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601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G:\My Drive\Shining Stars\Budget\FY20 Budget\"/>
    </mc:Choice>
  </mc:AlternateContent>
  <xr:revisionPtr revIDLastSave="0" documentId="8_{14E40CDA-985B-477D-B889-669B6D0C2D07}" xr6:coauthVersionLast="43" xr6:coauthVersionMax="43" xr10:uidLastSave="{00000000-0000-0000-0000-000000000000}"/>
  <bookViews>
    <workbookView xWindow="20370" yWindow="-4800" windowWidth="29040" windowHeight="15840" xr2:uid="{00000000-000D-0000-FFFF-FFFF00000000}"/>
  </bookViews>
  <sheets>
    <sheet name="Enrollment" sheetId="4" r:id="rId1"/>
    <sheet name="Annual Budget" sheetId="5" r:id="rId2"/>
    <sheet name="POP" sheetId="8" r:id="rId3"/>
    <sheet name="Report-PCSB-IS" sheetId="9" r:id="rId4"/>
    <sheet name="Report-PCSB-CF" sheetId="10" r:id="rId5"/>
    <sheet name="Staff" sheetId="11" r:id="rId6"/>
    <sheet name="References" sheetId="7" state="hidden" r:id="rId7"/>
  </sheets>
  <externalReferences>
    <externalReference r:id="rId8"/>
    <externalReference r:id="rId9"/>
    <externalReference r:id="rId10"/>
  </externalReferences>
  <definedNames>
    <definedName name="_7027AC9C059748c8A1CB672677814313_UserDefaultSettings_0" hidden="1">#VALUE!</definedName>
    <definedName name="_7027AC9C059748c8A1CB672677814313_UserDefaultSettings_1" hidden="1">"e&gt;_x000D_
    &lt;FontColor&gt;-1&lt;/FontColor&gt;_x000D_
    &lt;FontSize&gt;8&lt;/FontSize&gt;_x000D_
    &lt;FontBold&gt;false&lt;/FontBold&gt;_x000D_
    &lt;FontItalic&gt;false&lt;/FontItalic&gt;_x000D_
    &lt;FontUnderlined&gt;false&lt;/FontUnderlined&gt;_x000D_
  &lt;/TableDimensionCaption&gt;_x000D_
  &lt;TableBandColor&gt;49&lt;/TableBandColor&gt;_x000D_
  &lt;TableBandS"&amp;"ize&gt;2&lt;/TableBandSize&gt;_x000D_
  &lt;TableFormatNonLeafRowMembersBold&gt;false&lt;/TableFormatNonLeafRowMembersBold&gt;_x000D_
  &lt;TableFormatNonLeafColumnMembersBold&gt;false&lt;/TableFormatNonLeafColumnMembersBold&gt;_x000D_
  &lt;TableFormatNonLeafRowCellsBold&gt;false&lt;/TableFormatNonLeafRowCellsBol"&amp;"d&gt;_x000D_
  &lt;TableFormatNonLeafColumnCellsBold&gt;false&lt;/TableFormatNonLeafColumnCellsBold&gt;_x000D_
  &lt;TableGridColor&gt;15&lt;/TableGridColor&gt;_x000D_
  &lt;ChartTableRowAxisLabelDirection&gt;90&lt;/ChartTableRowAxisLabelDirection&gt;_x000D_
&lt;/UserSettings&gt;"</definedName>
    <definedName name="_7027AC9C059748c8A1CB672677814313_UserDefaultSettings_Count" hidden="1">2</definedName>
    <definedName name="a" localSheetId="1">#REF!</definedName>
    <definedName name="a">#REF!</definedName>
    <definedName name="eRateDiscount">[1]Pop!$C$115:$H$115</definedName>
    <definedName name="ERateDiscountTable">[1]Pop!$C$126:$D$131</definedName>
    <definedName name="HTML1_1" hidden="1">"[FCFF3]Sheet1!$A$1:$L$34"</definedName>
    <definedName name="HTML1_10" hidden="1">""</definedName>
    <definedName name="HTML1_11" hidden="1">1</definedName>
    <definedName name="HTML1_12" hidden="1">"Aswath:Adobe SiteMillª 1.0.2:MyHomePage:FCFF3.html"</definedName>
    <definedName name="HTML1_2" hidden="1">1</definedName>
    <definedName name="HTML1_3" hidden="1">"FCFF3"</definedName>
    <definedName name="HTML1_4" hidden="1">"Three-Stage FCFF Model"</definedName>
    <definedName name="HTML1_5" hidden="1">""</definedName>
    <definedName name="HTML1_6" hidden="1">-4146</definedName>
    <definedName name="HTML1_7" hidden="1">-4146</definedName>
    <definedName name="HTML1_8" hidden="1">"10/22/96"</definedName>
    <definedName name="HTML1_9" hidden="1">"Aswath Damodaran"</definedName>
    <definedName name="HTMLCount" hidden="1">1</definedName>
    <definedName name="Infl">'[1]Exp-Per'!$C$8</definedName>
    <definedName name="Inflation">'[2]V. Other Expenses'!$G$173:$Q$173</definedName>
    <definedName name="_xlnm.Print_Area" localSheetId="1">'Annual Budget'!$A:$Y</definedName>
    <definedName name="Scenario" localSheetId="1">[3]Inputs!#REF!</definedName>
    <definedName name="Scenario">[3]Inputs!#REF!</definedName>
  </definedNames>
  <calcPr calcId="191029"/>
  <extLst>
    <ext xmlns:x14="http://schemas.microsoft.com/office/spreadsheetml/2009/9/main" uri="{79F54976-1DA5-4618-B147-4CDE4B953A38}">
      <x14:workbookPr defaultImageDpi="330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4" i="5" l="1"/>
  <c r="F23" i="5"/>
  <c r="F22" i="5"/>
  <c r="F21" i="5"/>
  <c r="F20" i="5"/>
  <c r="B55" i="4" l="1"/>
  <c r="C55" i="4"/>
  <c r="B56" i="4"/>
  <c r="C56" i="4"/>
  <c r="B57" i="4"/>
  <c r="C57" i="4"/>
  <c r="C54" i="4"/>
  <c r="B54" i="4"/>
  <c r="A1" i="5" l="1"/>
  <c r="V58" i="5"/>
  <c r="U58" i="5"/>
  <c r="T58" i="5"/>
  <c r="W58" i="5" s="1"/>
  <c r="R58" i="5"/>
  <c r="Q58" i="5"/>
  <c r="P58" i="5"/>
  <c r="N58" i="5"/>
  <c r="O58" i="5" s="1"/>
  <c r="M58" i="5"/>
  <c r="L58" i="5"/>
  <c r="J58" i="5"/>
  <c r="I58" i="5"/>
  <c r="K58" i="5" s="1"/>
  <c r="H58" i="5"/>
  <c r="V57" i="5"/>
  <c r="U57" i="5"/>
  <c r="T57" i="5"/>
  <c r="R57" i="5"/>
  <c r="Q57" i="5"/>
  <c r="P57" i="5"/>
  <c r="N57" i="5"/>
  <c r="O57" i="5" s="1"/>
  <c r="M57" i="5"/>
  <c r="L57" i="5"/>
  <c r="J57" i="5"/>
  <c r="I57" i="5"/>
  <c r="K57" i="5" s="1"/>
  <c r="H57" i="5"/>
  <c r="V56" i="5"/>
  <c r="U56" i="5"/>
  <c r="T56" i="5"/>
  <c r="W56" i="5" s="1"/>
  <c r="R56" i="5"/>
  <c r="Q56" i="5"/>
  <c r="P56" i="5"/>
  <c r="N56" i="5"/>
  <c r="M56" i="5"/>
  <c r="L56" i="5"/>
  <c r="J56" i="5"/>
  <c r="I56" i="5"/>
  <c r="K56" i="5" s="1"/>
  <c r="H56" i="5"/>
  <c r="V55" i="5"/>
  <c r="U55" i="5"/>
  <c r="T55" i="5"/>
  <c r="W55" i="5" s="1"/>
  <c r="R55" i="5"/>
  <c r="Q55" i="5"/>
  <c r="P55" i="5"/>
  <c r="N55" i="5"/>
  <c r="O55" i="5" s="1"/>
  <c r="M55" i="5"/>
  <c r="L55" i="5"/>
  <c r="J55" i="5"/>
  <c r="I55" i="5"/>
  <c r="K55" i="5" s="1"/>
  <c r="H55" i="5"/>
  <c r="V54" i="5"/>
  <c r="U54" i="5"/>
  <c r="T54" i="5"/>
  <c r="W54" i="5" s="1"/>
  <c r="R54" i="5"/>
  <c r="Q54" i="5"/>
  <c r="P54" i="5"/>
  <c r="N54" i="5"/>
  <c r="M54" i="5"/>
  <c r="L54" i="5"/>
  <c r="J54" i="5"/>
  <c r="I54" i="5"/>
  <c r="K54" i="5" s="1"/>
  <c r="H54" i="5"/>
  <c r="V53" i="5"/>
  <c r="U53" i="5"/>
  <c r="T53" i="5"/>
  <c r="W53" i="5" s="1"/>
  <c r="R53" i="5"/>
  <c r="Q53" i="5"/>
  <c r="P53" i="5"/>
  <c r="N53" i="5"/>
  <c r="O53" i="5" s="1"/>
  <c r="M53" i="5"/>
  <c r="L53" i="5"/>
  <c r="J53" i="5"/>
  <c r="I53" i="5"/>
  <c r="K53" i="5" s="1"/>
  <c r="H53" i="5"/>
  <c r="V52" i="5"/>
  <c r="U52" i="5"/>
  <c r="T52" i="5"/>
  <c r="W52" i="5" s="1"/>
  <c r="R52" i="5"/>
  <c r="Q52" i="5"/>
  <c r="P52" i="5"/>
  <c r="S52" i="5" s="1"/>
  <c r="N52" i="5"/>
  <c r="O52" i="5" s="1"/>
  <c r="M52" i="5"/>
  <c r="L52" i="5"/>
  <c r="J52" i="5"/>
  <c r="I52" i="5"/>
  <c r="K52" i="5" s="1"/>
  <c r="H52" i="5"/>
  <c r="V51" i="5"/>
  <c r="U51" i="5"/>
  <c r="T51" i="5"/>
  <c r="W51" i="5" s="1"/>
  <c r="R51" i="5"/>
  <c r="Q51" i="5"/>
  <c r="P51" i="5"/>
  <c r="N51" i="5"/>
  <c r="O51" i="5" s="1"/>
  <c r="M51" i="5"/>
  <c r="L51" i="5"/>
  <c r="J51" i="5"/>
  <c r="I51" i="5"/>
  <c r="H51" i="5"/>
  <c r="V50" i="5"/>
  <c r="U50" i="5"/>
  <c r="T50" i="5"/>
  <c r="W50" i="5" s="1"/>
  <c r="R50" i="5"/>
  <c r="Q50" i="5"/>
  <c r="P50" i="5"/>
  <c r="N50" i="5"/>
  <c r="O50" i="5" s="1"/>
  <c r="M50" i="5"/>
  <c r="L50" i="5"/>
  <c r="J50" i="5"/>
  <c r="I50" i="5"/>
  <c r="K50" i="5" s="1"/>
  <c r="H50" i="5"/>
  <c r="V49" i="5"/>
  <c r="U49" i="5"/>
  <c r="T49" i="5"/>
  <c r="W49" i="5" s="1"/>
  <c r="R49" i="5"/>
  <c r="Q49" i="5"/>
  <c r="P49" i="5"/>
  <c r="N49" i="5"/>
  <c r="O49" i="5" s="1"/>
  <c r="M49" i="5"/>
  <c r="L49" i="5"/>
  <c r="J49" i="5"/>
  <c r="I49" i="5"/>
  <c r="H49" i="5"/>
  <c r="V48" i="5"/>
  <c r="U48" i="5"/>
  <c r="T48" i="5"/>
  <c r="W48" i="5" s="1"/>
  <c r="R48" i="5"/>
  <c r="Q48" i="5"/>
  <c r="P48" i="5"/>
  <c r="N48" i="5"/>
  <c r="O48" i="5" s="1"/>
  <c r="M48" i="5"/>
  <c r="L48" i="5"/>
  <c r="J48" i="5"/>
  <c r="I48" i="5"/>
  <c r="K48" i="5" s="1"/>
  <c r="H48" i="5"/>
  <c r="V47" i="5"/>
  <c r="U47" i="5"/>
  <c r="T47" i="5"/>
  <c r="T59" i="5" s="1"/>
  <c r="R47" i="5"/>
  <c r="Q47" i="5"/>
  <c r="P47" i="5"/>
  <c r="N47" i="5"/>
  <c r="N59" i="5" s="1"/>
  <c r="M47" i="5"/>
  <c r="L47" i="5"/>
  <c r="J47" i="5"/>
  <c r="J59" i="5" s="1"/>
  <c r="I47" i="5"/>
  <c r="I59" i="5" s="1"/>
  <c r="H47" i="5"/>
  <c r="V43" i="5"/>
  <c r="U43" i="5"/>
  <c r="T43" i="5"/>
  <c r="W43" i="5" s="1"/>
  <c r="R43" i="5"/>
  <c r="Q43" i="5"/>
  <c r="P43" i="5"/>
  <c r="N43" i="5"/>
  <c r="O43" i="5" s="1"/>
  <c r="M43" i="5"/>
  <c r="L43" i="5"/>
  <c r="J43" i="5"/>
  <c r="I43" i="5"/>
  <c r="H43" i="5"/>
  <c r="V42" i="5"/>
  <c r="U42" i="5"/>
  <c r="T42" i="5"/>
  <c r="W42" i="5" s="1"/>
  <c r="R42" i="5"/>
  <c r="Q42" i="5"/>
  <c r="P42" i="5"/>
  <c r="N42" i="5"/>
  <c r="M42" i="5"/>
  <c r="L42" i="5"/>
  <c r="J42" i="5"/>
  <c r="I42" i="5"/>
  <c r="K42" i="5" s="1"/>
  <c r="H42" i="5"/>
  <c r="V41" i="5"/>
  <c r="U41" i="5"/>
  <c r="T41" i="5"/>
  <c r="R41" i="5"/>
  <c r="Q41" i="5"/>
  <c r="P41" i="5"/>
  <c r="S41" i="5" s="1"/>
  <c r="N41" i="5"/>
  <c r="O41" i="5" s="1"/>
  <c r="M41" i="5"/>
  <c r="L41" i="5"/>
  <c r="J41" i="5"/>
  <c r="I41" i="5"/>
  <c r="K41" i="5" s="1"/>
  <c r="H41" i="5"/>
  <c r="V40" i="5"/>
  <c r="U40" i="5"/>
  <c r="T40" i="5"/>
  <c r="W40" i="5" s="1"/>
  <c r="R40" i="5"/>
  <c r="Q40" i="5"/>
  <c r="P40" i="5"/>
  <c r="N40" i="5"/>
  <c r="O40" i="5" s="1"/>
  <c r="M40" i="5"/>
  <c r="L40" i="5"/>
  <c r="J40" i="5"/>
  <c r="I40" i="5"/>
  <c r="K40" i="5" s="1"/>
  <c r="H40" i="5"/>
  <c r="V39" i="5"/>
  <c r="U39" i="5"/>
  <c r="T39" i="5"/>
  <c r="W39" i="5" s="1"/>
  <c r="R39" i="5"/>
  <c r="Q39" i="5"/>
  <c r="P39" i="5"/>
  <c r="N39" i="5"/>
  <c r="O39" i="5" s="1"/>
  <c r="M39" i="5"/>
  <c r="L39" i="5"/>
  <c r="J39" i="5"/>
  <c r="I39" i="5"/>
  <c r="K39" i="5" s="1"/>
  <c r="H39" i="5"/>
  <c r="V38" i="5"/>
  <c r="U38" i="5"/>
  <c r="T38" i="5"/>
  <c r="T44" i="5" s="1"/>
  <c r="R38" i="5"/>
  <c r="Q38" i="5"/>
  <c r="P38" i="5"/>
  <c r="N38" i="5"/>
  <c r="O38" i="5" s="1"/>
  <c r="M38" i="5"/>
  <c r="L38" i="5"/>
  <c r="J38" i="5"/>
  <c r="I38" i="5"/>
  <c r="H38" i="5"/>
  <c r="V34" i="5"/>
  <c r="U34" i="5"/>
  <c r="T34" i="5"/>
  <c r="W34" i="5" s="1"/>
  <c r="R34" i="5"/>
  <c r="Q34" i="5"/>
  <c r="P34" i="5"/>
  <c r="N34" i="5"/>
  <c r="O34" i="5" s="1"/>
  <c r="M34" i="5"/>
  <c r="L34" i="5"/>
  <c r="J34" i="5"/>
  <c r="I34" i="5"/>
  <c r="K34" i="5" s="1"/>
  <c r="H34" i="5"/>
  <c r="V33" i="5"/>
  <c r="U33" i="5"/>
  <c r="T33" i="5"/>
  <c r="W33" i="5" s="1"/>
  <c r="R33" i="5"/>
  <c r="Q33" i="5"/>
  <c r="P33" i="5"/>
  <c r="N33" i="5"/>
  <c r="O33" i="5" s="1"/>
  <c r="M33" i="5"/>
  <c r="L33" i="5"/>
  <c r="J33" i="5"/>
  <c r="I33" i="5"/>
  <c r="K33" i="5" s="1"/>
  <c r="H33" i="5"/>
  <c r="V32" i="5"/>
  <c r="U32" i="5"/>
  <c r="T32" i="5"/>
  <c r="W32" i="5" s="1"/>
  <c r="R32" i="5"/>
  <c r="Q32" i="5"/>
  <c r="P32" i="5"/>
  <c r="N32" i="5"/>
  <c r="M32" i="5"/>
  <c r="L32" i="5"/>
  <c r="J32" i="5"/>
  <c r="I32" i="5"/>
  <c r="K32" i="5" s="1"/>
  <c r="H32" i="5"/>
  <c r="V31" i="5"/>
  <c r="U31" i="5"/>
  <c r="T31" i="5"/>
  <c r="W31" i="5" s="1"/>
  <c r="R31" i="5"/>
  <c r="Q31" i="5"/>
  <c r="P31" i="5"/>
  <c r="N31" i="5"/>
  <c r="O31" i="5" s="1"/>
  <c r="M31" i="5"/>
  <c r="L31" i="5"/>
  <c r="J31" i="5"/>
  <c r="I31" i="5"/>
  <c r="K31" i="5" s="1"/>
  <c r="H31" i="5"/>
  <c r="V30" i="5"/>
  <c r="U30" i="5"/>
  <c r="U35" i="5" s="1"/>
  <c r="T30" i="5"/>
  <c r="T35" i="5" s="1"/>
  <c r="R30" i="5"/>
  <c r="Q30" i="5"/>
  <c r="P30" i="5"/>
  <c r="S30" i="5" s="1"/>
  <c r="N30" i="5"/>
  <c r="O30" i="5" s="1"/>
  <c r="M30" i="5"/>
  <c r="M35" i="5" s="1"/>
  <c r="L30" i="5"/>
  <c r="J30" i="5"/>
  <c r="J35" i="5" s="1"/>
  <c r="I30" i="5"/>
  <c r="I35" i="5" s="1"/>
  <c r="H30" i="5"/>
  <c r="V26" i="5"/>
  <c r="U26" i="5"/>
  <c r="T26" i="5"/>
  <c r="W26" i="5" s="1"/>
  <c r="R26" i="5"/>
  <c r="Q26" i="5"/>
  <c r="P26" i="5"/>
  <c r="N26" i="5"/>
  <c r="O26" i="5" s="1"/>
  <c r="M26" i="5"/>
  <c r="L26" i="5"/>
  <c r="J26" i="5"/>
  <c r="I26" i="5"/>
  <c r="K26" i="5" s="1"/>
  <c r="H26" i="5"/>
  <c r="V25" i="5"/>
  <c r="U25" i="5"/>
  <c r="T25" i="5"/>
  <c r="W25" i="5" s="1"/>
  <c r="R25" i="5"/>
  <c r="Q25" i="5"/>
  <c r="P25" i="5"/>
  <c r="S25" i="5" s="1"/>
  <c r="N25" i="5"/>
  <c r="M25" i="5"/>
  <c r="L25" i="5"/>
  <c r="J25" i="5"/>
  <c r="I25" i="5"/>
  <c r="H25" i="5"/>
  <c r="V24" i="5"/>
  <c r="U24" i="5"/>
  <c r="T24" i="5"/>
  <c r="W24" i="5" s="1"/>
  <c r="R24" i="5"/>
  <c r="Q24" i="5"/>
  <c r="P24" i="5"/>
  <c r="N24" i="5"/>
  <c r="M24" i="5"/>
  <c r="L24" i="5"/>
  <c r="J24" i="5"/>
  <c r="I24" i="5"/>
  <c r="H24" i="5"/>
  <c r="V23" i="5"/>
  <c r="U23" i="5"/>
  <c r="T23" i="5"/>
  <c r="R23" i="5"/>
  <c r="Q23" i="5"/>
  <c r="P23" i="5"/>
  <c r="N23" i="5"/>
  <c r="M23" i="5"/>
  <c r="L23" i="5"/>
  <c r="J23" i="5"/>
  <c r="I23" i="5"/>
  <c r="H23" i="5"/>
  <c r="V22" i="5"/>
  <c r="U22" i="5"/>
  <c r="T22" i="5"/>
  <c r="W22" i="5" s="1"/>
  <c r="R22" i="5"/>
  <c r="Q22" i="5"/>
  <c r="P22" i="5"/>
  <c r="N22" i="5"/>
  <c r="O22" i="5" s="1"/>
  <c r="M22" i="5"/>
  <c r="L22" i="5"/>
  <c r="J22" i="5"/>
  <c r="I22" i="5"/>
  <c r="H22" i="5"/>
  <c r="V21" i="5"/>
  <c r="U21" i="5"/>
  <c r="T21" i="5"/>
  <c r="R21" i="5"/>
  <c r="Q21" i="5"/>
  <c r="P21" i="5"/>
  <c r="N21" i="5"/>
  <c r="M21" i="5"/>
  <c r="L21" i="5"/>
  <c r="J21" i="5"/>
  <c r="I21" i="5"/>
  <c r="H21" i="5"/>
  <c r="K21" i="5" s="1"/>
  <c r="V20" i="5"/>
  <c r="V27" i="5" s="1"/>
  <c r="U20" i="5"/>
  <c r="T20" i="5"/>
  <c r="T27" i="5" s="1"/>
  <c r="R20" i="5"/>
  <c r="R27" i="5" s="1"/>
  <c r="Q20" i="5"/>
  <c r="Q27" i="5" s="1"/>
  <c r="P20" i="5"/>
  <c r="P27" i="5" s="1"/>
  <c r="N20" i="5"/>
  <c r="N27" i="5" s="1"/>
  <c r="M20" i="5"/>
  <c r="M27" i="5" s="1"/>
  <c r="L20" i="5"/>
  <c r="J20" i="5"/>
  <c r="J27" i="5" s="1"/>
  <c r="I20" i="5"/>
  <c r="I27" i="5" s="1"/>
  <c r="H20" i="5"/>
  <c r="H27" i="5" s="1"/>
  <c r="V15" i="5"/>
  <c r="U15" i="5"/>
  <c r="T15" i="5"/>
  <c r="R15" i="5"/>
  <c r="Q15" i="5"/>
  <c r="P15" i="5"/>
  <c r="N15" i="5"/>
  <c r="O15" i="5" s="1"/>
  <c r="M15" i="5"/>
  <c r="L15" i="5"/>
  <c r="J15" i="5"/>
  <c r="I15" i="5"/>
  <c r="H15" i="5"/>
  <c r="V14" i="5"/>
  <c r="U14" i="5"/>
  <c r="T14" i="5"/>
  <c r="R14" i="5"/>
  <c r="Q14" i="5"/>
  <c r="P14" i="5"/>
  <c r="N14" i="5"/>
  <c r="M14" i="5"/>
  <c r="L14" i="5"/>
  <c r="J14" i="5"/>
  <c r="I14" i="5"/>
  <c r="H14" i="5"/>
  <c r="V13" i="5"/>
  <c r="U13" i="5"/>
  <c r="T13" i="5"/>
  <c r="W13" i="5" s="1"/>
  <c r="R13" i="5"/>
  <c r="Q13" i="5"/>
  <c r="P13" i="5"/>
  <c r="N13" i="5"/>
  <c r="M13" i="5"/>
  <c r="L13" i="5"/>
  <c r="J13" i="5"/>
  <c r="I13" i="5"/>
  <c r="H13" i="5"/>
  <c r="V12" i="5"/>
  <c r="U12" i="5"/>
  <c r="T12" i="5"/>
  <c r="R12" i="5"/>
  <c r="Q12" i="5"/>
  <c r="P12" i="5"/>
  <c r="N12" i="5"/>
  <c r="M12" i="5"/>
  <c r="L12" i="5"/>
  <c r="J12" i="5"/>
  <c r="I12" i="5"/>
  <c r="H12" i="5"/>
  <c r="V11" i="5"/>
  <c r="U11" i="5"/>
  <c r="T11" i="5"/>
  <c r="R11" i="5"/>
  <c r="Q11" i="5"/>
  <c r="P11" i="5"/>
  <c r="N11" i="5"/>
  <c r="M11" i="5"/>
  <c r="L11" i="5"/>
  <c r="J11" i="5"/>
  <c r="I11" i="5"/>
  <c r="H11" i="5"/>
  <c r="V10" i="5"/>
  <c r="U10" i="5"/>
  <c r="T10" i="5"/>
  <c r="R10" i="5"/>
  <c r="Q10" i="5"/>
  <c r="P10" i="5"/>
  <c r="N10" i="5"/>
  <c r="M10" i="5"/>
  <c r="L10" i="5"/>
  <c r="J10" i="5"/>
  <c r="I10" i="5"/>
  <c r="H10" i="5"/>
  <c r="V9" i="5"/>
  <c r="U9" i="5"/>
  <c r="T9" i="5"/>
  <c r="R9" i="5"/>
  <c r="Q9" i="5"/>
  <c r="P9" i="5"/>
  <c r="N9" i="5"/>
  <c r="M9" i="5"/>
  <c r="L9" i="5"/>
  <c r="J9" i="5"/>
  <c r="I9" i="5"/>
  <c r="H9" i="5"/>
  <c r="V8" i="5"/>
  <c r="U8" i="5"/>
  <c r="T8" i="5"/>
  <c r="R8" i="5"/>
  <c r="Q8" i="5"/>
  <c r="P8" i="5"/>
  <c r="N8" i="5"/>
  <c r="M8" i="5"/>
  <c r="L8" i="5"/>
  <c r="J8" i="5"/>
  <c r="I8" i="5"/>
  <c r="H8" i="5"/>
  <c r="V7" i="5"/>
  <c r="V16" i="5" s="1"/>
  <c r="U7" i="5"/>
  <c r="T7" i="5"/>
  <c r="T16" i="5" s="1"/>
  <c r="R7" i="5"/>
  <c r="R16" i="5" s="1"/>
  <c r="Q7" i="5"/>
  <c r="P7" i="5"/>
  <c r="N7" i="5"/>
  <c r="N16" i="5" s="1"/>
  <c r="M7" i="5"/>
  <c r="M16" i="5" s="1"/>
  <c r="L7" i="5"/>
  <c r="L16" i="5" s="1"/>
  <c r="J7" i="5"/>
  <c r="I7" i="5"/>
  <c r="I16" i="5" s="1"/>
  <c r="H7" i="5"/>
  <c r="H16" i="5" s="1"/>
  <c r="D58" i="5"/>
  <c r="D57" i="5"/>
  <c r="D56" i="5"/>
  <c r="D55" i="5"/>
  <c r="D54" i="5"/>
  <c r="D53" i="5"/>
  <c r="D52" i="5"/>
  <c r="D51" i="5"/>
  <c r="D50" i="5"/>
  <c r="D49" i="5"/>
  <c r="D48" i="5"/>
  <c r="D47" i="5"/>
  <c r="D43" i="5"/>
  <c r="D42" i="5"/>
  <c r="D41" i="5"/>
  <c r="D40" i="5"/>
  <c r="D39" i="5"/>
  <c r="D38" i="5"/>
  <c r="D34" i="5"/>
  <c r="D33" i="5"/>
  <c r="D32" i="5"/>
  <c r="D31" i="5"/>
  <c r="D30" i="5"/>
  <c r="D26" i="5"/>
  <c r="D25" i="5"/>
  <c r="D24" i="5"/>
  <c r="D23" i="5"/>
  <c r="D22" i="5"/>
  <c r="D21" i="5"/>
  <c r="D20" i="5"/>
  <c r="D15" i="5"/>
  <c r="D14" i="5"/>
  <c r="D13" i="5"/>
  <c r="D12" i="5"/>
  <c r="D11" i="5"/>
  <c r="D10" i="5"/>
  <c r="D9" i="5"/>
  <c r="D8" i="5"/>
  <c r="D7" i="5"/>
  <c r="C51" i="4"/>
  <c r="B51" i="4"/>
  <c r="C48" i="4"/>
  <c r="B48" i="4"/>
  <c r="C45" i="4"/>
  <c r="B45" i="4"/>
  <c r="C41" i="4"/>
  <c r="B41" i="4"/>
  <c r="C40" i="4"/>
  <c r="B40" i="4"/>
  <c r="C39" i="4"/>
  <c r="B39" i="4"/>
  <c r="C38" i="4"/>
  <c r="B38" i="4"/>
  <c r="C35" i="4"/>
  <c r="B35" i="4"/>
  <c r="C30" i="4"/>
  <c r="B30" i="4"/>
  <c r="C29" i="4"/>
  <c r="B29" i="4"/>
  <c r="C28" i="4"/>
  <c r="B28" i="4"/>
  <c r="C27" i="4"/>
  <c r="B27" i="4"/>
  <c r="C23" i="4"/>
  <c r="B23" i="4"/>
  <c r="C22" i="4"/>
  <c r="B22" i="4"/>
  <c r="C21" i="4"/>
  <c r="B21" i="4"/>
  <c r="C20" i="4"/>
  <c r="B20" i="4"/>
  <c r="C19" i="4"/>
  <c r="B19" i="4"/>
  <c r="C18" i="4"/>
  <c r="B18" i="4"/>
  <c r="C17" i="4"/>
  <c r="B17" i="4"/>
  <c r="C16" i="4"/>
  <c r="B16" i="4"/>
  <c r="C15" i="4"/>
  <c r="B15" i="4"/>
  <c r="C14" i="4"/>
  <c r="B14" i="4"/>
  <c r="C13" i="4"/>
  <c r="B13" i="4"/>
  <c r="C12" i="4"/>
  <c r="B12" i="4"/>
  <c r="C11" i="4"/>
  <c r="B11" i="4"/>
  <c r="C10" i="4"/>
  <c r="B10" i="4"/>
  <c r="C9" i="4"/>
  <c r="B9" i="4"/>
  <c r="C8" i="4"/>
  <c r="B8" i="4"/>
  <c r="C7" i="4"/>
  <c r="B7" i="4"/>
  <c r="C6" i="4"/>
  <c r="B6" i="4"/>
  <c r="O42" i="5"/>
  <c r="K24" i="5"/>
  <c r="K49" i="5"/>
  <c r="K51" i="5"/>
  <c r="O32" i="5"/>
  <c r="O54" i="5"/>
  <c r="O56" i="5"/>
  <c r="W38" i="5"/>
  <c r="W57" i="5"/>
  <c r="S23" i="5"/>
  <c r="S32" i="5"/>
  <c r="S34" i="5"/>
  <c r="S39" i="5"/>
  <c r="S43" i="5"/>
  <c r="S48" i="5"/>
  <c r="S50" i="5"/>
  <c r="S54" i="5"/>
  <c r="S56" i="5"/>
  <c r="S58" i="5"/>
  <c r="K43" i="5"/>
  <c r="K30" i="5"/>
  <c r="W41" i="5"/>
  <c r="P44" i="5"/>
  <c r="Q44" i="5"/>
  <c r="R44" i="5"/>
  <c r="L44" i="5"/>
  <c r="M44" i="5"/>
  <c r="H44" i="5"/>
  <c r="J44" i="5"/>
  <c r="L35" i="5"/>
  <c r="H35" i="5"/>
  <c r="P35" i="5"/>
  <c r="Q35" i="5"/>
  <c r="R35" i="5"/>
  <c r="P16" i="5"/>
  <c r="H59" i="5"/>
  <c r="L59" i="5"/>
  <c r="M59" i="5"/>
  <c r="P59" i="5"/>
  <c r="Q59" i="5"/>
  <c r="R59" i="5"/>
  <c r="U59" i="5"/>
  <c r="V59" i="5"/>
  <c r="U44" i="5"/>
  <c r="V44" i="5"/>
  <c r="V35" i="5"/>
  <c r="U27" i="5"/>
  <c r="D58" i="4"/>
  <c r="D42" i="4"/>
  <c r="D31" i="4"/>
  <c r="D26" i="4"/>
  <c r="D34" i="4"/>
  <c r="D44" i="4" s="1"/>
  <c r="D24" i="4"/>
  <c r="B58" i="4"/>
  <c r="B24" i="4"/>
  <c r="H5" i="5"/>
  <c r="I5" i="5" s="1"/>
  <c r="J5" i="5" s="1"/>
  <c r="K5" i="5" s="1"/>
  <c r="L5" i="5" s="1"/>
  <c r="M5" i="5" s="1"/>
  <c r="N5" i="5" s="1"/>
  <c r="O5" i="5" s="1"/>
  <c r="P5" i="5" s="1"/>
  <c r="Q5" i="5" s="1"/>
  <c r="R5" i="5" s="1"/>
  <c r="S5" i="5" s="1"/>
  <c r="T5" i="5" s="1"/>
  <c r="U5" i="5" s="1"/>
  <c r="V5" i="5" s="1"/>
  <c r="W5" i="5" s="1"/>
  <c r="F27" i="5"/>
  <c r="C26" i="4"/>
  <c r="C34" i="4"/>
  <c r="C44" i="4" s="1"/>
  <c r="B26" i="4"/>
  <c r="B34" i="4"/>
  <c r="C58" i="4"/>
  <c r="B37" i="4"/>
  <c r="B44" i="4"/>
  <c r="B47" i="4" s="1"/>
  <c r="B50" i="4" s="1"/>
  <c r="B53" i="4"/>
  <c r="I44" i="5" l="1"/>
  <c r="J16" i="5"/>
  <c r="W30" i="5"/>
  <c r="K38" i="5"/>
  <c r="Y38" i="5" s="1"/>
  <c r="N44" i="5"/>
  <c r="O47" i="5"/>
  <c r="K13" i="5"/>
  <c r="O21" i="5"/>
  <c r="K22" i="5"/>
  <c r="K23" i="5"/>
  <c r="O24" i="5"/>
  <c r="P61" i="5"/>
  <c r="P62" i="5" s="1"/>
  <c r="P64" i="5" s="1"/>
  <c r="N35" i="5"/>
  <c r="W47" i="5"/>
  <c r="K47" i="5"/>
  <c r="W12" i="5"/>
  <c r="S15" i="5"/>
  <c r="O20" i="5"/>
  <c r="S21" i="5"/>
  <c r="O23" i="5"/>
  <c r="Y23" i="5" s="1"/>
  <c r="W23" i="5"/>
  <c r="C24" i="4"/>
  <c r="C31" i="4"/>
  <c r="C42" i="4"/>
  <c r="D44" i="5"/>
  <c r="D59" i="5"/>
  <c r="S35" i="5"/>
  <c r="R61" i="5"/>
  <c r="M61" i="5"/>
  <c r="W9" i="5"/>
  <c r="O10" i="5"/>
  <c r="W10" i="5"/>
  <c r="W11" i="5"/>
  <c r="K12" i="5"/>
  <c r="W14" i="5"/>
  <c r="W15" i="5"/>
  <c r="W20" i="5"/>
  <c r="W21" i="5"/>
  <c r="K44" i="5"/>
  <c r="S59" i="5"/>
  <c r="S22" i="5"/>
  <c r="Y22" i="5" s="1"/>
  <c r="Y58" i="5"/>
  <c r="L27" i="5"/>
  <c r="L61" i="5" s="1"/>
  <c r="L62" i="5" s="1"/>
  <c r="L64" i="5" s="1"/>
  <c r="K8" i="5"/>
  <c r="K9" i="5"/>
  <c r="O9" i="5"/>
  <c r="K10" i="5"/>
  <c r="K11" i="5"/>
  <c r="S11" i="5"/>
  <c r="O12" i="5"/>
  <c r="O13" i="5"/>
  <c r="S13" i="5"/>
  <c r="K14" i="5"/>
  <c r="O14" i="5"/>
  <c r="K15" i="5"/>
  <c r="H61" i="5"/>
  <c r="H62" i="5" s="1"/>
  <c r="H64" i="5" s="1"/>
  <c r="K25" i="5"/>
  <c r="O25" i="5"/>
  <c r="S33" i="5"/>
  <c r="Y33" i="5" s="1"/>
  <c r="F25" i="5"/>
  <c r="K27" i="5"/>
  <c r="N61" i="5"/>
  <c r="N62" i="5" s="1"/>
  <c r="N64" i="5" s="1"/>
  <c r="O7" i="5"/>
  <c r="R62" i="5"/>
  <c r="R64" i="5" s="1"/>
  <c r="K59" i="5"/>
  <c r="V61" i="5"/>
  <c r="V62" i="5" s="1"/>
  <c r="V64" i="5" s="1"/>
  <c r="T61" i="5"/>
  <c r="T62" i="5" s="1"/>
  <c r="T64" i="5" s="1"/>
  <c r="M62" i="5"/>
  <c r="M64" i="5" s="1"/>
  <c r="S27" i="5"/>
  <c r="W27" i="5"/>
  <c r="W59" i="5"/>
  <c r="Q61" i="5"/>
  <c r="O59" i="5"/>
  <c r="K20" i="5"/>
  <c r="S10" i="5"/>
  <c r="S14" i="5"/>
  <c r="S20" i="5"/>
  <c r="S7" i="5"/>
  <c r="O8" i="5"/>
  <c r="S26" i="5"/>
  <c r="Y26" i="5" s="1"/>
  <c r="S31" i="5"/>
  <c r="S47" i="5"/>
  <c r="Y47" i="5" s="1"/>
  <c r="S55" i="5"/>
  <c r="Y55" i="5" s="1"/>
  <c r="S49" i="5"/>
  <c r="Y49" i="5" s="1"/>
  <c r="S57" i="5"/>
  <c r="Y57" i="5" s="1"/>
  <c r="Y48" i="5"/>
  <c r="Y30" i="5"/>
  <c r="S24" i="5"/>
  <c r="Y24" i="5" s="1"/>
  <c r="S40" i="5"/>
  <c r="Y40" i="5" s="1"/>
  <c r="S42" i="5"/>
  <c r="Y42" i="5" s="1"/>
  <c r="J61" i="5"/>
  <c r="J62" i="5" s="1"/>
  <c r="J64" i="5" s="1"/>
  <c r="Y56" i="5"/>
  <c r="Y34" i="5"/>
  <c r="K7" i="5"/>
  <c r="W35" i="5"/>
  <c r="W44" i="5"/>
  <c r="K16" i="5"/>
  <c r="K35" i="5"/>
  <c r="O35" i="5"/>
  <c r="O44" i="5"/>
  <c r="S44" i="5"/>
  <c r="Y54" i="5"/>
  <c r="Y43" i="5"/>
  <c r="Y50" i="5"/>
  <c r="Y39" i="5"/>
  <c r="S8" i="5"/>
  <c r="W8" i="5"/>
  <c r="S9" i="5"/>
  <c r="O11" i="5"/>
  <c r="S38" i="5"/>
  <c r="S51" i="5"/>
  <c r="Y51" i="5" s="1"/>
  <c r="S53" i="5"/>
  <c r="Y53" i="5" s="1"/>
  <c r="Y32" i="5"/>
  <c r="Y52" i="5"/>
  <c r="Y41" i="5"/>
  <c r="S12" i="5"/>
  <c r="Y31" i="5"/>
  <c r="D16" i="5"/>
  <c r="D27" i="5"/>
  <c r="D35" i="5"/>
  <c r="B31" i="4"/>
  <c r="B42" i="4"/>
  <c r="C47" i="4"/>
  <c r="C50" i="4" s="1"/>
  <c r="C53" i="4"/>
  <c r="O16" i="5"/>
  <c r="D47" i="4"/>
  <c r="D50" i="4" s="1"/>
  <c r="D53" i="4"/>
  <c r="U61" i="5"/>
  <c r="I61" i="5"/>
  <c r="I62" i="5" s="1"/>
  <c r="I64" i="5" s="1"/>
  <c r="D37" i="4"/>
  <c r="C37" i="4"/>
  <c r="W7" i="5"/>
  <c r="U16" i="5"/>
  <c r="Q16" i="5"/>
  <c r="Y15" i="5" l="1"/>
  <c r="Y10" i="5"/>
  <c r="Y35" i="5"/>
  <c r="Y21" i="5"/>
  <c r="K61" i="5"/>
  <c r="Y25" i="5"/>
  <c r="Y14" i="5"/>
  <c r="D61" i="5"/>
  <c r="D62" i="5" s="1"/>
  <c r="D64" i="5" s="1"/>
  <c r="S61" i="5"/>
  <c r="Y12" i="5"/>
  <c r="Y8" i="5"/>
  <c r="Y20" i="5"/>
  <c r="Y44" i="5"/>
  <c r="Y59" i="5"/>
  <c r="Y11" i="5"/>
  <c r="W61" i="5"/>
  <c r="Y13" i="5"/>
  <c r="Y9" i="5"/>
  <c r="O27" i="5"/>
  <c r="Y27" i="5" s="1"/>
  <c r="Y7" i="5"/>
  <c r="Q62" i="5"/>
  <c r="Q64" i="5" s="1"/>
  <c r="S16" i="5"/>
  <c r="S62" i="5" s="1"/>
  <c r="S64" i="5" s="1"/>
  <c r="U62" i="5"/>
  <c r="U64" i="5" s="1"/>
  <c r="W16" i="5"/>
  <c r="W62" i="5" s="1"/>
  <c r="W64" i="5" s="1"/>
  <c r="K62" i="5"/>
  <c r="O61" i="5" l="1"/>
  <c r="Y16" i="5"/>
  <c r="K64" i="5"/>
  <c r="Y61" i="5" l="1"/>
  <c r="O62" i="5"/>
  <c r="O64" i="5" l="1"/>
  <c r="Y64" i="5" s="1"/>
  <c r="Y62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Whitney Jones</author>
  </authors>
  <commentList>
    <comment ref="C4" authorId="0" shapeId="0" xr:uid="{00000000-0006-0000-0000-000001000000}">
      <text>
        <r>
          <rPr>
            <sz val="9"/>
            <color rgb="FF000000"/>
            <rFont val="Tahoma"/>
            <family val="2"/>
          </rPr>
          <t>These should be the enrollment numbers used to forecast revenues and expenses, regardless of the official projection (on which Quarter 1 UPSFF payments are based).</t>
        </r>
      </text>
    </comment>
  </commentList>
</comments>
</file>

<file path=xl/sharedStrings.xml><?xml version="1.0" encoding="utf-8"?>
<sst xmlns="http://schemas.openxmlformats.org/spreadsheetml/2006/main" count="1547" uniqueCount="448">
  <si>
    <t>REVENUE</t>
  </si>
  <si>
    <t>Per Pupil Facilities Allowance</t>
  </si>
  <si>
    <t>Other Government Funding/Grants</t>
  </si>
  <si>
    <t>Private Grants and Donations</t>
  </si>
  <si>
    <t>Activity Fees</t>
  </si>
  <si>
    <t>Other Income</t>
  </si>
  <si>
    <t>TOTAL REVENUES</t>
  </si>
  <si>
    <t>Personnel Salaries and Benefits</t>
  </si>
  <si>
    <t>Principal/Executive Salary</t>
  </si>
  <si>
    <t>Teachers Salaries</t>
  </si>
  <si>
    <t>Special Education Salaries</t>
  </si>
  <si>
    <t>Other Education Professionals Salaries</t>
  </si>
  <si>
    <t>Business/Operations Salaries</t>
  </si>
  <si>
    <t>Subtotal: Personnel Expense</t>
  </si>
  <si>
    <t>Direct Student Expense</t>
  </si>
  <si>
    <t>Contracted Student Services</t>
  </si>
  <si>
    <t>Subtotal: Direct Student Expense</t>
  </si>
  <si>
    <t>Occupancy Expenses</t>
  </si>
  <si>
    <t>Rent</t>
  </si>
  <si>
    <t>Building Maintenance and Repairs</t>
  </si>
  <si>
    <t>Contracted Building Services</t>
  </si>
  <si>
    <t>Subtotal: Occupancy Expenses</t>
  </si>
  <si>
    <t>Office Supplies and Materials</t>
  </si>
  <si>
    <t>Office Equipment Rental and Maintenance</t>
  </si>
  <si>
    <t>Telephone/Telecommunications</t>
  </si>
  <si>
    <t>Legal, Accounting and Payroll Services</t>
  </si>
  <si>
    <t>Insurance</t>
  </si>
  <si>
    <t>Transportation</t>
  </si>
  <si>
    <t>Food Service</t>
  </si>
  <si>
    <t>Management Fee</t>
  </si>
  <si>
    <t>Other General Expense</t>
  </si>
  <si>
    <t>Subtotal: General Expenses</t>
  </si>
  <si>
    <t>NET INCOME</t>
  </si>
  <si>
    <t>General Education</t>
  </si>
  <si>
    <t>Pre-Kindergarten 3</t>
  </si>
  <si>
    <t>Pre-Kindergarten 4</t>
  </si>
  <si>
    <t>Kindergarten</t>
  </si>
  <si>
    <t>Grades 1</t>
  </si>
  <si>
    <t>Grades 2</t>
  </si>
  <si>
    <t>Grades 3</t>
  </si>
  <si>
    <t>Grades 4</t>
  </si>
  <si>
    <t>Grades 5</t>
  </si>
  <si>
    <t>Grades 6</t>
  </si>
  <si>
    <t>Grades 7</t>
  </si>
  <si>
    <t>Grades 8</t>
  </si>
  <si>
    <t>Grades 9</t>
  </si>
  <si>
    <t>Grades 10</t>
  </si>
  <si>
    <t>Grades 11</t>
  </si>
  <si>
    <t>Grades 12</t>
  </si>
  <si>
    <t>Alternative</t>
  </si>
  <si>
    <t>Special Ed Schools</t>
  </si>
  <si>
    <t>Adult</t>
  </si>
  <si>
    <t>Subtotal General Education</t>
  </si>
  <si>
    <t>Special Education</t>
  </si>
  <si>
    <t>Level 1</t>
  </si>
  <si>
    <t>Level 2</t>
  </si>
  <si>
    <t>Level 3</t>
  </si>
  <si>
    <t>Level 4</t>
  </si>
  <si>
    <t>Subtotal  for Special Ed</t>
  </si>
  <si>
    <t>English Language Learners</t>
  </si>
  <si>
    <t>Subtotal - ELL</t>
  </si>
  <si>
    <t>Special Education-Residential</t>
  </si>
  <si>
    <t>Level 1 Residential</t>
  </si>
  <si>
    <t>Level 2 Residential</t>
  </si>
  <si>
    <t>Level 3 Residential</t>
  </si>
  <si>
    <t>Level 4 Residential</t>
  </si>
  <si>
    <t>Subtotal  for Special Ed Residential</t>
  </si>
  <si>
    <t>English as a Second Language Residential</t>
  </si>
  <si>
    <t>LEP/NEP Residential</t>
  </si>
  <si>
    <t>Residential</t>
  </si>
  <si>
    <t>Special Education Add-ons (ESY)</t>
  </si>
  <si>
    <t>Level 1 ESY</t>
  </si>
  <si>
    <t>Level 2 ESY</t>
  </si>
  <si>
    <t>Level 3 ESY</t>
  </si>
  <si>
    <t>Level 4 ESY</t>
  </si>
  <si>
    <t>Subtotal  for Special Ed - ESY</t>
  </si>
  <si>
    <t>Previous Year's Enrollment</t>
  </si>
  <si>
    <t>Q1</t>
  </si>
  <si>
    <t>Q2</t>
  </si>
  <si>
    <t>Q3</t>
  </si>
  <si>
    <t>Q4</t>
  </si>
  <si>
    <t>Annual Budget</t>
  </si>
  <si>
    <t>Reporting Period</t>
  </si>
  <si>
    <t>First Quarter</t>
  </si>
  <si>
    <t>Second Quarter</t>
  </si>
  <si>
    <t>Third Quarter</t>
  </si>
  <si>
    <t>Fourth Quarter</t>
  </si>
  <si>
    <t>At-Risk Students</t>
  </si>
  <si>
    <t>At-Risk</t>
  </si>
  <si>
    <t>Audited Enrollment</t>
  </si>
  <si>
    <t>Budgeted Enrollment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</si>
  <si>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</si>
  <si>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</si>
  <si>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</si>
  <si>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</si>
  <si>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</si>
  <si>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</si>
  <si>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</si>
  <si>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</si>
  <si>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</si>
  <si>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</si>
  <si>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</si>
  <si>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</si>
  <si>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Prior Year</t>
  </si>
  <si>
    <t>Current Year</t>
  </si>
  <si>
    <t>Per Pupil Charter Payments - General Education</t>
  </si>
  <si>
    <t>Per Pupil Charter Payments - Categorical Enhancements</t>
  </si>
  <si>
    <t>In-kind revenue</t>
  </si>
  <si>
    <t>Depreciation (facilities only)</t>
  </si>
  <si>
    <t>Interest (facilities only)</t>
  </si>
  <si>
    <t>Other Occupancy Expenses</t>
  </si>
  <si>
    <t>FUNCTIONAL EXPENSES</t>
  </si>
  <si>
    <t>General and Administrative Expenses</t>
  </si>
  <si>
    <t>Professional Development</t>
  </si>
  <si>
    <t>PCSB Administrative Fee</t>
  </si>
  <si>
    <t>Interest Expense (non-facility)</t>
  </si>
  <si>
    <t>Depreciation and Amortization (non-facility)</t>
  </si>
  <si>
    <t>TOTAL EXPENSES</t>
  </si>
  <si>
    <t>Operating Revenue/Expense</t>
  </si>
  <si>
    <t>Federal Funding</t>
  </si>
  <si>
    <t>Administrative/Other Staff Salaries</t>
  </si>
  <si>
    <t>Employee Benefits and Payroll Taxes</t>
  </si>
  <si>
    <t>Educational Supplies and Textbooks</t>
  </si>
  <si>
    <t>Student Assessment Materials/Program Evaluation</t>
  </si>
  <si>
    <t>Other Direct Student Expense</t>
  </si>
  <si>
    <t>Budgeted and Actual Enrollment</t>
  </si>
  <si>
    <r>
      <t xml:space="preserve">  </t>
    </r>
    <r>
      <rPr>
        <b/>
        <sz val="10"/>
        <rFont val="Times New Roman"/>
        <family val="1"/>
      </rPr>
      <t xml:space="preserve"> Projected</t>
    </r>
  </si>
  <si>
    <t>IDX</t>
  </si>
  <si>
    <t>Description</t>
  </si>
  <si>
    <t>SY15-16</t>
  </si>
  <si>
    <t>SY16-17</t>
  </si>
  <si>
    <t>SY17-18</t>
  </si>
  <si>
    <t>SY18-19</t>
  </si>
  <si>
    <t>Event</t>
  </si>
  <si>
    <t>Classrooms</t>
  </si>
  <si>
    <t>Students/Classroom</t>
  </si>
  <si>
    <t>PS</t>
  </si>
  <si>
    <t>PK</t>
  </si>
  <si>
    <t>K</t>
  </si>
  <si>
    <t>1st</t>
  </si>
  <si>
    <t>2nd</t>
  </si>
  <si>
    <t>3rd</t>
  </si>
  <si>
    <t>4th</t>
  </si>
  <si>
    <t>5th</t>
  </si>
  <si>
    <t>6th</t>
  </si>
  <si>
    <t>7th</t>
  </si>
  <si>
    <t>8th</t>
  </si>
  <si>
    <t>9th</t>
  </si>
  <si>
    <t>10th</t>
  </si>
  <si>
    <t>11th</t>
  </si>
  <si>
    <t>12th</t>
  </si>
  <si>
    <t>Classrooms Totals</t>
  </si>
  <si>
    <t>Total Classrooms</t>
  </si>
  <si>
    <t>New Classrooms</t>
  </si>
  <si>
    <t>Growth</t>
  </si>
  <si>
    <t>Students</t>
  </si>
  <si>
    <t>Students - By Grade</t>
  </si>
  <si>
    <t>Special Ed School</t>
  </si>
  <si>
    <t>Students - Totals and Growth</t>
  </si>
  <si>
    <t>Student Incr</t>
  </si>
  <si>
    <t>Student Growth</t>
  </si>
  <si>
    <t>Student Growth &amp; Inflation (SGI)</t>
  </si>
  <si>
    <t>Students Contingency</t>
  </si>
  <si>
    <t>Student Discount %</t>
  </si>
  <si>
    <t>Student Discount #</t>
  </si>
  <si>
    <t>SpEd Students</t>
  </si>
  <si>
    <t>Special Education Students</t>
  </si>
  <si>
    <t>Level 1 Students</t>
  </si>
  <si>
    <t>Level 2 Students</t>
  </si>
  <si>
    <t>Level 3 Students</t>
  </si>
  <si>
    <t>Level 4 Students</t>
  </si>
  <si>
    <t>Total SpEd</t>
  </si>
  <si>
    <t>Total SpEd Weighted</t>
  </si>
  <si>
    <t>Level 1 Students %</t>
  </si>
  <si>
    <t>Level 2 Students %</t>
  </si>
  <si>
    <t>Level 3 Students %</t>
  </si>
  <si>
    <t>Level 4 Students %</t>
  </si>
  <si>
    <t>Total SpEd %</t>
  </si>
  <si>
    <t>SpEd Hours</t>
  </si>
  <si>
    <t>SpEd Staff</t>
  </si>
  <si>
    <t>Special Education Add-on ESY</t>
  </si>
  <si>
    <t>ESY Level 1 Students</t>
  </si>
  <si>
    <t>ESY Level 2 Students</t>
  </si>
  <si>
    <t>ESY Level 3 Students</t>
  </si>
  <si>
    <t>ESY Level 4 Students</t>
  </si>
  <si>
    <t>ELL Students</t>
  </si>
  <si>
    <t>LEP/NEP</t>
  </si>
  <si>
    <t>LEP/NEP Students</t>
  </si>
  <si>
    <t>LEP/NEP Students %</t>
  </si>
  <si>
    <t>Residential Students</t>
  </si>
  <si>
    <t>Special Education Residential Students</t>
  </si>
  <si>
    <t>Level 1 Residential Students</t>
  </si>
  <si>
    <t>Level 2 Residential Students</t>
  </si>
  <si>
    <t>Level 3 Residential Students</t>
  </si>
  <si>
    <t>Level 4 Residential Students</t>
  </si>
  <si>
    <t>LEP/NEP Residential Students</t>
  </si>
  <si>
    <t>At Risk Students</t>
  </si>
  <si>
    <t>AtRisk Students</t>
  </si>
  <si>
    <t>AtRisk Students %</t>
  </si>
  <si>
    <t>Facility Students</t>
  </si>
  <si>
    <t>Non-Residential Students</t>
  </si>
  <si>
    <t>Other</t>
  </si>
  <si>
    <t>Federal Funding Eligible Students</t>
  </si>
  <si>
    <t>Students PS-K</t>
  </si>
  <si>
    <t>Title I Percent</t>
  </si>
  <si>
    <t xml:space="preserve">Title I Students </t>
  </si>
  <si>
    <t xml:space="preserve">Enter estimate based upon what you expect to be submitted in April. </t>
  </si>
  <si>
    <t xml:space="preserve">Summer School / Intersession </t>
  </si>
  <si>
    <t>Summer Students</t>
  </si>
  <si>
    <t>Summer Hours</t>
  </si>
  <si>
    <t>After School / ASP</t>
  </si>
  <si>
    <t>Total AC Students</t>
  </si>
  <si>
    <t>Analysis</t>
  </si>
  <si>
    <t>Weight</t>
  </si>
  <si>
    <t>SpEd 1</t>
  </si>
  <si>
    <t>SpEd 2</t>
  </si>
  <si>
    <t>SpEd 3</t>
  </si>
  <si>
    <t>SpEd 4</t>
  </si>
  <si>
    <t>SpEd Capacity</t>
  </si>
  <si>
    <t>SpEd Blackman Jones</t>
  </si>
  <si>
    <t>SpEd Attorney Fees</t>
  </si>
  <si>
    <t>SpEd Residential Level 1</t>
  </si>
  <si>
    <t>SpEd Residential Level 2</t>
  </si>
  <si>
    <t>SpEd Residential Level 3</t>
  </si>
  <si>
    <t>SpEd Residential Level 4</t>
  </si>
  <si>
    <t>LEPNEP</t>
  </si>
  <si>
    <t>LEPNEP Residential</t>
  </si>
  <si>
    <t>AtRisk</t>
  </si>
  <si>
    <t>Facility - Non-Residential</t>
  </si>
  <si>
    <t>Facility - Residential</t>
  </si>
  <si>
    <t>Per Student Equivalent</t>
  </si>
  <si>
    <t>PSE Factor</t>
  </si>
  <si>
    <t>Account</t>
  </si>
  <si>
    <t xml:space="preserve"> SY18-19</t>
  </si>
  <si>
    <t>Revenue</t>
  </si>
  <si>
    <t>Revenue Total</t>
  </si>
  <si>
    <t>Expenses</t>
  </si>
  <si>
    <t>7000 · Leadership salaries</t>
  </si>
  <si>
    <t>7010 · Teacher salaries</t>
  </si>
  <si>
    <t>7011 · SpEd salaries</t>
  </si>
  <si>
    <t>7012 · ELL teacher salaries</t>
  </si>
  <si>
    <t>7013 · Specials salaries</t>
  </si>
  <si>
    <t>7014 · Substitute salaries</t>
  </si>
  <si>
    <t>7020 · Teacher aides salaries</t>
  </si>
  <si>
    <t>7030 · Other curricular salaries</t>
  </si>
  <si>
    <t>7100 · Student support salaries</t>
  </si>
  <si>
    <t>7110 · Instr staff support salaries</t>
  </si>
  <si>
    <t>7120 · Clerical salaries</t>
  </si>
  <si>
    <t>7130 · Business, operations salaries</t>
  </si>
  <si>
    <t>7140 · Maintenance/custodial salaries</t>
  </si>
  <si>
    <t>7160 · Other service salaries</t>
  </si>
  <si>
    <t>7211 · Before care after care salaries</t>
  </si>
  <si>
    <t>7212 · Summer school salaries</t>
  </si>
  <si>
    <t>7300 · Executive salaries</t>
  </si>
  <si>
    <t>Expenses Total</t>
  </si>
  <si>
    <t>NET ORDINARY INCOME</t>
  </si>
  <si>
    <t>Cash Flow Adjustments</t>
  </si>
  <si>
    <t>Add Depreciation</t>
  </si>
  <si>
    <t>Operating Fixed Assets</t>
  </si>
  <si>
    <t>Other Operating Activities</t>
  </si>
  <si>
    <t>Per-Pupil Adjustments</t>
  </si>
  <si>
    <t>Facilities Project Adjustments</t>
  </si>
  <si>
    <t>Cash Flow Adjustments Total</t>
  </si>
  <si>
    <t>CHANGE IN CASH</t>
  </si>
  <si>
    <t>Starting Cash Balance</t>
  </si>
  <si>
    <t>Change In Cash</t>
  </si>
  <si>
    <t>ENDING CASH BALANCE</t>
  </si>
  <si>
    <t>Jun</t>
  </si>
  <si>
    <t xml:space="preserve"> Jul</t>
  </si>
  <si>
    <t xml:space="preserve"> Aug</t>
  </si>
  <si>
    <t xml:space="preserve"> Sep</t>
  </si>
  <si>
    <t xml:space="preserve"> Oct</t>
  </si>
  <si>
    <t xml:space="preserve"> Nov</t>
  </si>
  <si>
    <t xml:space="preserve"> Dec</t>
  </si>
  <si>
    <t xml:space="preserve"> Jan</t>
  </si>
  <si>
    <t xml:space="preserve"> Feb</t>
  </si>
  <si>
    <t xml:space="preserve"> Mar</t>
  </si>
  <si>
    <t xml:space="preserve"> Apr</t>
  </si>
  <si>
    <t xml:space="preserve"> May</t>
  </si>
  <si>
    <t xml:space="preserve"> Jun</t>
  </si>
  <si>
    <t>Students Counts (When you export for clients, paste this section by values. When you import back, don't paste this section)</t>
  </si>
  <si>
    <t>SpEd Students (Weighted)</t>
  </si>
  <si>
    <t>LEPNEP Students (All)</t>
  </si>
  <si>
    <t>Note on FTE column: Default calculation does not include FTE flag. If model requires a fractional FTE, adjustments need to be made to model</t>
  </si>
  <si>
    <t>Position</t>
  </si>
  <si>
    <t>Location</t>
  </si>
  <si>
    <t>FTE</t>
  </si>
  <si>
    <t>DCPSRS</t>
  </si>
  <si>
    <t>&gt; 700 Salaries</t>
  </si>
  <si>
    <t>&lt;leave blank&gt;</t>
  </si>
  <si>
    <t>FTEs</t>
  </si>
  <si>
    <t>Students/FTE</t>
  </si>
  <si>
    <t>700 Salaries</t>
  </si>
  <si>
    <t>SpEd Students (Weighted)/FTE</t>
  </si>
  <si>
    <t>ELL Students/FTE</t>
  </si>
  <si>
    <t>N/A</t>
  </si>
  <si>
    <t>7131 · IT staff salaries</t>
  </si>
  <si>
    <t>7150 · Security salaries</t>
  </si>
  <si>
    <t>7200 · Program leadership salaries</t>
  </si>
  <si>
    <t>7210 · Program staff salaries</t>
  </si>
  <si>
    <t>7310 · Development salaries</t>
  </si>
  <si>
    <t>Total</t>
  </si>
  <si>
    <t>Total Employees</t>
  </si>
  <si>
    <t># of Employees</t>
  </si>
  <si>
    <t>Name</t>
  </si>
  <si>
    <t>SY19-20</t>
  </si>
  <si>
    <t>SY20-21</t>
  </si>
  <si>
    <t>SY21-22</t>
  </si>
  <si>
    <t>SY22-23</t>
  </si>
  <si>
    <t>SY23-24</t>
  </si>
  <si>
    <t>SY24-25</t>
  </si>
  <si>
    <t>SY25-26</t>
  </si>
  <si>
    <t>SY26-27</t>
  </si>
  <si>
    <t>SY27-28</t>
  </si>
  <si>
    <t>SY28-29</t>
  </si>
  <si>
    <t>SY29-30</t>
  </si>
  <si>
    <t>SY30-31</t>
  </si>
  <si>
    <t>SY31-32</t>
  </si>
  <si>
    <t>SY32-33</t>
  </si>
  <si>
    <t>SY33-34</t>
  </si>
  <si>
    <t>SY34-35</t>
  </si>
  <si>
    <t>SY35-36</t>
  </si>
  <si>
    <t>SY36-37</t>
  </si>
  <si>
    <t>SY37-38</t>
  </si>
  <si>
    <t>SY38-39</t>
  </si>
  <si>
    <t>SY39-40</t>
  </si>
  <si>
    <t>SY40-41</t>
  </si>
  <si>
    <t>SY41-42</t>
  </si>
  <si>
    <t>SY42-43</t>
  </si>
  <si>
    <t>SY43-44</t>
  </si>
  <si>
    <t>SY44-45</t>
  </si>
  <si>
    <t>SY45-46</t>
  </si>
  <si>
    <t>SY46-47</t>
  </si>
  <si>
    <t>SY47-48</t>
  </si>
  <si>
    <t>SY48-49</t>
  </si>
  <si>
    <t>SY49-50</t>
  </si>
  <si>
    <t>SY50-51</t>
  </si>
  <si>
    <t>SY51-52</t>
  </si>
  <si>
    <t>SY52-53</t>
  </si>
  <si>
    <t>SY53-54</t>
  </si>
  <si>
    <t>SY54-55</t>
  </si>
  <si>
    <t>SY55-56</t>
  </si>
  <si>
    <t>SY56-57</t>
  </si>
  <si>
    <t>SY57-58</t>
  </si>
  <si>
    <t>SY58-59</t>
  </si>
  <si>
    <t>SY59-60</t>
  </si>
  <si>
    <t>Calc</t>
  </si>
  <si>
    <t>Comment</t>
  </si>
  <si>
    <t>&gt; NOTE: Please fill in at least SY18-19 and SY19-20 enrollment figures. ESEA/IDEA calculations depend upon them</t>
  </si>
  <si>
    <t>Students K-12 + Alternative</t>
  </si>
  <si>
    <t xml:space="preserve"> SY19-20</t>
  </si>
  <si>
    <t>Actual</t>
  </si>
  <si>
    <t>Name (First Last)</t>
  </si>
  <si>
    <t>Package</t>
  </si>
  <si>
    <t>Amount</t>
  </si>
  <si>
    <t>Difference</t>
  </si>
  <si>
    <t>7080 · Curricular stipends</t>
  </si>
  <si>
    <t>7090 · Curricular bonuses</t>
  </si>
  <si>
    <t>7100 · Student Support salaries</t>
  </si>
  <si>
    <t>TBD</t>
  </si>
  <si>
    <t>FY20 Annual Budget</t>
  </si>
  <si>
    <t>Student Population, v1.0</t>
  </si>
  <si>
    <t>Shining Stars Montessori Academy PCS</t>
  </si>
  <si>
    <t>Free (From Oct NSLP claim)</t>
  </si>
  <si>
    <t>Reduced (From Oct NSLP claim)</t>
  </si>
  <si>
    <t xml:space="preserve">    (See sample NOSEPCS form and use next year's projected enrollment)</t>
  </si>
  <si>
    <t>NOSEPCS Adjustment (From NOSEPCS form, submitted last April)</t>
  </si>
  <si>
    <t>Reporting, v1.0</t>
  </si>
  <si>
    <t>Staff Roster, v1.0</t>
  </si>
  <si>
    <t>Principal (moved to SPED in FY20).</t>
  </si>
  <si>
    <t>Jones, Willa Denise</t>
  </si>
  <si>
    <t>Principal</t>
  </si>
  <si>
    <t>Executive Director</t>
  </si>
  <si>
    <t>Rodriguez-Mitchell, Regina</t>
  </si>
  <si>
    <t>Senior Director of Programs</t>
  </si>
  <si>
    <t>Wooden, Renata</t>
  </si>
  <si>
    <t>Lead Elementary Guide</t>
  </si>
  <si>
    <t>Lead Elementary Guide Floater</t>
  </si>
  <si>
    <t>Onafuwa, Aminat</t>
  </si>
  <si>
    <t>Lead Lower Elementary Guide</t>
  </si>
  <si>
    <t>Field, Erika E</t>
  </si>
  <si>
    <t>Fontroy, Delton C</t>
  </si>
  <si>
    <t>Lead Primary Guide</t>
  </si>
  <si>
    <t>Bannigan, Arkady B</t>
  </si>
  <si>
    <t>Lazarre, Danielle</t>
  </si>
  <si>
    <t>Molina, Erma</t>
  </si>
  <si>
    <t>Ouzounova, Nina G</t>
  </si>
  <si>
    <t>Schulman, Dilara</t>
  </si>
  <si>
    <t>Shaw, Susan</t>
  </si>
  <si>
    <t>Lower Elementary Guide</t>
  </si>
  <si>
    <t>Matthews, Kellie</t>
  </si>
  <si>
    <t>Dedicated Aide</t>
  </si>
  <si>
    <t>Cisse, Rokhaya</t>
  </si>
  <si>
    <t>Learning specialist / SPED teacher</t>
  </si>
  <si>
    <t>Reed-batiste, Audrey E</t>
  </si>
  <si>
    <t>SPED Coordinator</t>
  </si>
  <si>
    <t>Buxton, Darryl</t>
  </si>
  <si>
    <t>SpEd Teacher</t>
  </si>
  <si>
    <t>Gray, Harry</t>
  </si>
  <si>
    <t>SPED Director (previously in Leadership)</t>
  </si>
  <si>
    <t>Bilingual teachers aid</t>
  </si>
  <si>
    <t>Barrios-Flores, Marelis</t>
  </si>
  <si>
    <t>Classroom Assistant</t>
  </si>
  <si>
    <t>Austin, Nicole</t>
  </si>
  <si>
    <t>Brown, Bettina N</t>
  </si>
  <si>
    <t>Bryant, Malika S</t>
  </si>
  <si>
    <t>Burgess, Teressa - LET GO/NOT REPLACED</t>
  </si>
  <si>
    <t>Bush, Shaneka</t>
  </si>
  <si>
    <t>Cooper, Allison B</t>
  </si>
  <si>
    <t>Edouard, Christel</t>
  </si>
  <si>
    <t>Huang, Shuang</t>
  </si>
  <si>
    <t>Jackson Jr, Maurice K</t>
  </si>
  <si>
    <t>Jean, Elizabeth</t>
  </si>
  <si>
    <t>Larios, Sandra Y</t>
  </si>
  <si>
    <t>Reddae, Zufan</t>
  </si>
  <si>
    <t>Rene'dial, Ansia</t>
  </si>
  <si>
    <t>Simpson, Sandra A</t>
  </si>
  <si>
    <t>Elementary Classroom Assistant Floater</t>
  </si>
  <si>
    <t>Mohammed-Espinoza, Kerry-Ann C</t>
  </si>
  <si>
    <t>Floater classroom Assistant</t>
  </si>
  <si>
    <t>Kornegay, Tonya Louise</t>
  </si>
  <si>
    <t>Brown, Julius T</t>
  </si>
  <si>
    <t>Program Assistant</t>
  </si>
  <si>
    <t>Hubbard, Bessie Chiquita</t>
  </si>
  <si>
    <t>Jimenez-Acosta, Elba L (LET GO Feb)</t>
  </si>
  <si>
    <t>McGriff, James</t>
  </si>
  <si>
    <t>Taylor, Tais</t>
  </si>
  <si>
    <t>ELL Coordinator</t>
  </si>
  <si>
    <t>Brooks, Francis Shelley Natalie</t>
  </si>
  <si>
    <t>Librarian, Reading Specialist</t>
  </si>
  <si>
    <t>Campbell, Aja</t>
  </si>
  <si>
    <t>Elementary Reading and Writing Specialist</t>
  </si>
  <si>
    <t>Kelley, Louise P</t>
  </si>
  <si>
    <t>Front Desk Clerk</t>
  </si>
  <si>
    <t>Receptionist</t>
  </si>
  <si>
    <t>Giordano, Barbara (PT)</t>
  </si>
  <si>
    <t>Administrative Associate</t>
  </si>
  <si>
    <t>Guevara, Jose I</t>
  </si>
  <si>
    <t>Custodian</t>
  </si>
  <si>
    <t>Hagans, Antonio C</t>
  </si>
  <si>
    <t>Kitchen Manager</t>
  </si>
  <si>
    <t>Ivey, Lorraine J</t>
  </si>
  <si>
    <t>Dir of Compliance &amp; School Performance</t>
  </si>
  <si>
    <t>Moore-Gause, Cherita</t>
  </si>
  <si>
    <t>Custodian (part time)</t>
  </si>
  <si>
    <t>Wood, Calvin (PT)</t>
  </si>
  <si>
    <t>Admin Assistant</t>
  </si>
  <si>
    <t>Wood, Lashan 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</si>
</sst>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* #,##0.00_);_(* \(#,##0.00\);_(* &quot;-&quot;??_);_(* @_)"/>
    <numFmt numFmtId="166" formatCode="#,##0.0000_);[Red]\(#,##0.0000\)"/>
    <numFmt numFmtId="167" formatCode="0.0000%"/>
    <numFmt numFmtId="168" formatCode="#,##0.00\d_);[Red]\(#,##0.00\d\)"/>
    <numFmt numFmtId="169" formatCode="#,##0.00\x_);[Red]\(#,##0.00\x\)"/>
    <numFmt numFmtId="170" formatCode="#,##0.00%_);[Red]\(#,##0.00%\)"/>
    <numFmt numFmtId="171" formatCode="[$USD]\ #,##0.00_);[Red]\([$USD]\ #,##0.00\)"/>
    <numFmt numFmtId="172" formatCode="_(* #,##0.0_);_(* \(#,##0.0\);_(* &quot;-&quot;??_);_(@_)"/>
    <numFmt numFmtId="173" formatCode="0.0%"/>
    <numFmt numFmtId="174" formatCode="m/d/yy;@"/>
    <numFmt numFmtId="175" formatCode="0.0"/>
  </numFmts>
  <fonts count="9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sz val="11"/>
      <color indexed="8"/>
      <name val="Calibri"/>
      <family val="2"/>
    </font>
    <font>
      <u/>
      <sz val="10"/>
      <color theme="10"/>
      <name val="Arial"/>
      <family val="2"/>
    </font>
    <font>
      <sz val="10"/>
      <name val="Verdana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Times New Roman"/>
      <family val="1"/>
    </font>
    <font>
      <b/>
      <sz val="10"/>
      <color indexed="12"/>
      <name val="Times New Roman"/>
      <family val="1"/>
    </font>
    <font>
      <i/>
      <sz val="10"/>
      <name val="Times New Roman"/>
      <family val="1"/>
    </font>
    <font>
      <b/>
      <i/>
      <sz val="10"/>
      <name val="Times New Roman"/>
      <family val="1"/>
    </font>
    <font>
      <sz val="10"/>
      <color indexed="12"/>
      <name val="Times New Roman"/>
      <family val="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sz val="10"/>
      <color indexed="8"/>
      <name val="Arial"/>
      <family val="2"/>
    </font>
    <font>
      <b/>
      <sz val="11"/>
      <color indexed="9"/>
      <name val="Calibri"/>
      <family val="2"/>
    </font>
    <font>
      <b/>
      <u val="singleAccounting"/>
      <sz val="8"/>
      <color indexed="8"/>
      <name val="Arial"/>
      <family val="2"/>
    </font>
    <font>
      <sz val="10"/>
      <name val="Arial"/>
      <family val="2"/>
    </font>
    <font>
      <sz val="11"/>
      <name val="Arial Narrow"/>
      <family val="2"/>
    </font>
    <font>
      <i/>
      <sz val="11"/>
      <color indexed="23"/>
      <name val="Calibri"/>
      <family val="2"/>
    </font>
    <font>
      <sz val="8"/>
      <name val="Verdana"/>
      <family val="2"/>
    </font>
    <font>
      <i/>
      <sz val="8"/>
      <color indexed="17"/>
      <name val="Verdana"/>
      <family val="2"/>
    </font>
    <font>
      <b/>
      <sz val="8"/>
      <name val="Verdana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"/>
      <color indexed="9"/>
      <name val="Symbol"/>
      <family val="1"/>
      <charset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u val="singleAccounting"/>
      <sz val="8"/>
      <color indexed="8"/>
      <name val="Verdana"/>
      <family val="2"/>
    </font>
    <font>
      <b/>
      <sz val="10"/>
      <color indexed="9"/>
      <name val="Arial"/>
      <family val="2"/>
    </font>
    <font>
      <b/>
      <sz val="12"/>
      <color indexed="8"/>
      <name val="Verdana"/>
      <family val="2"/>
    </font>
    <font>
      <b/>
      <sz val="11"/>
      <color indexed="63"/>
      <name val="Calibri"/>
      <family val="2"/>
    </font>
    <font>
      <b/>
      <sz val="8"/>
      <color indexed="9"/>
      <name val="Verdana"/>
      <family val="2"/>
    </font>
    <font>
      <vertAlign val="subscript"/>
      <sz val="8"/>
      <color indexed="8"/>
      <name val="Arial"/>
      <family val="2"/>
    </font>
    <font>
      <vertAlign val="superscript"/>
      <sz val="8"/>
      <color indexed="8"/>
      <name val="Arial"/>
      <family val="2"/>
    </font>
    <font>
      <b/>
      <sz val="8"/>
      <color indexed="8"/>
      <name val="Arial"/>
      <family val="2"/>
    </font>
    <font>
      <i/>
      <sz val="8"/>
      <color indexed="8"/>
      <name val="Arial"/>
      <family val="2"/>
    </font>
    <font>
      <sz val="8"/>
      <color indexed="8"/>
      <name val="Arial"/>
      <family val="2"/>
    </font>
    <font>
      <b/>
      <sz val="18"/>
      <color indexed="56"/>
      <name val="Cambria"/>
      <family val="2"/>
    </font>
    <font>
      <b/>
      <sz val="13"/>
      <color indexed="8"/>
      <name val="Verdan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10"/>
      <name val="Times New Roman"/>
      <family val="1"/>
    </font>
    <font>
      <sz val="9"/>
      <color rgb="FF000000"/>
      <name val="Tahoma"/>
      <family val="2"/>
    </font>
    <font>
      <sz val="8"/>
      <name val="Arial"/>
      <family val="2"/>
    </font>
    <font>
      <sz val="8"/>
      <color theme="5"/>
      <name val="Arial"/>
      <family val="2"/>
    </font>
    <font>
      <b/>
      <sz val="12"/>
      <name val="Arial Black"/>
      <family val="2"/>
    </font>
    <font>
      <b/>
      <sz val="10"/>
      <name val="Arial"/>
      <family val="2"/>
    </font>
    <font>
      <b/>
      <sz val="8"/>
      <color indexed="9"/>
      <name val="Arial"/>
      <family val="2"/>
    </font>
    <font>
      <b/>
      <sz val="12"/>
      <color theme="0"/>
      <name val="Arial"/>
      <family val="2"/>
    </font>
    <font>
      <u/>
      <sz val="8"/>
      <color indexed="12"/>
      <name val="Arial"/>
      <family val="2"/>
    </font>
    <font>
      <b/>
      <sz val="8"/>
      <color theme="4"/>
      <name val="Arial"/>
      <family val="2"/>
    </font>
    <font>
      <b/>
      <sz val="8"/>
      <color theme="5"/>
      <name val="Arial"/>
      <family val="2"/>
    </font>
    <font>
      <b/>
      <sz val="8"/>
      <color theme="9"/>
      <name val="Arial"/>
      <family val="2"/>
    </font>
    <font>
      <b/>
      <u/>
      <sz val="8"/>
      <name val="Arial"/>
      <family val="2"/>
    </font>
    <font>
      <sz val="8"/>
      <color indexed="9"/>
      <name val="Arial"/>
      <family val="2"/>
    </font>
    <font>
      <sz val="8"/>
      <color theme="4"/>
      <name val="Arial"/>
      <family val="2"/>
    </font>
    <font>
      <b/>
      <sz val="8"/>
      <color theme="5" tint="-0.249977111117893"/>
      <name val="Arial"/>
      <family val="2"/>
    </font>
    <font>
      <b/>
      <sz val="8"/>
      <name val="Arial"/>
      <family val="2"/>
    </font>
    <font>
      <sz val="8"/>
      <color theme="0" tint="-0.499984740745262"/>
      <name val="Arial"/>
      <family val="2"/>
    </font>
    <font>
      <b/>
      <sz val="8"/>
      <color theme="0" tint="-0.499984740745262"/>
      <name val="Arial"/>
      <family val="2"/>
    </font>
    <font>
      <sz val="8"/>
      <color theme="3"/>
      <name val="Arial"/>
      <family val="2"/>
    </font>
    <font>
      <sz val="8"/>
      <color theme="1" tint="0.499984740745262"/>
      <name val="Arial"/>
      <family val="2"/>
    </font>
    <font>
      <sz val="8"/>
      <color theme="6"/>
      <name val="Arial"/>
      <family val="2"/>
    </font>
    <font>
      <b/>
      <sz val="8"/>
      <color rgb="FF00B0F0"/>
      <name val="Arial"/>
      <family val="2"/>
    </font>
    <font>
      <sz val="8"/>
      <color indexed="10"/>
      <name val="Arial"/>
      <family val="2"/>
    </font>
    <font>
      <b/>
      <sz val="8"/>
      <color theme="0"/>
      <name val="Arial"/>
      <family val="2"/>
    </font>
    <font>
      <u/>
      <sz val="8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8"/>
      <color theme="5" tint="0.39997558519241921"/>
      <name val="Arial"/>
      <family val="2"/>
    </font>
    <font>
      <sz val="8"/>
      <color theme="1"/>
      <name val="Arial"/>
      <family val="2"/>
    </font>
    <font>
      <sz val="8"/>
      <color theme="9"/>
      <name val="Arial"/>
      <family val="2"/>
    </font>
    <font>
      <sz val="8"/>
      <color theme="6" tint="-0.249977111117893"/>
      <name val="Arial"/>
      <family val="2"/>
    </font>
    <font>
      <b/>
      <i/>
      <sz val="8"/>
      <name val="Arial"/>
      <family val="2"/>
    </font>
  </fonts>
  <fills count="70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63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0"/>
        <bgColor indexed="64"/>
      </patternFill>
    </fill>
    <fill>
      <patternFill patternType="solid">
        <fgColor indexed="43"/>
      </patternFill>
    </fill>
    <fill>
      <patternFill patternType="solid">
        <fgColor indexed="62"/>
        <bgColor indexed="64"/>
      </patternFill>
    </fill>
    <fill>
      <patternFill patternType="solid">
        <fgColor indexed="26"/>
      </patternFill>
    </fill>
    <fill>
      <patternFill patternType="solid">
        <fgColor indexed="5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130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theme="6"/>
      </left>
      <right/>
      <top style="thin">
        <color theme="6"/>
      </top>
      <bottom/>
      <diagonal/>
    </border>
    <border>
      <left/>
      <right/>
      <top style="thin">
        <color theme="6"/>
      </top>
      <bottom/>
      <diagonal/>
    </border>
    <border>
      <left style="thin">
        <color theme="6"/>
      </left>
      <right/>
      <top/>
      <bottom/>
      <diagonal/>
    </border>
    <border>
      <left style="hair">
        <color theme="6" tint="0.59996337778862885"/>
      </left>
      <right style="hair">
        <color theme="6" tint="0.59996337778862885"/>
      </right>
      <top/>
      <bottom/>
      <diagonal/>
    </border>
    <border>
      <left style="hair">
        <color theme="6" tint="0.59996337778862885"/>
      </left>
      <right/>
      <top/>
      <bottom/>
      <diagonal/>
    </border>
    <border>
      <left style="thin">
        <color theme="6"/>
      </left>
      <right/>
      <top style="thin">
        <color theme="6" tint="0.59996337778862885"/>
      </top>
      <bottom/>
      <diagonal/>
    </border>
    <border>
      <left/>
      <right/>
      <top style="thin">
        <color theme="6" tint="0.59996337778862885"/>
      </top>
      <bottom/>
      <diagonal/>
    </border>
    <border>
      <left style="hair">
        <color theme="6" tint="0.59996337778862885"/>
      </left>
      <right style="hair">
        <color theme="6" tint="0.59996337778862885"/>
      </right>
      <top style="thin">
        <color theme="6" tint="0.59996337778862885"/>
      </top>
      <bottom/>
      <diagonal/>
    </border>
    <border>
      <left style="hair">
        <color theme="6" tint="0.59996337778862885"/>
      </left>
      <right/>
      <top style="thin">
        <color theme="6" tint="0.59996337778862885"/>
      </top>
      <bottom/>
      <diagonal/>
    </border>
    <border>
      <left style="thin">
        <color theme="6" tint="0.59996337778862885"/>
      </left>
      <right style="thin">
        <color theme="6" tint="0.59996337778862885"/>
      </right>
      <top style="thin">
        <color theme="6"/>
      </top>
      <bottom/>
      <diagonal/>
    </border>
    <border>
      <left style="thin">
        <color theme="6" tint="0.59996337778862885"/>
      </left>
      <right/>
      <top style="thin">
        <color theme="6"/>
      </top>
      <bottom/>
      <diagonal/>
    </border>
    <border>
      <left style="thin">
        <color theme="6" tint="0.59996337778862885"/>
      </left>
      <right style="thin">
        <color theme="6" tint="0.59996337778862885"/>
      </right>
      <top/>
      <bottom/>
      <diagonal/>
    </border>
    <border>
      <left style="thin">
        <color theme="6" tint="0.59996337778862885"/>
      </left>
      <right/>
      <top/>
      <bottom/>
      <diagonal/>
    </border>
    <border>
      <left style="thin">
        <color theme="6"/>
      </left>
      <right/>
      <top/>
      <bottom style="thin">
        <color theme="6"/>
      </bottom>
      <diagonal/>
    </border>
    <border>
      <left/>
      <right/>
      <top/>
      <bottom style="thin">
        <color theme="6"/>
      </bottom>
      <diagonal/>
    </border>
    <border>
      <left style="thin">
        <color theme="6" tint="0.59996337778862885"/>
      </left>
      <right style="thin">
        <color theme="6" tint="0.59996337778862885"/>
      </right>
      <top/>
      <bottom style="thin">
        <color theme="6"/>
      </bottom>
      <diagonal/>
    </border>
    <border>
      <left style="thin">
        <color theme="6" tint="0.59996337778862885"/>
      </left>
      <right/>
      <top/>
      <bottom style="thin">
        <color theme="6"/>
      </bottom>
      <diagonal/>
    </border>
    <border>
      <left style="medium">
        <color theme="4"/>
      </left>
      <right/>
      <top style="medium">
        <color theme="4"/>
      </top>
      <bottom/>
      <diagonal/>
    </border>
    <border>
      <left/>
      <right/>
      <top style="medium">
        <color theme="4"/>
      </top>
      <bottom/>
      <diagonal/>
    </border>
    <border>
      <left style="medium">
        <color theme="4"/>
      </left>
      <right/>
      <top/>
      <bottom/>
      <diagonal/>
    </border>
    <border>
      <left style="medium">
        <color theme="4"/>
      </left>
      <right/>
      <top style="thin">
        <color theme="6" tint="0.59996337778862885"/>
      </top>
      <bottom/>
      <diagonal/>
    </border>
    <border>
      <left style="medium">
        <color theme="4"/>
      </left>
      <right/>
      <top/>
      <bottom style="medium">
        <color theme="4"/>
      </bottom>
      <diagonal/>
    </border>
    <border>
      <left/>
      <right/>
      <top/>
      <bottom style="medium">
        <color theme="4"/>
      </bottom>
      <diagonal/>
    </border>
    <border>
      <left style="medium">
        <color theme="9"/>
      </left>
      <right style="medium">
        <color theme="9"/>
      </right>
      <top style="medium">
        <color theme="9"/>
      </top>
      <bottom style="medium">
        <color theme="9"/>
      </bottom>
      <diagonal/>
    </border>
    <border>
      <left style="thin">
        <color theme="6"/>
      </left>
      <right/>
      <top/>
      <bottom style="thin">
        <color theme="6" tint="0.59996337778862885"/>
      </bottom>
      <diagonal/>
    </border>
    <border>
      <left/>
      <right/>
      <top/>
      <bottom style="thin">
        <color theme="6" tint="0.59996337778862885"/>
      </bottom>
      <diagonal/>
    </border>
    <border>
      <left style="hair">
        <color theme="6" tint="0.59996337778862885"/>
      </left>
      <right style="hair">
        <color theme="6" tint="0.59996337778862885"/>
      </right>
      <top/>
      <bottom style="thin">
        <color theme="6" tint="0.59996337778862885"/>
      </bottom>
      <diagonal/>
    </border>
    <border>
      <left style="hair">
        <color theme="6" tint="0.59996337778862885"/>
      </left>
      <right/>
      <top/>
      <bottom style="thin">
        <color theme="6" tint="0.59996337778862885"/>
      </bottom>
      <diagonal/>
    </border>
    <border>
      <left style="thin">
        <color theme="6"/>
      </left>
      <right/>
      <top style="thin">
        <color theme="6" tint="0.59996337778862885"/>
      </top>
      <bottom style="thin">
        <color theme="6" tint="0.59996337778862885"/>
      </bottom>
      <diagonal/>
    </border>
    <border>
      <left/>
      <right/>
      <top style="thin">
        <color theme="6" tint="0.59996337778862885"/>
      </top>
      <bottom style="thin">
        <color theme="6" tint="0.59996337778862885"/>
      </bottom>
      <diagonal/>
    </border>
    <border>
      <left style="hair">
        <color theme="6" tint="0.59996337778862885"/>
      </left>
      <right style="hair">
        <color theme="6" tint="0.59996337778862885"/>
      </right>
      <top style="thin">
        <color theme="6" tint="0.59996337778862885"/>
      </top>
      <bottom style="thin">
        <color theme="6" tint="0.59996337778862885"/>
      </bottom>
      <diagonal/>
    </border>
    <border>
      <left style="hair">
        <color theme="6" tint="0.59996337778862885"/>
      </left>
      <right/>
      <top style="thin">
        <color theme="6" tint="0.59996337778862885"/>
      </top>
      <bottom style="thin">
        <color theme="6" tint="0.59996337778862885"/>
      </bottom>
      <diagonal/>
    </border>
    <border>
      <left style="hair">
        <color theme="6" tint="0.59996337778862885"/>
      </left>
      <right style="hair">
        <color theme="6" tint="0.59996337778862885"/>
      </right>
      <top/>
      <bottom style="thin">
        <color theme="6"/>
      </bottom>
      <diagonal/>
    </border>
    <border>
      <left style="hair">
        <color theme="6" tint="0.59996337778862885"/>
      </left>
      <right/>
      <top/>
      <bottom style="thin">
        <color theme="6"/>
      </bottom>
      <diagonal/>
    </border>
    <border>
      <left style="medium">
        <color theme="4"/>
      </left>
      <right/>
      <top style="medium">
        <color theme="4"/>
      </top>
      <bottom style="medium">
        <color theme="4"/>
      </bottom>
      <diagonal/>
    </border>
    <border>
      <left/>
      <right/>
      <top style="medium">
        <color theme="4"/>
      </top>
      <bottom style="medium">
        <color theme="4"/>
      </bottom>
      <diagonal/>
    </border>
    <border>
      <left style="thin">
        <color theme="6"/>
      </left>
      <right/>
      <top style="thin">
        <color theme="6"/>
      </top>
      <bottom style="thin">
        <color theme="6"/>
      </bottom>
      <diagonal/>
    </border>
    <border>
      <left/>
      <right/>
      <top style="thin">
        <color theme="6"/>
      </top>
      <bottom style="thin">
        <color theme="6"/>
      </bottom>
      <diagonal/>
    </border>
    <border>
      <left style="thin">
        <color theme="6" tint="0.59996337778862885"/>
      </left>
      <right style="thin">
        <color theme="6" tint="0.59996337778862885"/>
      </right>
      <top style="thin">
        <color theme="6"/>
      </top>
      <bottom style="thin">
        <color theme="6"/>
      </bottom>
      <diagonal/>
    </border>
    <border>
      <left style="thin">
        <color theme="6" tint="0.59996337778862885"/>
      </left>
      <right/>
      <top style="thin">
        <color theme="6"/>
      </top>
      <bottom style="thin">
        <color theme="6"/>
      </bottom>
      <diagonal/>
    </border>
    <border>
      <left style="medium">
        <color theme="5"/>
      </left>
      <right style="medium">
        <color theme="5"/>
      </right>
      <top style="medium">
        <color theme="5"/>
      </top>
      <bottom style="medium">
        <color theme="5"/>
      </bottom>
      <diagonal/>
    </border>
    <border>
      <left style="thin">
        <color theme="6" tint="0.59996337778862885"/>
      </left>
      <right style="thin">
        <color theme="6" tint="0.59996337778862885"/>
      </right>
      <top/>
      <bottom style="thin">
        <color theme="6" tint="0.59996337778862885"/>
      </bottom>
      <diagonal/>
    </border>
    <border>
      <left style="thin">
        <color theme="6" tint="0.59996337778862885"/>
      </left>
      <right/>
      <top/>
      <bottom style="thin">
        <color theme="6" tint="0.59996337778862885"/>
      </bottom>
      <diagonal/>
    </border>
    <border>
      <left style="thin">
        <color theme="6"/>
      </left>
      <right/>
      <top style="thin">
        <color theme="6"/>
      </top>
      <bottom style="thin">
        <color indexed="64"/>
      </bottom>
      <diagonal/>
    </border>
    <border>
      <left/>
      <right/>
      <top style="thin">
        <color theme="6"/>
      </top>
      <bottom style="thin">
        <color indexed="64"/>
      </bottom>
      <diagonal/>
    </border>
    <border>
      <left style="thin">
        <color theme="6" tint="0.59996337778862885"/>
      </left>
      <right style="thin">
        <color theme="6" tint="0.59996337778862885"/>
      </right>
      <top style="thin">
        <color theme="6"/>
      </top>
      <bottom style="thin">
        <color indexed="64"/>
      </bottom>
      <diagonal/>
    </border>
    <border>
      <left style="thin">
        <color theme="6" tint="0.59996337778862885"/>
      </left>
      <right/>
      <top style="thin">
        <color theme="6"/>
      </top>
      <bottom style="thin">
        <color indexed="64"/>
      </bottom>
      <diagonal/>
    </border>
    <border>
      <left style="thin">
        <color theme="6"/>
      </left>
      <right/>
      <top style="thin">
        <color indexed="64"/>
      </top>
      <bottom style="thin">
        <color theme="6"/>
      </bottom>
      <diagonal/>
    </border>
    <border>
      <left/>
      <right/>
      <top style="thin">
        <color indexed="64"/>
      </top>
      <bottom style="thin">
        <color theme="6"/>
      </bottom>
      <diagonal/>
    </border>
    <border>
      <left style="thin">
        <color theme="6" tint="0.59996337778862885"/>
      </left>
      <right style="thin">
        <color theme="6" tint="0.59996337778862885"/>
      </right>
      <top style="thin">
        <color indexed="64"/>
      </top>
      <bottom style="thin">
        <color theme="6"/>
      </bottom>
      <diagonal/>
    </border>
    <border>
      <left style="thin">
        <color theme="6" tint="0.59996337778862885"/>
      </left>
      <right/>
      <top style="thin">
        <color indexed="64"/>
      </top>
      <bottom style="thin">
        <color theme="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indexed="64"/>
      </top>
      <bottom style="thin">
        <color auto="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6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6" tint="0.59996337778862885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indexed="64"/>
      </top>
      <bottom/>
      <diagonal/>
    </border>
    <border>
      <left/>
      <right style="thin">
        <color theme="6"/>
      </right>
      <top style="thin">
        <color theme="6"/>
      </top>
      <bottom/>
      <diagonal/>
    </border>
    <border>
      <left/>
      <right style="hair">
        <color theme="6" tint="0.59996337778862885"/>
      </right>
      <top/>
      <bottom/>
      <diagonal/>
    </border>
    <border>
      <left/>
      <right style="thin">
        <color theme="6"/>
      </right>
      <top/>
      <bottom/>
      <diagonal/>
    </border>
    <border>
      <left/>
      <right style="hair">
        <color theme="6" tint="0.59996337778862885"/>
      </right>
      <top style="thin">
        <color theme="6" tint="0.59996337778862885"/>
      </top>
      <bottom/>
      <diagonal/>
    </border>
    <border>
      <left/>
      <right style="thin">
        <color theme="6"/>
      </right>
      <top style="thin">
        <color theme="6" tint="0.59996337778862885"/>
      </top>
      <bottom/>
      <diagonal/>
    </border>
    <border>
      <left/>
      <right style="thin">
        <color theme="6" tint="0.59996337778862885"/>
      </right>
      <top style="thin">
        <color theme="6"/>
      </top>
      <bottom/>
      <diagonal/>
    </border>
    <border>
      <left/>
      <right style="thin">
        <color theme="6" tint="0.59996337778862885"/>
      </right>
      <top/>
      <bottom/>
      <diagonal/>
    </border>
    <border>
      <left/>
      <right style="thin">
        <color theme="6" tint="0.59996337778862885"/>
      </right>
      <top/>
      <bottom style="thin">
        <color theme="6"/>
      </bottom>
      <diagonal/>
    </border>
    <border>
      <left/>
      <right style="thin">
        <color theme="6"/>
      </right>
      <top/>
      <bottom style="thin">
        <color theme="6"/>
      </bottom>
      <diagonal/>
    </border>
    <border>
      <left style="medium">
        <color theme="5"/>
      </left>
      <right style="medium">
        <color theme="5"/>
      </right>
      <top style="medium">
        <color theme="5"/>
      </top>
      <bottom/>
      <diagonal/>
    </border>
    <border>
      <left/>
      <right style="medium">
        <color theme="9"/>
      </right>
      <top style="medium">
        <color theme="9"/>
      </top>
      <bottom/>
      <diagonal/>
    </border>
    <border>
      <left style="medium">
        <color theme="9"/>
      </left>
      <right/>
      <top/>
      <bottom/>
      <diagonal/>
    </border>
    <border>
      <left style="medium">
        <color theme="5"/>
      </left>
      <right style="medium">
        <color theme="5"/>
      </right>
      <top/>
      <bottom/>
      <diagonal/>
    </border>
    <border>
      <left/>
      <right style="medium">
        <color theme="9"/>
      </right>
      <top/>
      <bottom/>
      <diagonal/>
    </border>
    <border>
      <left style="medium">
        <color theme="9"/>
      </left>
      <right/>
      <top/>
      <bottom style="thin">
        <color theme="6" tint="0.59996337778862885"/>
      </bottom>
      <diagonal/>
    </border>
    <border>
      <left/>
      <right style="thin">
        <color theme="6"/>
      </right>
      <top/>
      <bottom style="thin">
        <color theme="6" tint="0.59996337778862885"/>
      </bottom>
      <diagonal/>
    </border>
    <border>
      <left style="medium">
        <color theme="5"/>
      </left>
      <right style="medium">
        <color theme="5"/>
      </right>
      <top style="thin">
        <color theme="6" tint="0.59996337778862885"/>
      </top>
      <bottom/>
      <diagonal/>
    </border>
    <border>
      <left/>
      <right style="medium">
        <color theme="9"/>
      </right>
      <top style="thin">
        <color theme="6" tint="0.59996337778862885"/>
      </top>
      <bottom/>
      <diagonal/>
    </border>
    <border>
      <left style="medium">
        <color theme="5"/>
      </left>
      <right style="medium">
        <color theme="5"/>
      </right>
      <top/>
      <bottom style="medium">
        <color theme="5"/>
      </bottom>
      <diagonal/>
    </border>
    <border>
      <left/>
      <right style="medium">
        <color theme="9"/>
      </right>
      <top/>
      <bottom style="medium">
        <color theme="9"/>
      </bottom>
      <diagonal/>
    </border>
    <border>
      <left/>
      <right style="hair">
        <color theme="6" tint="0.59996337778862885"/>
      </right>
      <top/>
      <bottom style="thin">
        <color theme="6"/>
      </bottom>
      <diagonal/>
    </border>
    <border>
      <left/>
      <right style="hair">
        <color theme="6" tint="0.59996337778862885"/>
      </right>
      <top/>
      <bottom style="thin">
        <color theme="6" tint="0.59996337778862885"/>
      </bottom>
      <diagonal/>
    </border>
    <border>
      <left/>
      <right style="hair">
        <color theme="6" tint="0.59996337778862885"/>
      </right>
      <top style="thin">
        <color theme="6" tint="0.59996337778862885"/>
      </top>
      <bottom style="thin">
        <color theme="6" tint="0.59996337778862885"/>
      </bottom>
      <diagonal/>
    </border>
    <border>
      <left/>
      <right style="thin">
        <color theme="6"/>
      </right>
      <top style="thin">
        <color theme="6" tint="0.59996337778862885"/>
      </top>
      <bottom style="thin">
        <color theme="6" tint="0.59996337778862885"/>
      </bottom>
      <diagonal/>
    </border>
    <border>
      <left/>
      <right style="medium">
        <color theme="9"/>
      </right>
      <top style="medium">
        <color theme="9"/>
      </top>
      <bottom style="medium">
        <color theme="9"/>
      </bottom>
      <diagonal/>
    </border>
    <border>
      <left/>
      <right style="thin">
        <color theme="6" tint="0.59996337778862885"/>
      </right>
      <top style="thin">
        <color theme="6"/>
      </top>
      <bottom style="thin">
        <color theme="6"/>
      </bottom>
      <diagonal/>
    </border>
    <border>
      <left/>
      <right style="thin">
        <color theme="6"/>
      </right>
      <top style="thin">
        <color theme="6"/>
      </top>
      <bottom style="thin">
        <color theme="6"/>
      </bottom>
      <diagonal/>
    </border>
    <border>
      <left/>
      <right style="thin">
        <color theme="0" tint="-0.499984740745262"/>
      </right>
      <top/>
      <bottom/>
      <diagonal/>
    </border>
    <border>
      <left/>
      <right style="thin">
        <color theme="0" tint="-0.499984740745262"/>
      </right>
      <top style="thin">
        <color theme="6" tint="0.59996337778862885"/>
      </top>
      <bottom/>
      <diagonal/>
    </border>
    <border>
      <left/>
      <right style="thin">
        <color theme="6" tint="0.59996337778862885"/>
      </right>
      <top style="thin">
        <color theme="6" tint="0.59996337778862885"/>
      </top>
      <bottom/>
      <diagonal/>
    </border>
    <border>
      <left/>
      <right style="thin">
        <color theme="0" tint="-0.499984740745262"/>
      </right>
      <top/>
      <bottom style="thin">
        <color theme="6" tint="0.59996337778862885"/>
      </bottom>
      <diagonal/>
    </border>
    <border>
      <left/>
      <right style="thin">
        <color theme="6" tint="0.59996337778862885"/>
      </right>
      <top/>
      <bottom style="thin">
        <color theme="6" tint="0.59996337778862885"/>
      </bottom>
      <diagonal/>
    </border>
    <border>
      <left/>
      <right style="thin">
        <color theme="0" tint="-0.499984740745262"/>
      </right>
      <top/>
      <bottom style="thin">
        <color theme="6"/>
      </bottom>
      <diagonal/>
    </border>
    <border>
      <left/>
      <right style="thin">
        <color theme="0" tint="-0.499984740745262"/>
      </right>
      <top style="thin">
        <color theme="6"/>
      </top>
      <bottom style="thin">
        <color theme="6"/>
      </bottom>
      <diagonal/>
    </border>
    <border>
      <left/>
      <right style="thin">
        <color theme="0" tint="-0.499984740745262"/>
      </right>
      <top style="thin">
        <color theme="6"/>
      </top>
      <bottom style="thin">
        <color indexed="64"/>
      </bottom>
      <diagonal/>
    </border>
    <border>
      <left/>
      <right style="thin">
        <color theme="6" tint="0.59996337778862885"/>
      </right>
      <top style="thin">
        <color theme="6"/>
      </top>
      <bottom style="thin">
        <color indexed="64"/>
      </bottom>
      <diagonal/>
    </border>
    <border>
      <left/>
      <right style="thin">
        <color theme="6"/>
      </right>
      <top style="thin">
        <color theme="6"/>
      </top>
      <bottom style="thin">
        <color indexed="64"/>
      </bottom>
      <diagonal/>
    </border>
    <border>
      <left/>
      <right style="thin">
        <color theme="0" tint="-0.499984740745262"/>
      </right>
      <top style="thin">
        <color indexed="64"/>
      </top>
      <bottom style="thin">
        <color theme="6"/>
      </bottom>
      <diagonal/>
    </border>
    <border>
      <left/>
      <right style="thin">
        <color theme="6" tint="0.59996337778862885"/>
      </right>
      <top style="thin">
        <color indexed="64"/>
      </top>
      <bottom style="thin">
        <color theme="6"/>
      </bottom>
      <diagonal/>
    </border>
    <border>
      <left/>
      <right style="thin">
        <color theme="6"/>
      </right>
      <top style="thin">
        <color indexed="64"/>
      </top>
      <bottom style="thin">
        <color theme="6"/>
      </bottom>
      <diagonal/>
    </border>
    <border>
      <left/>
      <right style="thin">
        <color theme="0" tint="-0.499984740745262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theme="0" tint="-0.499984740745262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981">
    <xf numFmtId="0" fontId="0" fillId="0" borderId="0"/>
    <xf numFmtId="43" fontId="4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0" fontId="2" fillId="0" borderId="0"/>
    <xf numFmtId="44" fontId="3" fillId="0" borderId="0" applyFont="0" applyFill="0" applyBorder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1" fillId="11" borderId="0" applyNumberFormat="0" applyBorder="0" applyAlignment="0" applyProtection="0"/>
    <xf numFmtId="0" fontId="4" fillId="3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1" fillId="15" borderId="0" applyNumberFormat="0" applyBorder="0" applyAlignment="0" applyProtection="0"/>
    <xf numFmtId="0" fontId="4" fillId="36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1" fillId="19" borderId="0" applyNumberFormat="0" applyBorder="0" applyAlignment="0" applyProtection="0"/>
    <xf numFmtId="0" fontId="4" fillId="37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1" fillId="23" borderId="0" applyNumberFormat="0" applyBorder="0" applyAlignment="0" applyProtection="0"/>
    <xf numFmtId="0" fontId="4" fillId="38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1" fillId="27" borderId="0" applyNumberFormat="0" applyBorder="0" applyAlignment="0" applyProtection="0"/>
    <xf numFmtId="0" fontId="4" fillId="39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1" fillId="31" borderId="0" applyNumberFormat="0" applyBorder="0" applyAlignment="0" applyProtection="0"/>
    <xf numFmtId="0" fontId="4" fillId="4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4" fillId="41" borderId="0" applyNumberFormat="0" applyBorder="0" applyAlignment="0" applyProtection="0"/>
    <xf numFmtId="0" fontId="4" fillId="41" borderId="0" applyNumberFormat="0" applyBorder="0" applyAlignment="0" applyProtection="0"/>
    <xf numFmtId="0" fontId="1" fillId="12" borderId="0" applyNumberFormat="0" applyBorder="0" applyAlignment="0" applyProtection="0"/>
    <xf numFmtId="0" fontId="4" fillId="41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1" fillId="16" borderId="0" applyNumberFormat="0" applyBorder="0" applyAlignment="0" applyProtection="0"/>
    <xf numFmtId="0" fontId="4" fillId="42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4" fillId="43" borderId="0" applyNumberFormat="0" applyBorder="0" applyAlignment="0" applyProtection="0"/>
    <xf numFmtId="0" fontId="4" fillId="43" borderId="0" applyNumberFormat="0" applyBorder="0" applyAlignment="0" applyProtection="0"/>
    <xf numFmtId="0" fontId="1" fillId="20" borderId="0" applyNumberFormat="0" applyBorder="0" applyAlignment="0" applyProtection="0"/>
    <xf numFmtId="0" fontId="4" fillId="43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1" fillId="24" borderId="0" applyNumberFormat="0" applyBorder="0" applyAlignment="0" applyProtection="0"/>
    <xf numFmtId="0" fontId="4" fillId="3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4" fillId="41" borderId="0" applyNumberFormat="0" applyBorder="0" applyAlignment="0" applyProtection="0"/>
    <xf numFmtId="0" fontId="4" fillId="41" borderId="0" applyNumberFormat="0" applyBorder="0" applyAlignment="0" applyProtection="0"/>
    <xf numFmtId="0" fontId="1" fillId="28" borderId="0" applyNumberFormat="0" applyBorder="0" applyAlignment="0" applyProtection="0"/>
    <xf numFmtId="0" fontId="4" fillId="41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4" fillId="44" borderId="0" applyNumberFormat="0" applyBorder="0" applyAlignment="0" applyProtection="0"/>
    <xf numFmtId="0" fontId="4" fillId="44" borderId="0" applyNumberFormat="0" applyBorder="0" applyAlignment="0" applyProtection="0"/>
    <xf numFmtId="0" fontId="1" fillId="32" borderId="0" applyNumberFormat="0" applyBorder="0" applyAlignment="0" applyProtection="0"/>
    <xf numFmtId="0" fontId="4" fillId="44" borderId="0" applyNumberFormat="0" applyBorder="0" applyAlignment="0" applyProtection="0"/>
    <xf numFmtId="0" fontId="21" fillId="13" borderId="0" applyNumberFormat="0" applyBorder="0" applyAlignment="0" applyProtection="0"/>
    <xf numFmtId="0" fontId="27" fillId="45" borderId="0" applyNumberFormat="0" applyBorder="0" applyAlignment="0" applyProtection="0"/>
    <xf numFmtId="0" fontId="27" fillId="45" borderId="0" applyNumberFormat="0" applyBorder="0" applyAlignment="0" applyProtection="0"/>
    <xf numFmtId="0" fontId="27" fillId="45" borderId="0" applyNumberFormat="0" applyBorder="0" applyAlignment="0" applyProtection="0"/>
    <xf numFmtId="0" fontId="21" fillId="17" borderId="0" applyNumberFormat="0" applyBorder="0" applyAlignment="0" applyProtection="0"/>
    <xf numFmtId="0" fontId="27" fillId="42" borderId="0" applyNumberFormat="0" applyBorder="0" applyAlignment="0" applyProtection="0"/>
    <xf numFmtId="0" fontId="27" fillId="42" borderId="0" applyNumberFormat="0" applyBorder="0" applyAlignment="0" applyProtection="0"/>
    <xf numFmtId="0" fontId="27" fillId="42" borderId="0" applyNumberFormat="0" applyBorder="0" applyAlignment="0" applyProtection="0"/>
    <xf numFmtId="0" fontId="21" fillId="21" borderId="0" applyNumberFormat="0" applyBorder="0" applyAlignment="0" applyProtection="0"/>
    <xf numFmtId="0" fontId="27" fillId="43" borderId="0" applyNumberFormat="0" applyBorder="0" applyAlignment="0" applyProtection="0"/>
    <xf numFmtId="0" fontId="27" fillId="43" borderId="0" applyNumberFormat="0" applyBorder="0" applyAlignment="0" applyProtection="0"/>
    <xf numFmtId="0" fontId="27" fillId="43" borderId="0" applyNumberFormat="0" applyBorder="0" applyAlignment="0" applyProtection="0"/>
    <xf numFmtId="0" fontId="21" fillId="25" borderId="0" applyNumberFormat="0" applyBorder="0" applyAlignment="0" applyProtection="0"/>
    <xf numFmtId="0" fontId="27" fillId="46" borderId="0" applyNumberFormat="0" applyBorder="0" applyAlignment="0" applyProtection="0"/>
    <xf numFmtId="0" fontId="27" fillId="46" borderId="0" applyNumberFormat="0" applyBorder="0" applyAlignment="0" applyProtection="0"/>
    <xf numFmtId="0" fontId="27" fillId="46" borderId="0" applyNumberFormat="0" applyBorder="0" applyAlignment="0" applyProtection="0"/>
    <xf numFmtId="0" fontId="21" fillId="29" borderId="0" applyNumberFormat="0" applyBorder="0" applyAlignment="0" applyProtection="0"/>
    <xf numFmtId="0" fontId="27" fillId="47" borderId="0" applyNumberFormat="0" applyBorder="0" applyAlignment="0" applyProtection="0"/>
    <xf numFmtId="0" fontId="27" fillId="47" borderId="0" applyNumberFormat="0" applyBorder="0" applyAlignment="0" applyProtection="0"/>
    <xf numFmtId="0" fontId="27" fillId="47" borderId="0" applyNumberFormat="0" applyBorder="0" applyAlignment="0" applyProtection="0"/>
    <xf numFmtId="0" fontId="21" fillId="33" borderId="0" applyNumberFormat="0" applyBorder="0" applyAlignment="0" applyProtection="0"/>
    <xf numFmtId="0" fontId="27" fillId="48" borderId="0" applyNumberFormat="0" applyBorder="0" applyAlignment="0" applyProtection="0"/>
    <xf numFmtId="0" fontId="27" fillId="48" borderId="0" applyNumberFormat="0" applyBorder="0" applyAlignment="0" applyProtection="0"/>
    <xf numFmtId="0" fontId="27" fillId="48" borderId="0" applyNumberFormat="0" applyBorder="0" applyAlignment="0" applyProtection="0"/>
    <xf numFmtId="0" fontId="21" fillId="10" borderId="0" applyNumberFormat="0" applyBorder="0" applyAlignment="0" applyProtection="0"/>
    <xf numFmtId="0" fontId="27" fillId="49" borderId="0" applyNumberFormat="0" applyBorder="0" applyAlignment="0" applyProtection="0"/>
    <xf numFmtId="0" fontId="27" fillId="49" borderId="0" applyNumberFormat="0" applyBorder="0" applyAlignment="0" applyProtection="0"/>
    <xf numFmtId="0" fontId="27" fillId="49" borderId="0" applyNumberFormat="0" applyBorder="0" applyAlignment="0" applyProtection="0"/>
    <xf numFmtId="0" fontId="21" fillId="14" borderId="0" applyNumberFormat="0" applyBorder="0" applyAlignment="0" applyProtection="0"/>
    <xf numFmtId="0" fontId="27" fillId="50" borderId="0" applyNumberFormat="0" applyBorder="0" applyAlignment="0" applyProtection="0"/>
    <xf numFmtId="0" fontId="27" fillId="50" borderId="0" applyNumberFormat="0" applyBorder="0" applyAlignment="0" applyProtection="0"/>
    <xf numFmtId="0" fontId="27" fillId="50" borderId="0" applyNumberFormat="0" applyBorder="0" applyAlignment="0" applyProtection="0"/>
    <xf numFmtId="0" fontId="21" fillId="18" borderId="0" applyNumberFormat="0" applyBorder="0" applyAlignment="0" applyProtection="0"/>
    <xf numFmtId="0" fontId="27" fillId="51" borderId="0" applyNumberFormat="0" applyBorder="0" applyAlignment="0" applyProtection="0"/>
    <xf numFmtId="0" fontId="27" fillId="51" borderId="0" applyNumberFormat="0" applyBorder="0" applyAlignment="0" applyProtection="0"/>
    <xf numFmtId="0" fontId="27" fillId="51" borderId="0" applyNumberFormat="0" applyBorder="0" applyAlignment="0" applyProtection="0"/>
    <xf numFmtId="0" fontId="21" fillId="22" borderId="0" applyNumberFormat="0" applyBorder="0" applyAlignment="0" applyProtection="0"/>
    <xf numFmtId="0" fontId="27" fillId="46" borderId="0" applyNumberFormat="0" applyBorder="0" applyAlignment="0" applyProtection="0"/>
    <xf numFmtId="0" fontId="27" fillId="46" borderId="0" applyNumberFormat="0" applyBorder="0" applyAlignment="0" applyProtection="0"/>
    <xf numFmtId="0" fontId="27" fillId="46" borderId="0" applyNumberFormat="0" applyBorder="0" applyAlignment="0" applyProtection="0"/>
    <xf numFmtId="0" fontId="21" fillId="26" borderId="0" applyNumberFormat="0" applyBorder="0" applyAlignment="0" applyProtection="0"/>
    <xf numFmtId="0" fontId="27" fillId="47" borderId="0" applyNumberFormat="0" applyBorder="0" applyAlignment="0" applyProtection="0"/>
    <xf numFmtId="0" fontId="27" fillId="47" borderId="0" applyNumberFormat="0" applyBorder="0" applyAlignment="0" applyProtection="0"/>
    <xf numFmtId="0" fontId="27" fillId="47" borderId="0" applyNumberFormat="0" applyBorder="0" applyAlignment="0" applyProtection="0"/>
    <xf numFmtId="0" fontId="21" fillId="30" borderId="0" applyNumberFormat="0" applyBorder="0" applyAlignment="0" applyProtection="0"/>
    <xf numFmtId="0" fontId="27" fillId="52" borderId="0" applyNumberFormat="0" applyBorder="0" applyAlignment="0" applyProtection="0"/>
    <xf numFmtId="0" fontId="27" fillId="52" borderId="0" applyNumberFormat="0" applyBorder="0" applyAlignment="0" applyProtection="0"/>
    <xf numFmtId="0" fontId="27" fillId="52" borderId="0" applyNumberFormat="0" applyBorder="0" applyAlignment="0" applyProtection="0"/>
    <xf numFmtId="0" fontId="12" fillId="4" borderId="0" applyNumberFormat="0" applyBorder="0" applyAlignment="0" applyProtection="0"/>
    <xf numFmtId="0" fontId="28" fillId="36" borderId="0" applyNumberFormat="0" applyBorder="0" applyAlignment="0" applyProtection="0"/>
    <xf numFmtId="0" fontId="28" fillId="36" borderId="0" applyNumberFormat="0" applyBorder="0" applyAlignment="0" applyProtection="0"/>
    <xf numFmtId="0" fontId="28" fillId="36" borderId="0" applyNumberFormat="0" applyBorder="0" applyAlignment="0" applyProtection="0"/>
    <xf numFmtId="0" fontId="16" fillId="7" borderId="8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30" fillId="0" borderId="0" applyAlignment="0"/>
    <xf numFmtId="0" fontId="18" fillId="8" borderId="11" applyNumberFormat="0" applyAlignment="0" applyProtection="0"/>
    <xf numFmtId="0" fontId="31" fillId="54" borderId="14" applyNumberFormat="0" applyAlignment="0" applyProtection="0"/>
    <xf numFmtId="0" fontId="31" fillId="54" borderId="14" applyNumberFormat="0" applyAlignment="0" applyProtection="0"/>
    <xf numFmtId="0" fontId="31" fillId="54" borderId="14" applyNumberFormat="0" applyAlignment="0" applyProtection="0"/>
    <xf numFmtId="0" fontId="32" fillId="55" borderId="0" applyAlignment="0"/>
    <xf numFmtId="43" fontId="3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33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166" fontId="36" fillId="0" borderId="0" applyFill="0" applyBorder="0" applyProtection="0"/>
    <xf numFmtId="167" fontId="36" fillId="0" borderId="0" applyFill="0" applyBorder="0" applyProtection="0"/>
    <xf numFmtId="168" fontId="37" fillId="0" borderId="0" applyFill="0" applyBorder="0" applyProtection="0"/>
    <xf numFmtId="169" fontId="37" fillId="0" borderId="0" applyFill="0" applyBorder="0" applyProtection="0"/>
    <xf numFmtId="40" fontId="37" fillId="0" borderId="0" applyFill="0" applyBorder="0" applyProtection="0"/>
    <xf numFmtId="170" fontId="37" fillId="0" borderId="0" applyFill="0" applyBorder="0" applyProtection="0"/>
    <xf numFmtId="0" fontId="37" fillId="0" borderId="0" applyNumberFormat="0" applyFill="0" applyBorder="0" applyProtection="0"/>
    <xf numFmtId="1" fontId="36" fillId="0" borderId="0" applyFill="0" applyBorder="0" applyProtection="0">
      <alignment horizontal="center"/>
    </xf>
    <xf numFmtId="168" fontId="36" fillId="0" borderId="0" applyFill="0" applyBorder="0" applyProtection="0"/>
    <xf numFmtId="0" fontId="38" fillId="0" borderId="0" applyNumberFormat="0" applyFill="0" applyBorder="0" applyProtection="0"/>
    <xf numFmtId="0" fontId="36" fillId="0" borderId="0" applyNumberFormat="0" applyFill="0" applyBorder="0" applyAlignment="0" applyProtection="0"/>
    <xf numFmtId="169" fontId="36" fillId="0" borderId="0" applyFill="0" applyBorder="0" applyProtection="0"/>
    <xf numFmtId="40" fontId="36" fillId="0" borderId="0" applyFill="0" applyBorder="0" applyProtection="0"/>
    <xf numFmtId="0" fontId="11" fillId="3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170" fontId="36" fillId="0" borderId="0" applyFill="0" applyBorder="0" applyProtection="0"/>
    <xf numFmtId="0" fontId="36" fillId="0" borderId="0" applyNumberFormat="0" applyFill="0" applyBorder="0" applyProtection="0"/>
    <xf numFmtId="171" fontId="36" fillId="0" borderId="0" applyFill="0" applyBorder="0" applyProtection="0">
      <alignment horizontal="right"/>
    </xf>
    <xf numFmtId="0" fontId="8" fillId="0" borderId="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9" fillId="0" borderId="6" applyNumberFormat="0" applyFill="0" applyAlignment="0" applyProtection="0"/>
    <xf numFmtId="0" fontId="41" fillId="0" borderId="16" applyNumberFormat="0" applyFill="0" applyAlignment="0" applyProtection="0"/>
    <xf numFmtId="0" fontId="41" fillId="0" borderId="16" applyNumberFormat="0" applyFill="0" applyAlignment="0" applyProtection="0"/>
    <xf numFmtId="0" fontId="41" fillId="0" borderId="16" applyNumberFormat="0" applyFill="0" applyAlignment="0" applyProtection="0"/>
    <xf numFmtId="0" fontId="10" fillId="0" borderId="7" applyNumberFormat="0" applyFill="0" applyAlignment="0" applyProtection="0"/>
    <xf numFmtId="0" fontId="42" fillId="0" borderId="17" applyNumberFormat="0" applyFill="0" applyAlignment="0" applyProtection="0"/>
    <xf numFmtId="0" fontId="42" fillId="0" borderId="17" applyNumberFormat="0" applyFill="0" applyAlignment="0" applyProtection="0"/>
    <xf numFmtId="0" fontId="42" fillId="0" borderId="17" applyNumberFormat="0" applyFill="0" applyAlignment="0" applyProtection="0"/>
    <xf numFmtId="0" fontId="42" fillId="0" borderId="17" applyNumberFormat="0" applyFill="0" applyAlignment="0" applyProtection="0"/>
    <xf numFmtId="0" fontId="42" fillId="0" borderId="17" applyNumberFormat="0" applyFill="0" applyAlignment="0" applyProtection="0"/>
    <xf numFmtId="0" fontId="42" fillId="0" borderId="17" applyNumberFormat="0" applyFill="0" applyAlignment="0" applyProtection="0"/>
    <xf numFmtId="0" fontId="42" fillId="0" borderId="17" applyNumberFormat="0" applyFill="0" applyAlignment="0" applyProtection="0"/>
    <xf numFmtId="0" fontId="42" fillId="0" borderId="17" applyNumberFormat="0" applyFill="0" applyAlignment="0" applyProtection="0"/>
    <xf numFmtId="0" fontId="42" fillId="0" borderId="17" applyNumberFormat="0" applyFill="0" applyAlignment="0" applyProtection="0"/>
    <xf numFmtId="0" fontId="10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14" fillId="6" borderId="8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4" fillId="0" borderId="0" applyAlignment="0"/>
    <xf numFmtId="0" fontId="17" fillId="0" borderId="10" applyNumberFormat="0" applyFill="0" applyAlignment="0" applyProtection="0"/>
    <xf numFmtId="0" fontId="45" fillId="0" borderId="18" applyNumberFormat="0" applyFill="0" applyAlignment="0" applyProtection="0"/>
    <xf numFmtId="0" fontId="45" fillId="0" borderId="18" applyNumberFormat="0" applyFill="0" applyAlignment="0" applyProtection="0"/>
    <xf numFmtId="0" fontId="45" fillId="0" borderId="18" applyNumberFormat="0" applyFill="0" applyAlignment="0" applyProtection="0"/>
    <xf numFmtId="0" fontId="13" fillId="5" borderId="0" applyNumberFormat="0" applyBorder="0" applyAlignment="0" applyProtection="0"/>
    <xf numFmtId="0" fontId="46" fillId="56" borderId="0" applyNumberFormat="0" applyBorder="0" applyAlignment="0" applyProtection="0"/>
    <xf numFmtId="0" fontId="46" fillId="56" borderId="0" applyNumberFormat="0" applyBorder="0" applyAlignment="0" applyProtection="0"/>
    <xf numFmtId="0" fontId="46" fillId="56" borderId="0" applyNumberFormat="0" applyBorder="0" applyAlignment="0" applyProtection="0"/>
    <xf numFmtId="0" fontId="47" fillId="57" borderId="0" applyAlignment="0"/>
    <xf numFmtId="0" fontId="48" fillId="34" borderId="0" applyAlignment="0"/>
    <xf numFmtId="0" fontId="49" fillId="0" borderId="0" applyAlignment="0"/>
    <xf numFmtId="0" fontId="1" fillId="0" borderId="0"/>
    <xf numFmtId="0" fontId="33" fillId="0" borderId="0"/>
    <xf numFmtId="0" fontId="2" fillId="0" borderId="0"/>
    <xf numFmtId="0" fontId="2" fillId="0" borderId="0"/>
    <xf numFmtId="0" fontId="3" fillId="0" borderId="0"/>
    <xf numFmtId="0" fontId="3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1" fillId="0" borderId="0"/>
    <xf numFmtId="0" fontId="2" fillId="0" borderId="0">
      <alignment vertical="center"/>
    </xf>
    <xf numFmtId="0" fontId="2" fillId="0" borderId="0">
      <alignment vertical="center"/>
    </xf>
    <xf numFmtId="0" fontId="1" fillId="0" borderId="0"/>
    <xf numFmtId="0" fontId="1" fillId="0" borderId="0"/>
    <xf numFmtId="0" fontId="2" fillId="0" borderId="0"/>
    <xf numFmtId="0" fontId="1" fillId="9" borderId="12" applyNumberFormat="0" applyFont="0" applyAlignment="0" applyProtection="0"/>
    <xf numFmtId="0" fontId="1" fillId="9" borderId="12" applyNumberFormat="0" applyFont="0" applyAlignment="0" applyProtection="0"/>
    <xf numFmtId="0" fontId="1" fillId="9" borderId="12" applyNumberFormat="0" applyFont="0" applyAlignment="0" applyProtection="0"/>
    <xf numFmtId="0" fontId="1" fillId="9" borderId="12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1" fillId="9" borderId="12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15" fillId="7" borderId="9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9" fontId="3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51" fillId="59" borderId="0" applyAlignment="0"/>
    <xf numFmtId="0" fontId="52" fillId="0" borderId="0" applyAlignment="0"/>
    <xf numFmtId="0" fontId="53" fillId="0" borderId="0" applyAlignment="0"/>
    <xf numFmtId="0" fontId="54" fillId="0" borderId="0" applyAlignment="0"/>
    <xf numFmtId="0" fontId="55" fillId="0" borderId="0" applyAlignment="0"/>
    <xf numFmtId="0" fontId="56" fillId="0" borderId="0" applyAlignment="0"/>
    <xf numFmtId="0" fontId="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8" fillId="0" borderId="0" applyAlignment="0"/>
    <xf numFmtId="0" fontId="54" fillId="0" borderId="0" applyAlignment="0">
      <alignment wrapText="1"/>
    </xf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1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44" fontId="1" fillId="0" borderId="0" applyFont="0" applyFill="0" applyBorder="0" applyAlignment="0" applyProtection="0"/>
  </cellStyleXfs>
  <cellXfs count="511">
    <xf numFmtId="0" fontId="0" fillId="0" borderId="0" xfId="0"/>
    <xf numFmtId="0" fontId="3" fillId="0" borderId="0" xfId="2" applyFont="1" applyFill="1" applyBorder="1"/>
    <xf numFmtId="0" fontId="3" fillId="0" borderId="0" xfId="29" applyFont="1" applyFill="1"/>
    <xf numFmtId="43" fontId="3" fillId="0" borderId="0" xfId="8" applyFont="1" applyFill="1"/>
    <xf numFmtId="0" fontId="24" fillId="0" borderId="0" xfId="28" applyFont="1" applyFill="1" applyBorder="1"/>
    <xf numFmtId="43" fontId="3" fillId="0" borderId="0" xfId="29" applyNumberFormat="1" applyFont="1" applyFill="1"/>
    <xf numFmtId="0" fontId="3" fillId="0" borderId="22" xfId="28" applyFont="1" applyFill="1" applyBorder="1"/>
    <xf numFmtId="0" fontId="3" fillId="0" borderId="22" xfId="28" applyFont="1" applyFill="1" applyBorder="1" applyAlignment="1">
      <alignment horizontal="center"/>
    </xf>
    <xf numFmtId="16" fontId="3" fillId="0" borderId="22" xfId="28" applyNumberFormat="1" applyFont="1" applyFill="1" applyBorder="1" applyAlignment="1">
      <alignment horizontal="center"/>
    </xf>
    <xf numFmtId="1" fontId="3" fillId="0" borderId="0" xfId="28" applyNumberFormat="1" applyFont="1" applyFill="1" applyAlignment="1">
      <alignment horizontal="center"/>
    </xf>
    <xf numFmtId="0" fontId="22" fillId="0" borderId="22" xfId="28" applyFont="1" applyFill="1" applyBorder="1"/>
    <xf numFmtId="1" fontId="22" fillId="0" borderId="22" xfId="28" applyNumberFormat="1" applyFont="1" applyFill="1" applyBorder="1" applyAlignment="1">
      <alignment horizontal="center"/>
    </xf>
    <xf numFmtId="0" fontId="22" fillId="0" borderId="0" xfId="28" applyFont="1" applyFill="1"/>
    <xf numFmtId="44" fontId="22" fillId="0" borderId="0" xfId="30" applyFont="1" applyFill="1" applyAlignment="1">
      <alignment horizontal="center"/>
    </xf>
    <xf numFmtId="0" fontId="22" fillId="0" borderId="22" xfId="28" applyFont="1" applyFill="1" applyBorder="1" applyAlignment="1">
      <alignment horizontal="center"/>
    </xf>
    <xf numFmtId="0" fontId="24" fillId="0" borderId="0" xfId="28" applyFont="1" applyFill="1"/>
    <xf numFmtId="0" fontId="22" fillId="0" borderId="22" xfId="28" applyFont="1" applyFill="1" applyBorder="1" applyAlignment="1">
      <alignment horizontal="center" wrapText="1"/>
    </xf>
    <xf numFmtId="0" fontId="3" fillId="0" borderId="0" xfId="28" applyFont="1" applyFill="1"/>
    <xf numFmtId="0" fontId="25" fillId="0" borderId="0" xfId="28" applyFont="1" applyFill="1" applyBorder="1"/>
    <xf numFmtId="0" fontId="24" fillId="0" borderId="22" xfId="28" applyFont="1" applyFill="1" applyBorder="1"/>
    <xf numFmtId="1" fontId="26" fillId="0" borderId="0" xfId="28" applyNumberFormat="1" applyFont="1" applyFill="1" applyAlignment="1">
      <alignment horizontal="center"/>
    </xf>
    <xf numFmtId="0" fontId="22" fillId="0" borderId="22" xfId="28" applyFont="1" applyFill="1" applyBorder="1" applyAlignment="1">
      <alignment wrapText="1"/>
    </xf>
    <xf numFmtId="1" fontId="23" fillId="0" borderId="0" xfId="28" applyNumberFormat="1" applyFont="1" applyFill="1" applyAlignment="1">
      <alignment horizontal="center"/>
    </xf>
    <xf numFmtId="0" fontId="3" fillId="0" borderId="0" xfId="28" applyFont="1" applyFill="1" applyBorder="1"/>
    <xf numFmtId="1" fontId="3" fillId="0" borderId="0" xfId="28" applyNumberFormat="1" applyFont="1" applyFill="1" applyBorder="1" applyAlignment="1">
      <alignment horizontal="center"/>
    </xf>
    <xf numFmtId="0" fontId="25" fillId="0" borderId="22" xfId="28" applyFont="1" applyFill="1" applyBorder="1"/>
    <xf numFmtId="0" fontId="22" fillId="0" borderId="0" xfId="28" applyFont="1" applyFill="1" applyAlignment="1">
      <alignment horizontal="right"/>
    </xf>
    <xf numFmtId="0" fontId="3" fillId="0" borderId="0" xfId="28" applyFont="1" applyFill="1" applyAlignment="1">
      <alignment horizontal="center"/>
    </xf>
    <xf numFmtId="0" fontId="23" fillId="0" borderId="0" xfId="28" applyFont="1" applyFill="1" applyBorder="1" applyAlignment="1">
      <alignment shrinkToFit="1"/>
    </xf>
    <xf numFmtId="0" fontId="3" fillId="0" borderId="0" xfId="28" applyFont="1" applyFill="1" applyBorder="1" applyAlignment="1">
      <alignment horizontal="center" shrinkToFit="1"/>
    </xf>
    <xf numFmtId="0" fontId="3" fillId="0" borderId="0" xfId="29" applyFont="1" applyFill="1" applyAlignment="1">
      <alignment horizontal="center"/>
    </xf>
    <xf numFmtId="1" fontId="3" fillId="2" borderId="22" xfId="28" applyNumberFormat="1" applyFont="1" applyFill="1" applyBorder="1" applyAlignment="1">
      <alignment horizontal="center"/>
    </xf>
    <xf numFmtId="1" fontId="22" fillId="2" borderId="22" xfId="28" applyNumberFormat="1" applyFont="1" applyFill="1" applyBorder="1" applyAlignment="1">
      <alignment horizontal="center"/>
    </xf>
    <xf numFmtId="0" fontId="3" fillId="0" borderId="0" xfId="2" applyFont="1"/>
    <xf numFmtId="0" fontId="3" fillId="0" borderId="0" xfId="2" applyFont="1" applyFill="1"/>
    <xf numFmtId="0" fontId="61" fillId="0" borderId="0" xfId="2" applyFont="1" applyBorder="1"/>
    <xf numFmtId="0" fontId="3" fillId="0" borderId="0" xfId="2" applyFont="1" applyBorder="1"/>
    <xf numFmtId="164" fontId="3" fillId="0" borderId="0" xfId="2" applyNumberFormat="1" applyFont="1"/>
    <xf numFmtId="164" fontId="3" fillId="0" borderId="2" xfId="2" applyNumberFormat="1" applyFont="1" applyBorder="1"/>
    <xf numFmtId="17" fontId="22" fillId="0" borderId="1" xfId="2" applyNumberFormat="1" applyFont="1" applyFill="1" applyBorder="1" applyAlignment="1">
      <alignment horizontal="center"/>
    </xf>
    <xf numFmtId="17" fontId="22" fillId="0" borderId="0" xfId="2" applyNumberFormat="1" applyFont="1" applyFill="1" applyBorder="1" applyAlignment="1">
      <alignment horizontal="center"/>
    </xf>
    <xf numFmtId="0" fontId="3" fillId="0" borderId="2" xfId="2" applyFont="1" applyFill="1" applyBorder="1" applyAlignment="1">
      <alignment horizontal="center"/>
    </xf>
    <xf numFmtId="0" fontId="3" fillId="0" borderId="0" xfId="2" applyFont="1" applyFill="1" applyBorder="1" applyAlignment="1">
      <alignment horizontal="center"/>
    </xf>
    <xf numFmtId="0" fontId="22" fillId="0" borderId="0" xfId="2" applyFont="1" applyFill="1" applyBorder="1"/>
    <xf numFmtId="164" fontId="3" fillId="2" borderId="4" xfId="1" applyNumberFormat="1" applyFont="1" applyFill="1" applyBorder="1" applyAlignment="1">
      <alignment horizontal="center"/>
    </xf>
    <xf numFmtId="164" fontId="3" fillId="0" borderId="0" xfId="1" applyNumberFormat="1" applyFont="1" applyFill="1" applyBorder="1" applyAlignment="1">
      <alignment horizontal="center"/>
    </xf>
    <xf numFmtId="0" fontId="22" fillId="0" borderId="3" xfId="2" applyFont="1" applyFill="1" applyBorder="1"/>
    <xf numFmtId="164" fontId="22" fillId="0" borderId="3" xfId="2" applyNumberFormat="1" applyFont="1" applyFill="1" applyBorder="1"/>
    <xf numFmtId="164" fontId="22" fillId="0" borderId="0" xfId="2" applyNumberFormat="1" applyFont="1" applyFill="1" applyBorder="1"/>
    <xf numFmtId="0" fontId="22" fillId="0" borderId="0" xfId="2" applyFont="1" applyBorder="1"/>
    <xf numFmtId="5" fontId="22" fillId="0" borderId="0" xfId="2" applyNumberFormat="1" applyFont="1" applyFill="1" applyBorder="1"/>
    <xf numFmtId="0" fontId="22" fillId="0" borderId="0" xfId="2" applyFont="1"/>
    <xf numFmtId="5" fontId="3" fillId="0" borderId="0" xfId="2" applyNumberFormat="1" applyFont="1" applyFill="1" applyBorder="1"/>
    <xf numFmtId="0" fontId="25" fillId="0" borderId="0" xfId="2" applyFont="1" applyFill="1" applyBorder="1"/>
    <xf numFmtId="164" fontId="3" fillId="2" borderId="4" xfId="1" applyNumberFormat="1" applyFont="1" applyFill="1" applyBorder="1"/>
    <xf numFmtId="164" fontId="3" fillId="0" borderId="0" xfId="1" applyNumberFormat="1" applyFont="1" applyFill="1" applyBorder="1"/>
    <xf numFmtId="164" fontId="3" fillId="0" borderId="0" xfId="1" applyNumberFormat="1" applyFont="1" applyBorder="1"/>
    <xf numFmtId="0" fontId="25" fillId="0" borderId="0" xfId="2" applyFont="1" applyBorder="1"/>
    <xf numFmtId="164" fontId="22" fillId="0" borderId="1" xfId="2" applyNumberFormat="1" applyFont="1" applyBorder="1"/>
    <xf numFmtId="164" fontId="22" fillId="0" borderId="2" xfId="2" applyNumberFormat="1" applyFont="1" applyFill="1" applyBorder="1"/>
    <xf numFmtId="0" fontId="22" fillId="0" borderId="0" xfId="29" applyFont="1" applyFill="1"/>
    <xf numFmtId="43" fontId="22" fillId="0" borderId="3" xfId="1" applyFont="1" applyFill="1" applyBorder="1"/>
    <xf numFmtId="44" fontId="22" fillId="0" borderId="0" xfId="980" applyFont="1" applyFill="1" applyBorder="1"/>
    <xf numFmtId="43" fontId="22" fillId="0" borderId="0" xfId="1" applyFont="1" applyFill="1" applyBorder="1"/>
    <xf numFmtId="164" fontId="3" fillId="2" borderId="22" xfId="1" applyNumberFormat="1" applyFont="1" applyFill="1" applyBorder="1"/>
    <xf numFmtId="164" fontId="3" fillId="2" borderId="22" xfId="1" applyNumberFormat="1" applyFont="1" applyFill="1" applyBorder="1" applyAlignment="1">
      <alignment horizontal="center"/>
    </xf>
    <xf numFmtId="0" fontId="68" fillId="64" borderId="0" xfId="0" applyFont="1" applyFill="1"/>
    <xf numFmtId="0" fontId="63" fillId="63" borderId="25" xfId="0" applyFont="1" applyFill="1" applyBorder="1"/>
    <xf numFmtId="0" fontId="63" fillId="63" borderId="26" xfId="0" applyFont="1" applyFill="1" applyBorder="1"/>
    <xf numFmtId="164" fontId="63" fillId="63" borderId="26" xfId="317" applyNumberFormat="1" applyFont="1" applyFill="1" applyBorder="1"/>
    <xf numFmtId="0" fontId="63" fillId="0" borderId="0" xfId="0" applyFont="1"/>
    <xf numFmtId="164" fontId="63" fillId="0" borderId="0" xfId="317" applyNumberFormat="1" applyFont="1"/>
    <xf numFmtId="0" fontId="63" fillId="0" borderId="38" xfId="0" applyFont="1" applyBorder="1"/>
    <xf numFmtId="0" fontId="63" fillId="0" borderId="39" xfId="0" applyFont="1" applyBorder="1"/>
    <xf numFmtId="43" fontId="63" fillId="0" borderId="39" xfId="0" applyNumberFormat="1" applyFont="1" applyBorder="1"/>
    <xf numFmtId="0" fontId="63" fillId="0" borderId="40" xfId="0" applyFont="1" applyBorder="1"/>
    <xf numFmtId="164" fontId="63" fillId="0" borderId="41" xfId="317" applyNumberFormat="1" applyFont="1" applyBorder="1"/>
    <xf numFmtId="43" fontId="63" fillId="0" borderId="0" xfId="0" applyNumberFormat="1" applyFont="1"/>
    <xf numFmtId="164" fontId="63" fillId="0" borderId="0" xfId="0" applyNumberFormat="1" applyFont="1"/>
    <xf numFmtId="0" fontId="67" fillId="34" borderId="76" xfId="0" applyFont="1" applyFill="1" applyBorder="1"/>
    <xf numFmtId="0" fontId="63" fillId="65" borderId="77" xfId="0" applyFont="1" applyFill="1" applyBorder="1"/>
    <xf numFmtId="0" fontId="63" fillId="65" borderId="78" xfId="0" applyFont="1" applyFill="1" applyBorder="1"/>
    <xf numFmtId="0" fontId="63" fillId="0" borderId="2" xfId="0" applyFont="1" applyBorder="1"/>
    <xf numFmtId="43" fontId="63" fillId="0" borderId="2" xfId="0" applyNumberFormat="1" applyFont="1" applyBorder="1"/>
    <xf numFmtId="0" fontId="63" fillId="65" borderId="79" xfId="0" applyFont="1" applyFill="1" applyBorder="1"/>
    <xf numFmtId="0" fontId="63" fillId="0" borderId="80" xfId="0" applyFont="1" applyBorder="1"/>
    <xf numFmtId="43" fontId="63" fillId="0" borderId="80" xfId="0" applyNumberFormat="1" applyFont="1" applyBorder="1"/>
    <xf numFmtId="43" fontId="63" fillId="0" borderId="0" xfId="317" applyFont="1"/>
    <xf numFmtId="0" fontId="81" fillId="0" borderId="0" xfId="0" applyFont="1"/>
    <xf numFmtId="164" fontId="81" fillId="0" borderId="0" xfId="0" applyNumberFormat="1" applyFont="1"/>
    <xf numFmtId="164" fontId="81" fillId="0" borderId="36" xfId="0" applyNumberFormat="1" applyFont="1" applyBorder="1"/>
    <xf numFmtId="164" fontId="81" fillId="0" borderId="37" xfId="0" applyNumberFormat="1" applyFont="1" applyBorder="1"/>
    <xf numFmtId="43" fontId="81" fillId="0" borderId="0" xfId="317" applyFont="1"/>
    <xf numFmtId="43" fontId="81" fillId="0" borderId="36" xfId="317" applyFont="1" applyBorder="1"/>
    <xf numFmtId="43" fontId="81" fillId="0" borderId="37" xfId="317" applyFont="1" applyBorder="1"/>
    <xf numFmtId="0" fontId="65" fillId="0" borderId="0" xfId="0" applyFont="1"/>
    <xf numFmtId="0" fontId="66" fillId="0" borderId="0" xfId="0" applyFont="1"/>
    <xf numFmtId="164" fontId="0" fillId="0" borderId="0" xfId="317" applyNumberFormat="1" applyFont="1"/>
    <xf numFmtId="164" fontId="85" fillId="66" borderId="0" xfId="0" applyNumberFormat="1" applyFont="1" applyFill="1"/>
    <xf numFmtId="164" fontId="85" fillId="66" borderId="0" xfId="317" applyNumberFormat="1" applyFont="1" applyFill="1"/>
    <xf numFmtId="164" fontId="63" fillId="0" borderId="31" xfId="317" applyNumberFormat="1" applyFont="1" applyBorder="1"/>
    <xf numFmtId="164" fontId="63" fillId="0" borderId="31" xfId="0" applyNumberFormat="1" applyFont="1" applyBorder="1"/>
    <xf numFmtId="43" fontId="0" fillId="0" borderId="0" xfId="317" applyFont="1"/>
    <xf numFmtId="164" fontId="3" fillId="0" borderId="0" xfId="1" applyNumberFormat="1" applyFont="1" applyFill="1" applyAlignment="1">
      <alignment horizontal="center"/>
    </xf>
    <xf numFmtId="164" fontId="22" fillId="0" borderId="0" xfId="1" applyNumberFormat="1" applyFont="1" applyFill="1" applyAlignment="1">
      <alignment horizontal="center"/>
    </xf>
    <xf numFmtId="164" fontId="22" fillId="0" borderId="22" xfId="1" applyNumberFormat="1" applyFont="1" applyFill="1" applyBorder="1" applyAlignment="1">
      <alignment horizontal="center"/>
    </xf>
    <xf numFmtId="164" fontId="24" fillId="0" borderId="0" xfId="1" applyNumberFormat="1" applyFont="1" applyFill="1" applyAlignment="1">
      <alignment horizontal="center"/>
    </xf>
    <xf numFmtId="164" fontId="22" fillId="0" borderId="22" xfId="1" applyNumberFormat="1" applyFont="1" applyFill="1" applyBorder="1" applyAlignment="1">
      <alignment horizontal="center" wrapText="1"/>
    </xf>
    <xf numFmtId="164" fontId="22" fillId="2" borderId="22" xfId="1" applyNumberFormat="1" applyFont="1" applyFill="1" applyBorder="1" applyAlignment="1">
      <alignment horizontal="center"/>
    </xf>
    <xf numFmtId="164" fontId="26" fillId="0" borderId="0" xfId="1" applyNumberFormat="1" applyFont="1" applyFill="1" applyAlignment="1">
      <alignment horizontal="center"/>
    </xf>
    <xf numFmtId="164" fontId="23" fillId="0" borderId="0" xfId="1" applyNumberFormat="1" applyFont="1" applyFill="1" applyAlignment="1">
      <alignment horizontal="center"/>
    </xf>
    <xf numFmtId="164" fontId="3" fillId="0" borderId="0" xfId="1" applyNumberFormat="1" applyFont="1" applyFill="1" applyBorder="1" applyAlignment="1">
      <alignment horizontal="center" shrinkToFit="1"/>
    </xf>
    <xf numFmtId="164" fontId="3" fillId="0" borderId="0" xfId="1" applyNumberFormat="1" applyFont="1"/>
    <xf numFmtId="164" fontId="22" fillId="0" borderId="1" xfId="1" applyNumberFormat="1" applyFont="1" applyFill="1" applyBorder="1" applyAlignment="1">
      <alignment horizontal="center"/>
    </xf>
    <xf numFmtId="164" fontId="3" fillId="0" borderId="2" xfId="1" applyNumberFormat="1" applyFont="1" applyFill="1" applyBorder="1" applyAlignment="1">
      <alignment horizontal="center"/>
    </xf>
    <xf numFmtId="164" fontId="22" fillId="0" borderId="3" xfId="1" applyNumberFormat="1" applyFont="1" applyFill="1" applyBorder="1"/>
    <xf numFmtId="164" fontId="22" fillId="0" borderId="0" xfId="1" applyNumberFormat="1" applyFont="1" applyBorder="1"/>
    <xf numFmtId="164" fontId="22" fillId="0" borderId="0" xfId="1" applyNumberFormat="1" applyFont="1" applyFill="1" applyBorder="1"/>
    <xf numFmtId="164" fontId="22" fillId="0" borderId="2" xfId="1" applyNumberFormat="1" applyFont="1" applyFill="1" applyBorder="1"/>
    <xf numFmtId="0" fontId="86" fillId="0" borderId="0" xfId="0" applyFont="1"/>
    <xf numFmtId="0" fontId="67" fillId="64" borderId="80" xfId="0" applyFont="1" applyFill="1" applyBorder="1" applyAlignment="1">
      <alignment horizontal="left"/>
    </xf>
    <xf numFmtId="0" fontId="63" fillId="63" borderId="0" xfId="0" applyFont="1" applyFill="1"/>
    <xf numFmtId="164" fontId="63" fillId="63" borderId="82" xfId="317" applyNumberFormat="1" applyFont="1" applyFill="1" applyBorder="1" applyAlignment="1">
      <alignment horizontal="center"/>
    </xf>
    <xf numFmtId="164" fontId="66" fillId="63" borderId="82" xfId="317" applyNumberFormat="1" applyFont="1" applyFill="1" applyBorder="1"/>
    <xf numFmtId="164" fontId="89" fillId="0" borderId="82" xfId="317" applyNumberFormat="1" applyFont="1" applyBorder="1"/>
    <xf numFmtId="164" fontId="72" fillId="0" borderId="0" xfId="317" applyNumberFormat="1" applyFont="1"/>
    <xf numFmtId="164" fontId="63" fillId="0" borderId="82" xfId="317" applyNumberFormat="1" applyFont="1" applyBorder="1"/>
    <xf numFmtId="0" fontId="63" fillId="0" borderId="0" xfId="0" applyFont="1" applyAlignment="1">
      <alignment horizontal="center"/>
    </xf>
    <xf numFmtId="0" fontId="2" fillId="0" borderId="0" xfId="0" applyFont="1"/>
    <xf numFmtId="164" fontId="90" fillId="0" borderId="82" xfId="317" applyNumberFormat="1" applyFont="1" applyBorder="1"/>
    <xf numFmtId="164" fontId="90" fillId="0" borderId="0" xfId="317" applyNumberFormat="1" applyFont="1"/>
    <xf numFmtId="164" fontId="64" fillId="0" borderId="82" xfId="317" applyNumberFormat="1" applyFont="1" applyBorder="1"/>
    <xf numFmtId="164" fontId="91" fillId="0" borderId="0" xfId="317" applyNumberFormat="1" applyFont="1"/>
    <xf numFmtId="164" fontId="63" fillId="0" borderId="85" xfId="317" applyNumberFormat="1" applyFont="1" applyBorder="1"/>
    <xf numFmtId="164" fontId="3" fillId="65" borderId="4" xfId="1" applyNumberFormat="1" applyFont="1" applyFill="1" applyBorder="1" applyAlignment="1">
      <alignment horizontal="right"/>
    </xf>
    <xf numFmtId="0" fontId="0" fillId="67" borderId="0" xfId="0" applyFill="1"/>
    <xf numFmtId="164" fontId="61" fillId="0" borderId="0" xfId="2" applyNumberFormat="1" applyFont="1" applyBorder="1"/>
    <xf numFmtId="164" fontId="61" fillId="0" borderId="0" xfId="1" applyNumberFormat="1" applyFont="1" applyBorder="1"/>
    <xf numFmtId="164" fontId="22" fillId="0" borderId="0" xfId="2" applyNumberFormat="1" applyFont="1" applyBorder="1"/>
    <xf numFmtId="164" fontId="3" fillId="0" borderId="0" xfId="2" applyNumberFormat="1" applyFont="1" applyFill="1" applyBorder="1"/>
    <xf numFmtId="164" fontId="3" fillId="0" borderId="0" xfId="2" applyNumberFormat="1" applyFont="1" applyBorder="1"/>
    <xf numFmtId="164" fontId="22" fillId="0" borderId="3" xfId="980" applyNumberFormat="1" applyFont="1" applyFill="1" applyBorder="1"/>
    <xf numFmtId="164" fontId="61" fillId="0" borderId="0" xfId="980" applyNumberFormat="1" applyFont="1" applyBorder="1"/>
    <xf numFmtId="164" fontId="3" fillId="0" borderId="0" xfId="980" applyNumberFormat="1" applyFont="1"/>
    <xf numFmtId="0" fontId="64" fillId="60" borderId="0" xfId="0" applyFont="1" applyFill="1"/>
    <xf numFmtId="164" fontId="64" fillId="60" borderId="0" xfId="317" applyNumberFormat="1" applyFont="1" applyFill="1"/>
    <xf numFmtId="174" fontId="66" fillId="0" borderId="0" xfId="0" applyNumberFormat="1" applyFont="1"/>
    <xf numFmtId="0" fontId="67" fillId="61" borderId="0" xfId="0" applyFont="1" applyFill="1"/>
    <xf numFmtId="164" fontId="67" fillId="61" borderId="0" xfId="317" applyNumberFormat="1" applyFont="1" applyFill="1"/>
    <xf numFmtId="164" fontId="67" fillId="60" borderId="0" xfId="317" applyNumberFormat="1" applyFont="1" applyFill="1"/>
    <xf numFmtId="164" fontId="67" fillId="62" borderId="0" xfId="317" applyNumberFormat="1" applyFont="1" applyFill="1"/>
    <xf numFmtId="0" fontId="67" fillId="62" borderId="0" xfId="0" applyFont="1" applyFill="1"/>
    <xf numFmtId="164" fontId="63" fillId="63" borderId="0" xfId="317" applyNumberFormat="1" applyFont="1" applyFill="1" applyAlignment="1">
      <alignment horizontal="center"/>
    </xf>
    <xf numFmtId="164" fontId="63" fillId="63" borderId="86" xfId="317" applyNumberFormat="1" applyFont="1" applyFill="1" applyBorder="1"/>
    <xf numFmtId="0" fontId="69" fillId="0" borderId="0" xfId="0" applyFont="1"/>
    <xf numFmtId="0" fontId="63" fillId="0" borderId="27" xfId="0" applyFont="1" applyBorder="1" applyAlignment="1">
      <alignment horizontal="left"/>
    </xf>
    <xf numFmtId="0" fontId="63" fillId="0" borderId="0" xfId="0" applyFont="1" applyAlignment="1">
      <alignment horizontal="left"/>
    </xf>
    <xf numFmtId="164" fontId="70" fillId="0" borderId="0" xfId="317" applyNumberFormat="1" applyFont="1" applyAlignment="1">
      <alignment horizontal="right"/>
    </xf>
    <xf numFmtId="164" fontId="71" fillId="0" borderId="28" xfId="317" applyNumberFormat="1" applyFont="1" applyBorder="1" applyAlignment="1">
      <alignment horizontal="right"/>
    </xf>
    <xf numFmtId="164" fontId="72" fillId="0" borderId="29" xfId="317" applyNumberFormat="1" applyFont="1" applyBorder="1" applyAlignment="1">
      <alignment horizontal="right"/>
    </xf>
    <xf numFmtId="164" fontId="72" fillId="0" borderId="0" xfId="317" applyNumberFormat="1" applyFont="1" applyAlignment="1">
      <alignment horizontal="right"/>
    </xf>
    <xf numFmtId="164" fontId="72" fillId="0" borderId="87" xfId="317" applyNumberFormat="1" applyFont="1" applyBorder="1" applyAlignment="1">
      <alignment horizontal="right"/>
    </xf>
    <xf numFmtId="0" fontId="92" fillId="0" borderId="88" xfId="0" applyFont="1" applyBorder="1"/>
    <xf numFmtId="0" fontId="73" fillId="0" borderId="0" xfId="0" applyFont="1"/>
    <xf numFmtId="0" fontId="63" fillId="0" borderId="88" xfId="0" applyFont="1" applyBorder="1"/>
    <xf numFmtId="0" fontId="63" fillId="0" borderId="30" xfId="0" applyFont="1" applyBorder="1" applyAlignment="1">
      <alignment horizontal="left"/>
    </xf>
    <xf numFmtId="0" fontId="63" fillId="0" borderId="31" xfId="0" applyFont="1" applyBorder="1" applyAlignment="1">
      <alignment horizontal="left"/>
    </xf>
    <xf numFmtId="164" fontId="70" fillId="0" borderId="31" xfId="317" applyNumberFormat="1" applyFont="1" applyBorder="1" applyAlignment="1">
      <alignment horizontal="right"/>
    </xf>
    <xf numFmtId="164" fontId="71" fillId="0" borderId="32" xfId="317" applyNumberFormat="1" applyFont="1" applyBorder="1" applyAlignment="1">
      <alignment horizontal="right"/>
    </xf>
    <xf numFmtId="164" fontId="72" fillId="0" borderId="33" xfId="317" applyNumberFormat="1" applyFont="1" applyBorder="1" applyAlignment="1">
      <alignment horizontal="right"/>
    </xf>
    <xf numFmtId="164" fontId="72" fillId="0" borderId="31" xfId="317" applyNumberFormat="1" applyFont="1" applyBorder="1" applyAlignment="1">
      <alignment horizontal="right"/>
    </xf>
    <xf numFmtId="164" fontId="72" fillId="0" borderId="89" xfId="317" applyNumberFormat="1" applyFont="1" applyBorder="1" applyAlignment="1">
      <alignment horizontal="right"/>
    </xf>
    <xf numFmtId="0" fontId="63" fillId="0" borderId="31" xfId="0" applyFont="1" applyBorder="1"/>
    <xf numFmtId="0" fontId="63" fillId="0" borderId="90" xfId="0" applyFont="1" applyBorder="1"/>
    <xf numFmtId="0" fontId="63" fillId="0" borderId="25" xfId="0" applyFont="1" applyBorder="1" applyAlignment="1">
      <alignment horizontal="left"/>
    </xf>
    <xf numFmtId="0" fontId="63" fillId="0" borderId="26" xfId="0" applyFont="1" applyBorder="1" applyAlignment="1">
      <alignment horizontal="left"/>
    </xf>
    <xf numFmtId="43" fontId="70" fillId="0" borderId="26" xfId="317" applyFont="1" applyBorder="1" applyAlignment="1">
      <alignment horizontal="right"/>
    </xf>
    <xf numFmtId="43" fontId="71" fillId="0" borderId="34" xfId="317" applyFont="1" applyBorder="1" applyAlignment="1">
      <alignment horizontal="right"/>
    </xf>
    <xf numFmtId="43" fontId="72" fillId="0" borderId="35" xfId="317" applyFont="1" applyBorder="1" applyAlignment="1">
      <alignment horizontal="right"/>
    </xf>
    <xf numFmtId="43" fontId="72" fillId="0" borderId="26" xfId="317" applyFont="1" applyBorder="1" applyAlignment="1">
      <alignment horizontal="right"/>
    </xf>
    <xf numFmtId="43" fontId="72" fillId="0" borderId="91" xfId="317" applyFont="1" applyBorder="1" applyAlignment="1">
      <alignment horizontal="right"/>
    </xf>
    <xf numFmtId="164" fontId="63" fillId="0" borderId="26" xfId="317" applyNumberFormat="1" applyFont="1" applyBorder="1"/>
    <xf numFmtId="0" fontId="63" fillId="0" borderId="26" xfId="0" applyFont="1" applyBorder="1"/>
    <xf numFmtId="0" fontId="63" fillId="0" borderId="86" xfId="0" applyFont="1" applyBorder="1"/>
    <xf numFmtId="43" fontId="63" fillId="0" borderId="0" xfId="317" applyFont="1" applyAlignment="1">
      <alignment horizontal="right"/>
    </xf>
    <xf numFmtId="43" fontId="63" fillId="0" borderId="36" xfId="317" applyFont="1" applyBorder="1" applyAlignment="1">
      <alignment horizontal="right"/>
    </xf>
    <xf numFmtId="43" fontId="63" fillId="0" borderId="37" xfId="317" applyFont="1" applyBorder="1" applyAlignment="1">
      <alignment horizontal="right"/>
    </xf>
    <xf numFmtId="43" fontId="63" fillId="0" borderId="92" xfId="317" applyFont="1" applyBorder="1" applyAlignment="1">
      <alignment horizontal="right"/>
    </xf>
    <xf numFmtId="0" fontId="63" fillId="0" borderId="38" xfId="0" applyFont="1" applyBorder="1" applyAlignment="1">
      <alignment horizontal="left"/>
    </xf>
    <xf numFmtId="0" fontId="63" fillId="0" borderId="39" xfId="0" applyFont="1" applyBorder="1" applyAlignment="1">
      <alignment horizontal="left"/>
    </xf>
    <xf numFmtId="43" fontId="63" fillId="0" borderId="39" xfId="317" applyFont="1" applyBorder="1" applyAlignment="1">
      <alignment horizontal="right"/>
    </xf>
    <xf numFmtId="43" fontId="63" fillId="0" borderId="40" xfId="317" applyFont="1" applyBorder="1" applyAlignment="1">
      <alignment horizontal="right"/>
    </xf>
    <xf numFmtId="43" fontId="63" fillId="0" borderId="41" xfId="317" applyFont="1" applyBorder="1" applyAlignment="1">
      <alignment horizontal="right"/>
    </xf>
    <xf numFmtId="43" fontId="63" fillId="0" borderId="93" xfId="317" applyFont="1" applyBorder="1" applyAlignment="1">
      <alignment horizontal="right"/>
    </xf>
    <xf numFmtId="164" fontId="63" fillId="0" borderId="39" xfId="317" applyNumberFormat="1" applyFont="1" applyBorder="1"/>
    <xf numFmtId="0" fontId="63" fillId="0" borderId="94" xfId="0" applyFont="1" applyBorder="1"/>
    <xf numFmtId="0" fontId="76" fillId="0" borderId="27" xfId="0" applyFont="1" applyBorder="1"/>
    <xf numFmtId="164" fontId="63" fillId="0" borderId="88" xfId="317" applyNumberFormat="1" applyFont="1" applyBorder="1"/>
    <xf numFmtId="164" fontId="70" fillId="0" borderId="42" xfId="317" applyNumberFormat="1" applyFont="1" applyBorder="1" applyAlignment="1">
      <alignment horizontal="right"/>
    </xf>
    <xf numFmtId="164" fontId="70" fillId="0" borderId="43" xfId="317" applyNumberFormat="1" applyFont="1" applyBorder="1" applyAlignment="1">
      <alignment horizontal="right"/>
    </xf>
    <xf numFmtId="164" fontId="71" fillId="0" borderId="95" xfId="317" applyNumberFormat="1" applyFont="1" applyBorder="1" applyAlignment="1">
      <alignment horizontal="right"/>
    </xf>
    <xf numFmtId="164" fontId="72" fillId="0" borderId="96" xfId="317" applyNumberFormat="1" applyFont="1" applyBorder="1" applyAlignment="1">
      <alignment horizontal="right"/>
    </xf>
    <xf numFmtId="164" fontId="72" fillId="0" borderId="97" xfId="317" applyNumberFormat="1" applyFont="1" applyBorder="1" applyAlignment="1">
      <alignment horizontal="right"/>
    </xf>
    <xf numFmtId="164" fontId="70" fillId="0" borderId="44" xfId="317" applyNumberFormat="1" applyFont="1" applyBorder="1" applyAlignment="1">
      <alignment horizontal="right"/>
    </xf>
    <xf numFmtId="164" fontId="71" fillId="0" borderId="98" xfId="317" applyNumberFormat="1" applyFont="1" applyBorder="1" applyAlignment="1">
      <alignment horizontal="right"/>
    </xf>
    <xf numFmtId="164" fontId="72" fillId="0" borderId="99" xfId="317" applyNumberFormat="1" applyFont="1" applyBorder="1" applyAlignment="1">
      <alignment horizontal="right"/>
    </xf>
    <xf numFmtId="164" fontId="72" fillId="0" borderId="100" xfId="317" applyNumberFormat="1" applyFont="1" applyBorder="1" applyAlignment="1">
      <alignment horizontal="right"/>
    </xf>
    <xf numFmtId="164" fontId="72" fillId="0" borderId="50" xfId="317" applyNumberFormat="1" applyFont="1" applyBorder="1" applyAlignment="1">
      <alignment horizontal="right"/>
    </xf>
    <xf numFmtId="164" fontId="63" fillId="0" borderId="50" xfId="317" applyNumberFormat="1" applyFont="1" applyBorder="1"/>
    <xf numFmtId="0" fontId="63" fillId="0" borderId="50" xfId="0" applyFont="1" applyBorder="1"/>
    <xf numFmtId="0" fontId="63" fillId="0" borderId="101" xfId="0" applyFont="1" applyBorder="1"/>
    <xf numFmtId="164" fontId="70" fillId="0" borderId="45" xfId="317" applyNumberFormat="1" applyFont="1" applyBorder="1" applyAlignment="1">
      <alignment horizontal="right"/>
    </xf>
    <xf numFmtId="164" fontId="71" fillId="0" borderId="102" xfId="317" applyNumberFormat="1" applyFont="1" applyBorder="1" applyAlignment="1">
      <alignment horizontal="right"/>
    </xf>
    <xf numFmtId="164" fontId="72" fillId="0" borderId="103" xfId="317" applyNumberFormat="1" applyFont="1" applyBorder="1" applyAlignment="1">
      <alignment horizontal="right"/>
    </xf>
    <xf numFmtId="164" fontId="70" fillId="0" borderId="46" xfId="317" applyNumberFormat="1" applyFont="1" applyBorder="1" applyAlignment="1">
      <alignment horizontal="right"/>
    </xf>
    <xf numFmtId="164" fontId="70" fillId="0" borderId="47" xfId="317" applyNumberFormat="1" applyFont="1" applyBorder="1" applyAlignment="1">
      <alignment horizontal="right"/>
    </xf>
    <xf numFmtId="164" fontId="71" fillId="0" borderId="104" xfId="317" applyNumberFormat="1" applyFont="1" applyBorder="1" applyAlignment="1">
      <alignment horizontal="right"/>
    </xf>
    <xf numFmtId="164" fontId="72" fillId="0" borderId="105" xfId="317" applyNumberFormat="1" applyFont="1" applyBorder="1" applyAlignment="1">
      <alignment horizontal="right"/>
    </xf>
    <xf numFmtId="164" fontId="72" fillId="0" borderId="39" xfId="317" applyNumberFormat="1" applyFont="1" applyBorder="1" applyAlignment="1">
      <alignment horizontal="right"/>
    </xf>
    <xf numFmtId="164" fontId="72" fillId="0" borderId="106" xfId="317" applyNumberFormat="1" applyFont="1" applyBorder="1" applyAlignment="1">
      <alignment horizontal="right"/>
    </xf>
    <xf numFmtId="164" fontId="63" fillId="63" borderId="0" xfId="317" applyNumberFormat="1" applyFont="1" applyFill="1"/>
    <xf numFmtId="0" fontId="77" fillId="0" borderId="27" xfId="0" applyFont="1" applyBorder="1" applyAlignment="1">
      <alignment horizontal="left"/>
    </xf>
    <xf numFmtId="0" fontId="77" fillId="0" borderId="0" xfId="0" applyFont="1" applyAlignment="1">
      <alignment horizontal="left"/>
    </xf>
    <xf numFmtId="164" fontId="77" fillId="0" borderId="0" xfId="317" applyNumberFormat="1" applyFont="1" applyAlignment="1">
      <alignment horizontal="right"/>
    </xf>
    <xf numFmtId="164" fontId="77" fillId="0" borderId="36" xfId="317" applyNumberFormat="1" applyFont="1" applyBorder="1" applyAlignment="1">
      <alignment horizontal="right"/>
    </xf>
    <xf numFmtId="164" fontId="77" fillId="0" borderId="92" xfId="317" applyNumberFormat="1" applyFont="1" applyBorder="1" applyAlignment="1">
      <alignment horizontal="right"/>
    </xf>
    <xf numFmtId="0" fontId="78" fillId="0" borderId="38" xfId="0" applyFont="1" applyBorder="1" applyAlignment="1">
      <alignment horizontal="left"/>
    </xf>
    <xf numFmtId="0" fontId="78" fillId="0" borderId="39" xfId="0" applyFont="1" applyBorder="1" applyAlignment="1">
      <alignment horizontal="left"/>
    </xf>
    <xf numFmtId="9" fontId="78" fillId="0" borderId="39" xfId="834" applyFont="1" applyBorder="1" applyAlignment="1">
      <alignment horizontal="right"/>
    </xf>
    <xf numFmtId="172" fontId="78" fillId="0" borderId="39" xfId="317" applyNumberFormat="1" applyFont="1" applyBorder="1" applyAlignment="1">
      <alignment horizontal="right"/>
    </xf>
    <xf numFmtId="172" fontId="78" fillId="0" borderId="40" xfId="317" applyNumberFormat="1" applyFont="1" applyBorder="1" applyAlignment="1">
      <alignment horizontal="right"/>
    </xf>
    <xf numFmtId="172" fontId="78" fillId="0" borderId="41" xfId="317" applyNumberFormat="1" applyFont="1" applyBorder="1" applyAlignment="1">
      <alignment horizontal="right"/>
    </xf>
    <xf numFmtId="43" fontId="78" fillId="0" borderId="39" xfId="317" applyFont="1" applyBorder="1" applyAlignment="1">
      <alignment horizontal="right"/>
    </xf>
    <xf numFmtId="43" fontId="78" fillId="0" borderId="93" xfId="317" applyFont="1" applyBorder="1" applyAlignment="1">
      <alignment horizontal="right"/>
    </xf>
    <xf numFmtId="164" fontId="78" fillId="0" borderId="39" xfId="317" applyNumberFormat="1" applyFont="1" applyBorder="1"/>
    <xf numFmtId="0" fontId="78" fillId="0" borderId="39" xfId="0" applyFont="1" applyBorder="1"/>
    <xf numFmtId="0" fontId="78" fillId="0" borderId="94" xfId="0" applyFont="1" applyBorder="1"/>
    <xf numFmtId="0" fontId="78" fillId="0" borderId="25" xfId="0" applyFont="1" applyBorder="1" applyAlignment="1">
      <alignment horizontal="left"/>
    </xf>
    <xf numFmtId="0" fontId="78" fillId="0" borderId="26" xfId="0" applyFont="1" applyBorder="1" applyAlignment="1">
      <alignment horizontal="left"/>
    </xf>
    <xf numFmtId="43" fontId="78" fillId="0" borderId="26" xfId="317" applyFont="1" applyBorder="1" applyAlignment="1">
      <alignment horizontal="right"/>
    </xf>
    <xf numFmtId="43" fontId="78" fillId="0" borderId="34" xfId="317" applyFont="1" applyBorder="1" applyAlignment="1">
      <alignment horizontal="right"/>
    </xf>
    <xf numFmtId="43" fontId="78" fillId="0" borderId="35" xfId="317" applyFont="1" applyBorder="1" applyAlignment="1">
      <alignment horizontal="right"/>
    </xf>
    <xf numFmtId="43" fontId="78" fillId="0" borderId="91" xfId="317" applyFont="1" applyBorder="1" applyAlignment="1">
      <alignment horizontal="right"/>
    </xf>
    <xf numFmtId="164" fontId="78" fillId="0" borderId="26" xfId="317" applyNumberFormat="1" applyFont="1" applyBorder="1"/>
    <xf numFmtId="0" fontId="78" fillId="0" borderId="26" xfId="0" applyFont="1" applyBorder="1"/>
    <xf numFmtId="0" fontId="78" fillId="0" borderId="86" xfId="0" applyFont="1" applyBorder="1"/>
    <xf numFmtId="43" fontId="78" fillId="0" borderId="40" xfId="317" applyFont="1" applyBorder="1" applyAlignment="1">
      <alignment horizontal="right"/>
    </xf>
    <xf numFmtId="43" fontId="78" fillId="0" borderId="41" xfId="317" applyFont="1" applyBorder="1" applyAlignment="1">
      <alignment horizontal="right"/>
    </xf>
    <xf numFmtId="164" fontId="70" fillId="0" borderId="37" xfId="317" applyNumberFormat="1" applyFont="1" applyBorder="1" applyAlignment="1">
      <alignment horizontal="right"/>
    </xf>
    <xf numFmtId="173" fontId="72" fillId="68" borderId="48" xfId="834" applyNumberFormat="1" applyFont="1" applyFill="1" applyBorder="1" applyAlignment="1">
      <alignment horizontal="right"/>
    </xf>
    <xf numFmtId="9" fontId="72" fillId="0" borderId="48" xfId="834" applyFont="1" applyBorder="1" applyAlignment="1">
      <alignment horizontal="right"/>
    </xf>
    <xf numFmtId="164" fontId="70" fillId="0" borderId="92" xfId="317" applyNumberFormat="1" applyFont="1" applyBorder="1" applyAlignment="1">
      <alignment horizontal="right"/>
    </xf>
    <xf numFmtId="164" fontId="63" fillId="0" borderId="93" xfId="317" applyNumberFormat="1" applyFont="1" applyBorder="1"/>
    <xf numFmtId="0" fontId="0" fillId="0" borderId="0" xfId="0" quotePrefix="1" applyAlignment="1">
      <alignment horizontal="center"/>
    </xf>
    <xf numFmtId="164" fontId="0" fillId="0" borderId="0" xfId="0" applyNumberFormat="1"/>
    <xf numFmtId="164" fontId="63" fillId="0" borderId="0" xfId="317" applyNumberFormat="1" applyFont="1" applyAlignment="1">
      <alignment horizontal="right"/>
    </xf>
    <xf numFmtId="9" fontId="63" fillId="0" borderId="0" xfId="834" applyFont="1"/>
    <xf numFmtId="0" fontId="77" fillId="0" borderId="30" xfId="0" applyFont="1" applyBorder="1" applyAlignment="1">
      <alignment horizontal="left"/>
    </xf>
    <xf numFmtId="0" fontId="77" fillId="0" borderId="31" xfId="0" applyFont="1" applyBorder="1" applyAlignment="1">
      <alignment horizontal="left"/>
    </xf>
    <xf numFmtId="164" fontId="77" fillId="0" borderId="28" xfId="317" applyNumberFormat="1" applyFont="1" applyBorder="1" applyAlignment="1">
      <alignment horizontal="right"/>
    </xf>
    <xf numFmtId="164" fontId="77" fillId="0" borderId="29" xfId="317" applyNumberFormat="1" applyFont="1" applyBorder="1" applyAlignment="1">
      <alignment horizontal="right"/>
    </xf>
    <xf numFmtId="164" fontId="77" fillId="0" borderId="31" xfId="317" applyNumberFormat="1" applyFont="1" applyBorder="1" applyAlignment="1">
      <alignment horizontal="right"/>
    </xf>
    <xf numFmtId="164" fontId="77" fillId="0" borderId="89" xfId="317" applyNumberFormat="1" applyFont="1" applyBorder="1" applyAlignment="1">
      <alignment horizontal="right"/>
    </xf>
    <xf numFmtId="164" fontId="77" fillId="0" borderId="31" xfId="317" applyNumberFormat="1" applyFont="1" applyBorder="1"/>
    <xf numFmtId="9" fontId="77" fillId="0" borderId="31" xfId="834" applyFont="1" applyBorder="1"/>
    <xf numFmtId="0" fontId="77" fillId="0" borderId="90" xfId="0" applyFont="1" applyBorder="1"/>
    <xf numFmtId="0" fontId="79" fillId="0" borderId="49" xfId="0" applyFont="1" applyBorder="1" applyAlignment="1">
      <alignment horizontal="left"/>
    </xf>
    <xf numFmtId="0" fontId="79" fillId="0" borderId="50" xfId="0" applyFont="1" applyBorder="1" applyAlignment="1">
      <alignment horizontal="left"/>
    </xf>
    <xf numFmtId="164" fontId="79" fillId="0" borderId="50" xfId="317" applyNumberFormat="1" applyFont="1" applyBorder="1" applyAlignment="1">
      <alignment horizontal="right"/>
    </xf>
    <xf numFmtId="164" fontId="79" fillId="0" borderId="51" xfId="317" applyNumberFormat="1" applyFont="1" applyBorder="1" applyAlignment="1">
      <alignment horizontal="right"/>
    </xf>
    <xf numFmtId="164" fontId="79" fillId="0" borderId="52" xfId="317" applyNumberFormat="1" applyFont="1" applyBorder="1" applyAlignment="1">
      <alignment horizontal="right"/>
    </xf>
    <xf numFmtId="164" fontId="79" fillId="0" borderId="107" xfId="317" applyNumberFormat="1" applyFont="1" applyBorder="1" applyAlignment="1">
      <alignment horizontal="right"/>
    </xf>
    <xf numFmtId="164" fontId="77" fillId="0" borderId="50" xfId="317" applyNumberFormat="1" applyFont="1" applyBorder="1"/>
    <xf numFmtId="9" fontId="77" fillId="0" borderId="50" xfId="834" applyFont="1" applyBorder="1"/>
    <xf numFmtId="0" fontId="77" fillId="0" borderId="101" xfId="0" applyFont="1" applyBorder="1"/>
    <xf numFmtId="0" fontId="78" fillId="0" borderId="27" xfId="0" applyFont="1" applyBorder="1" applyAlignment="1">
      <alignment horizontal="left"/>
    </xf>
    <xf numFmtId="0" fontId="78" fillId="0" borderId="0" xfId="0" applyFont="1" applyAlignment="1">
      <alignment horizontal="left"/>
    </xf>
    <xf numFmtId="9" fontId="78" fillId="0" borderId="0" xfId="834" applyFont="1" applyAlignment="1">
      <alignment horizontal="right"/>
    </xf>
    <xf numFmtId="9" fontId="78" fillId="0" borderId="28" xfId="834" applyFont="1" applyBorder="1" applyAlignment="1">
      <alignment horizontal="right"/>
    </xf>
    <xf numFmtId="9" fontId="78" fillId="0" borderId="29" xfId="834" applyFont="1" applyBorder="1" applyAlignment="1">
      <alignment horizontal="right"/>
    </xf>
    <xf numFmtId="9" fontId="78" fillId="0" borderId="87" xfId="834" applyFont="1" applyBorder="1" applyAlignment="1">
      <alignment horizontal="right"/>
    </xf>
    <xf numFmtId="164" fontId="78" fillId="0" borderId="0" xfId="317" applyNumberFormat="1" applyFont="1"/>
    <xf numFmtId="9" fontId="78" fillId="0" borderId="0" xfId="834" applyFont="1"/>
    <xf numFmtId="0" fontId="78" fillId="0" borderId="88" xfId="0" applyFont="1" applyBorder="1"/>
    <xf numFmtId="0" fontId="78" fillId="0" borderId="53" xfId="0" applyFont="1" applyBorder="1" applyAlignment="1">
      <alignment horizontal="left"/>
    </xf>
    <xf numFmtId="0" fontId="78" fillId="0" borderId="54" xfId="0" applyFont="1" applyBorder="1" applyAlignment="1">
      <alignment horizontal="left"/>
    </xf>
    <xf numFmtId="9" fontId="78" fillId="0" borderId="54" xfId="834" applyFont="1" applyBorder="1" applyAlignment="1">
      <alignment horizontal="right"/>
    </xf>
    <xf numFmtId="9" fontId="78" fillId="0" borderId="55" xfId="834" applyFont="1" applyBorder="1" applyAlignment="1">
      <alignment horizontal="right"/>
    </xf>
    <xf numFmtId="9" fontId="78" fillId="0" borderId="56" xfId="834" applyFont="1" applyBorder="1" applyAlignment="1">
      <alignment horizontal="right"/>
    </xf>
    <xf numFmtId="9" fontId="78" fillId="0" borderId="108" xfId="834" applyFont="1" applyBorder="1" applyAlignment="1">
      <alignment horizontal="right"/>
    </xf>
    <xf numFmtId="164" fontId="78" fillId="0" borderId="54" xfId="317" applyNumberFormat="1" applyFont="1" applyBorder="1"/>
    <xf numFmtId="9" fontId="78" fillId="0" borderId="54" xfId="834" applyFont="1" applyBorder="1"/>
    <xf numFmtId="0" fontId="78" fillId="0" borderId="109" xfId="0" applyFont="1" applyBorder="1"/>
    <xf numFmtId="172" fontId="78" fillId="0" borderId="0" xfId="317" applyNumberFormat="1" applyFont="1" applyAlignment="1">
      <alignment horizontal="right"/>
    </xf>
    <xf numFmtId="172" fontId="78" fillId="0" borderId="28" xfId="317" applyNumberFormat="1" applyFont="1" applyBorder="1" applyAlignment="1">
      <alignment horizontal="right"/>
    </xf>
    <xf numFmtId="172" fontId="78" fillId="0" borderId="29" xfId="317" applyNumberFormat="1" applyFont="1" applyBorder="1" applyAlignment="1">
      <alignment horizontal="right"/>
    </xf>
    <xf numFmtId="164" fontId="78" fillId="0" borderId="0" xfId="317" applyNumberFormat="1" applyFont="1" applyAlignment="1">
      <alignment horizontal="right"/>
    </xf>
    <xf numFmtId="164" fontId="78" fillId="0" borderId="87" xfId="317" applyNumberFormat="1" applyFont="1" applyBorder="1" applyAlignment="1">
      <alignment horizontal="right"/>
    </xf>
    <xf numFmtId="0" fontId="78" fillId="0" borderId="0" xfId="0" applyFont="1"/>
    <xf numFmtId="172" fontId="78" fillId="0" borderId="57" xfId="317" applyNumberFormat="1" applyFont="1" applyBorder="1" applyAlignment="1">
      <alignment horizontal="right"/>
    </xf>
    <xf numFmtId="172" fontId="78" fillId="0" borderId="58" xfId="317" applyNumberFormat="1" applyFont="1" applyBorder="1" applyAlignment="1">
      <alignment horizontal="right"/>
    </xf>
    <xf numFmtId="164" fontId="78" fillId="0" borderId="39" xfId="317" applyNumberFormat="1" applyFont="1" applyBorder="1" applyAlignment="1">
      <alignment horizontal="right"/>
    </xf>
    <xf numFmtId="164" fontId="78" fillId="0" borderId="106" xfId="317" applyNumberFormat="1" applyFont="1" applyBorder="1" applyAlignment="1">
      <alignment horizontal="right"/>
    </xf>
    <xf numFmtId="164" fontId="71" fillId="0" borderId="65" xfId="317" applyNumberFormat="1" applyFont="1" applyBorder="1" applyAlignment="1">
      <alignment horizontal="right"/>
    </xf>
    <xf numFmtId="164" fontId="72" fillId="0" borderId="48" xfId="317" applyNumberFormat="1" applyFont="1" applyBorder="1" applyAlignment="1">
      <alignment horizontal="right"/>
    </xf>
    <xf numFmtId="164" fontId="63" fillId="0" borderId="92" xfId="317" applyNumberFormat="1" applyFont="1" applyBorder="1" applyAlignment="1">
      <alignment horizontal="right"/>
    </xf>
    <xf numFmtId="172" fontId="70" fillId="0" borderId="0" xfId="317" applyNumberFormat="1" applyFont="1" applyAlignment="1">
      <alignment horizontal="right"/>
    </xf>
    <xf numFmtId="172" fontId="70" fillId="0" borderId="39" xfId="317" applyNumberFormat="1" applyFont="1" applyBorder="1" applyAlignment="1">
      <alignment horizontal="right"/>
    </xf>
    <xf numFmtId="164" fontId="63" fillId="0" borderId="39" xfId="317" applyNumberFormat="1" applyFont="1" applyBorder="1" applyAlignment="1">
      <alignment horizontal="right"/>
    </xf>
    <xf numFmtId="164" fontId="63" fillId="0" borderId="93" xfId="317" applyNumberFormat="1" applyFont="1" applyBorder="1" applyAlignment="1">
      <alignment horizontal="right"/>
    </xf>
    <xf numFmtId="9" fontId="63" fillId="0" borderId="39" xfId="834" applyFont="1" applyBorder="1"/>
    <xf numFmtId="164" fontId="70" fillId="0" borderId="59" xfId="317" applyNumberFormat="1" applyFont="1" applyBorder="1" applyAlignment="1">
      <alignment horizontal="right"/>
    </xf>
    <xf numFmtId="164" fontId="70" fillId="0" borderId="60" xfId="317" applyNumberFormat="1" applyFont="1" applyBorder="1" applyAlignment="1">
      <alignment horizontal="right"/>
    </xf>
    <xf numFmtId="164" fontId="72" fillId="0" borderId="110" xfId="317" applyNumberFormat="1" applyFont="1" applyBorder="1" applyAlignment="1">
      <alignment horizontal="right"/>
    </xf>
    <xf numFmtId="164" fontId="80" fillId="0" borderId="0" xfId="317" applyNumberFormat="1" applyFont="1" applyAlignment="1">
      <alignment horizontal="right"/>
    </xf>
    <xf numFmtId="164" fontId="80" fillId="0" borderId="92" xfId="317" applyNumberFormat="1" applyFont="1" applyBorder="1" applyAlignment="1">
      <alignment horizontal="right"/>
    </xf>
    <xf numFmtId="9" fontId="78" fillId="0" borderId="40" xfId="834" applyFont="1" applyBorder="1" applyAlignment="1">
      <alignment horizontal="right"/>
    </xf>
    <xf numFmtId="9" fontId="78" fillId="0" borderId="41" xfId="834" applyFont="1" applyBorder="1" applyAlignment="1">
      <alignment horizontal="right"/>
    </xf>
    <xf numFmtId="9" fontId="78" fillId="0" borderId="93" xfId="834" applyFont="1" applyBorder="1" applyAlignment="1">
      <alignment horizontal="right"/>
    </xf>
    <xf numFmtId="9" fontId="78" fillId="0" borderId="39" xfId="834" applyFont="1" applyBorder="1"/>
    <xf numFmtId="0" fontId="63" fillId="0" borderId="61" xfId="0" applyFont="1" applyBorder="1" applyAlignment="1">
      <alignment horizontal="left"/>
    </xf>
    <xf numFmtId="0" fontId="63" fillId="0" borderId="62" xfId="0" applyFont="1" applyBorder="1" applyAlignment="1">
      <alignment horizontal="left"/>
    </xf>
    <xf numFmtId="164" fontId="70" fillId="0" borderId="62" xfId="317" applyNumberFormat="1" applyFont="1" applyBorder="1" applyAlignment="1">
      <alignment horizontal="right"/>
    </xf>
    <xf numFmtId="164" fontId="71" fillId="0" borderId="63" xfId="317" applyNumberFormat="1" applyFont="1" applyBorder="1" applyAlignment="1">
      <alignment horizontal="right"/>
    </xf>
    <xf numFmtId="164" fontId="63" fillId="0" borderId="64" xfId="317" applyNumberFormat="1" applyFont="1" applyBorder="1" applyAlignment="1">
      <alignment horizontal="right"/>
    </xf>
    <xf numFmtId="164" fontId="63" fillId="0" borderId="62" xfId="317" applyNumberFormat="1" applyFont="1" applyBorder="1" applyAlignment="1">
      <alignment horizontal="right"/>
    </xf>
    <xf numFmtId="164" fontId="63" fillId="0" borderId="111" xfId="317" applyNumberFormat="1" applyFont="1" applyBorder="1" applyAlignment="1">
      <alignment horizontal="right"/>
    </xf>
    <xf numFmtId="164" fontId="63" fillId="0" borderId="62" xfId="317" applyNumberFormat="1" applyFont="1" applyBorder="1"/>
    <xf numFmtId="9" fontId="63" fillId="0" borderId="62" xfId="834" applyFont="1" applyBorder="1"/>
    <xf numFmtId="0" fontId="92" fillId="0" borderId="112" xfId="0" applyFont="1" applyBorder="1"/>
    <xf numFmtId="172" fontId="70" fillId="0" borderId="26" xfId="317" applyNumberFormat="1" applyFont="1" applyBorder="1" applyAlignment="1">
      <alignment horizontal="right"/>
    </xf>
    <xf numFmtId="172" fontId="70" fillId="0" borderId="34" xfId="317" applyNumberFormat="1" applyFont="1" applyBorder="1" applyAlignment="1">
      <alignment horizontal="right"/>
    </xf>
    <xf numFmtId="172" fontId="63" fillId="0" borderId="35" xfId="317" applyNumberFormat="1" applyFont="1" applyBorder="1" applyAlignment="1">
      <alignment horizontal="right"/>
    </xf>
    <xf numFmtId="172" fontId="63" fillId="0" borderId="26" xfId="317" applyNumberFormat="1" applyFont="1" applyBorder="1" applyAlignment="1">
      <alignment horizontal="right"/>
    </xf>
    <xf numFmtId="164" fontId="63" fillId="0" borderId="26" xfId="317" applyNumberFormat="1" applyFont="1" applyBorder="1" applyAlignment="1">
      <alignment horizontal="right"/>
    </xf>
    <xf numFmtId="164" fontId="63" fillId="0" borderId="91" xfId="317" applyNumberFormat="1" applyFont="1" applyBorder="1" applyAlignment="1">
      <alignment horizontal="right"/>
    </xf>
    <xf numFmtId="9" fontId="63" fillId="0" borderId="26" xfId="834" applyFont="1" applyBorder="1"/>
    <xf numFmtId="172" fontId="70" fillId="0" borderId="36" xfId="317" applyNumberFormat="1" applyFont="1" applyBorder="1" applyAlignment="1">
      <alignment horizontal="right"/>
    </xf>
    <xf numFmtId="172" fontId="63" fillId="0" borderId="37" xfId="317" applyNumberFormat="1" applyFont="1" applyBorder="1" applyAlignment="1">
      <alignment horizontal="right"/>
    </xf>
    <xf numFmtId="172" fontId="63" fillId="0" borderId="0" xfId="317" applyNumberFormat="1" applyFont="1" applyAlignment="1">
      <alignment horizontal="right"/>
    </xf>
    <xf numFmtId="172" fontId="70" fillId="0" borderId="40" xfId="317" applyNumberFormat="1" applyFont="1" applyBorder="1" applyAlignment="1">
      <alignment horizontal="right"/>
    </xf>
    <xf numFmtId="172" fontId="63" fillId="0" borderId="41" xfId="317" applyNumberFormat="1" applyFont="1" applyBorder="1" applyAlignment="1">
      <alignment horizontal="right"/>
    </xf>
    <xf numFmtId="172" fontId="63" fillId="0" borderId="39" xfId="317" applyNumberFormat="1" applyFont="1" applyBorder="1" applyAlignment="1">
      <alignment horizontal="right"/>
    </xf>
    <xf numFmtId="164" fontId="75" fillId="0" borderId="62" xfId="317" applyNumberFormat="1" applyFont="1" applyBorder="1" applyAlignment="1">
      <alignment horizontal="right"/>
    </xf>
    <xf numFmtId="172" fontId="70" fillId="0" borderId="62" xfId="317" applyNumberFormat="1" applyFont="1" applyBorder="1" applyAlignment="1">
      <alignment horizontal="right"/>
    </xf>
    <xf numFmtId="172" fontId="70" fillId="0" borderId="63" xfId="317" applyNumberFormat="1" applyFont="1" applyBorder="1" applyAlignment="1">
      <alignment horizontal="right"/>
    </xf>
    <xf numFmtId="172" fontId="63" fillId="0" borderId="64" xfId="317" applyNumberFormat="1" applyFont="1" applyBorder="1" applyAlignment="1">
      <alignment horizontal="right"/>
    </xf>
    <xf numFmtId="172" fontId="63" fillId="0" borderId="62" xfId="317" applyNumberFormat="1" applyFont="1" applyBorder="1" applyAlignment="1">
      <alignment horizontal="right"/>
    </xf>
    <xf numFmtId="164" fontId="63" fillId="0" borderId="62" xfId="834" applyNumberFormat="1" applyFont="1" applyBorder="1"/>
    <xf numFmtId="0" fontId="63" fillId="0" borderId="112" xfId="0" applyFont="1" applyBorder="1"/>
    <xf numFmtId="0" fontId="78" fillId="0" borderId="61" xfId="0" applyFont="1" applyBorder="1" applyAlignment="1">
      <alignment horizontal="left"/>
    </xf>
    <xf numFmtId="0" fontId="78" fillId="0" borderId="62" xfId="0" applyFont="1" applyBorder="1" applyAlignment="1">
      <alignment horizontal="left"/>
    </xf>
    <xf numFmtId="9" fontId="78" fillId="0" borderId="62" xfId="834" applyFont="1" applyBorder="1" applyAlignment="1">
      <alignment horizontal="right"/>
    </xf>
    <xf numFmtId="9" fontId="78" fillId="0" borderId="63" xfId="834" applyFont="1" applyBorder="1" applyAlignment="1">
      <alignment horizontal="right"/>
    </xf>
    <xf numFmtId="9" fontId="78" fillId="0" borderId="64" xfId="834" applyFont="1" applyBorder="1" applyAlignment="1">
      <alignment horizontal="right"/>
    </xf>
    <xf numFmtId="9" fontId="78" fillId="0" borderId="111" xfId="834" applyFont="1" applyBorder="1" applyAlignment="1">
      <alignment horizontal="right"/>
    </xf>
    <xf numFmtId="164" fontId="78" fillId="0" borderId="62" xfId="317" applyNumberFormat="1" applyFont="1" applyBorder="1"/>
    <xf numFmtId="9" fontId="78" fillId="0" borderId="62" xfId="834" applyFont="1" applyBorder="1"/>
    <xf numFmtId="0" fontId="78" fillId="0" borderId="112" xfId="0" applyFont="1" applyBorder="1"/>
    <xf numFmtId="164" fontId="80" fillId="0" borderId="26" xfId="317" applyNumberFormat="1" applyFont="1" applyBorder="1" applyAlignment="1">
      <alignment horizontal="right"/>
    </xf>
    <xf numFmtId="164" fontId="80" fillId="0" borderId="34" xfId="317" applyNumberFormat="1" applyFont="1" applyBorder="1" applyAlignment="1">
      <alignment horizontal="right"/>
    </xf>
    <xf numFmtId="164" fontId="80" fillId="0" borderId="35" xfId="317" applyNumberFormat="1" applyFont="1" applyBorder="1" applyAlignment="1">
      <alignment horizontal="right"/>
    </xf>
    <xf numFmtId="164" fontId="80" fillId="0" borderId="91" xfId="317" applyNumberFormat="1" applyFont="1" applyBorder="1" applyAlignment="1">
      <alignment horizontal="right"/>
    </xf>
    <xf numFmtId="164" fontId="80" fillId="0" borderId="39" xfId="317" applyNumberFormat="1" applyFont="1" applyBorder="1" applyAlignment="1">
      <alignment horizontal="right"/>
    </xf>
    <xf numFmtId="164" fontId="80" fillId="0" borderId="40" xfId="317" applyNumberFormat="1" applyFont="1" applyBorder="1" applyAlignment="1">
      <alignment horizontal="right"/>
    </xf>
    <xf numFmtId="164" fontId="80" fillId="0" borderId="41" xfId="317" applyNumberFormat="1" applyFont="1" applyBorder="1" applyAlignment="1">
      <alignment horizontal="right"/>
    </xf>
    <xf numFmtId="164" fontId="80" fillId="0" borderId="93" xfId="317" applyNumberFormat="1" applyFont="1" applyBorder="1" applyAlignment="1">
      <alignment horizontal="right"/>
    </xf>
    <xf numFmtId="164" fontId="63" fillId="0" borderId="113" xfId="317" applyNumberFormat="1" applyFont="1" applyBorder="1"/>
    <xf numFmtId="0" fontId="81" fillId="0" borderId="27" xfId="0" applyFont="1" applyBorder="1" applyAlignment="1">
      <alignment horizontal="left"/>
    </xf>
    <xf numFmtId="0" fontId="81" fillId="0" borderId="0" xfId="0" applyFont="1" applyAlignment="1">
      <alignment horizontal="left"/>
    </xf>
    <xf numFmtId="164" fontId="81" fillId="0" borderId="0" xfId="317" applyNumberFormat="1" applyFont="1" applyAlignment="1">
      <alignment horizontal="right"/>
    </xf>
    <xf numFmtId="164" fontId="81" fillId="0" borderId="36" xfId="317" applyNumberFormat="1" applyFont="1" applyBorder="1" applyAlignment="1">
      <alignment horizontal="right"/>
    </xf>
    <xf numFmtId="164" fontId="81" fillId="0" borderId="37" xfId="317" applyNumberFormat="1" applyFont="1" applyBorder="1" applyAlignment="1">
      <alignment horizontal="right"/>
    </xf>
    <xf numFmtId="164" fontId="81" fillId="0" borderId="113" xfId="317" applyNumberFormat="1" applyFont="1" applyBorder="1" applyAlignment="1">
      <alignment horizontal="right"/>
    </xf>
    <xf numFmtId="164" fontId="81" fillId="0" borderId="92" xfId="317" applyNumberFormat="1" applyFont="1" applyBorder="1" applyAlignment="1">
      <alignment horizontal="right"/>
    </xf>
    <xf numFmtId="9" fontId="81" fillId="0" borderId="0" xfId="834" applyFont="1"/>
    <xf numFmtId="0" fontId="81" fillId="0" borderId="88" xfId="0" applyFont="1" applyBorder="1"/>
    <xf numFmtId="164" fontId="63" fillId="0" borderId="31" xfId="317" applyNumberFormat="1" applyFont="1" applyBorder="1" applyAlignment="1">
      <alignment horizontal="right"/>
    </xf>
    <xf numFmtId="164" fontId="63" fillId="0" borderId="114" xfId="317" applyNumberFormat="1" applyFont="1" applyBorder="1" applyAlignment="1">
      <alignment horizontal="right"/>
    </xf>
    <xf numFmtId="164" fontId="63" fillId="0" borderId="115" xfId="317" applyNumberFormat="1" applyFont="1" applyBorder="1" applyAlignment="1">
      <alignment horizontal="right"/>
    </xf>
    <xf numFmtId="9" fontId="63" fillId="0" borderId="31" xfId="834" applyFont="1" applyBorder="1"/>
    <xf numFmtId="0" fontId="63" fillId="0" borderId="49" xfId="0" applyFont="1" applyBorder="1" applyAlignment="1">
      <alignment horizontal="left"/>
    </xf>
    <xf numFmtId="0" fontId="63" fillId="0" borderId="50" xfId="0" applyFont="1" applyBorder="1" applyAlignment="1">
      <alignment horizontal="left"/>
    </xf>
    <xf numFmtId="164" fontId="70" fillId="0" borderId="50" xfId="317" applyNumberFormat="1" applyFont="1" applyBorder="1" applyAlignment="1">
      <alignment horizontal="right"/>
    </xf>
    <xf numFmtId="164" fontId="71" fillId="0" borderId="66" xfId="317" applyNumberFormat="1" applyFont="1" applyBorder="1" applyAlignment="1">
      <alignment horizontal="right"/>
    </xf>
    <xf numFmtId="164" fontId="63" fillId="0" borderId="67" xfId="317" applyNumberFormat="1" applyFont="1" applyBorder="1" applyAlignment="1">
      <alignment horizontal="right"/>
    </xf>
    <xf numFmtId="164" fontId="63" fillId="0" borderId="50" xfId="317" applyNumberFormat="1" applyFont="1" applyBorder="1" applyAlignment="1">
      <alignment horizontal="right"/>
    </xf>
    <xf numFmtId="164" fontId="63" fillId="0" borderId="116" xfId="317" applyNumberFormat="1" applyFont="1" applyBorder="1" applyAlignment="1">
      <alignment horizontal="right"/>
    </xf>
    <xf numFmtId="164" fontId="63" fillId="0" borderId="117" xfId="317" applyNumberFormat="1" applyFont="1" applyBorder="1" applyAlignment="1">
      <alignment horizontal="right"/>
    </xf>
    <xf numFmtId="9" fontId="63" fillId="0" borderId="50" xfId="834" applyFont="1" applyBorder="1"/>
    <xf numFmtId="0" fontId="82" fillId="0" borderId="27" xfId="0" applyFont="1" applyBorder="1" applyAlignment="1">
      <alignment horizontal="left"/>
    </xf>
    <xf numFmtId="0" fontId="82" fillId="0" borderId="0" xfId="0" applyFont="1" applyAlignment="1">
      <alignment horizontal="left"/>
    </xf>
    <xf numFmtId="9" fontId="82" fillId="0" borderId="0" xfId="834" applyFont="1" applyAlignment="1">
      <alignment horizontal="right"/>
    </xf>
    <xf numFmtId="9" fontId="82" fillId="0" borderId="36" xfId="834" applyFont="1" applyBorder="1" applyAlignment="1">
      <alignment horizontal="right"/>
    </xf>
    <xf numFmtId="9" fontId="82" fillId="0" borderId="37" xfId="834" applyFont="1" applyBorder="1" applyAlignment="1">
      <alignment horizontal="right"/>
    </xf>
    <xf numFmtId="9" fontId="82" fillId="0" borderId="113" xfId="834" applyFont="1" applyBorder="1" applyAlignment="1">
      <alignment horizontal="right"/>
    </xf>
    <xf numFmtId="9" fontId="82" fillId="0" borderId="92" xfId="834" applyFont="1" applyBorder="1" applyAlignment="1">
      <alignment horizontal="right"/>
    </xf>
    <xf numFmtId="9" fontId="82" fillId="0" borderId="0" xfId="834" applyFont="1"/>
    <xf numFmtId="0" fontId="82" fillId="0" borderId="88" xfId="0" applyFont="1" applyBorder="1"/>
    <xf numFmtId="0" fontId="82" fillId="0" borderId="38" xfId="0" applyFont="1" applyBorder="1" applyAlignment="1">
      <alignment horizontal="left"/>
    </xf>
    <xf numFmtId="0" fontId="82" fillId="0" borderId="39" xfId="0" applyFont="1" applyBorder="1" applyAlignment="1">
      <alignment horizontal="left"/>
    </xf>
    <xf numFmtId="164" fontId="82" fillId="0" borderId="39" xfId="317" applyNumberFormat="1" applyFont="1" applyBorder="1" applyAlignment="1">
      <alignment horizontal="right"/>
    </xf>
    <xf numFmtId="164" fontId="82" fillId="0" borderId="40" xfId="317" applyNumberFormat="1" applyFont="1" applyBorder="1" applyAlignment="1">
      <alignment horizontal="right"/>
    </xf>
    <xf numFmtId="164" fontId="82" fillId="0" borderId="41" xfId="317" applyNumberFormat="1" applyFont="1" applyBorder="1" applyAlignment="1">
      <alignment horizontal="right"/>
    </xf>
    <xf numFmtId="164" fontId="82" fillId="0" borderId="118" xfId="317" applyNumberFormat="1" applyFont="1" applyBorder="1" applyAlignment="1">
      <alignment horizontal="right"/>
    </xf>
    <xf numFmtId="164" fontId="82" fillId="0" borderId="93" xfId="317" applyNumberFormat="1" applyFont="1" applyBorder="1" applyAlignment="1">
      <alignment horizontal="right"/>
    </xf>
    <xf numFmtId="164" fontId="82" fillId="0" borderId="39" xfId="317" applyNumberFormat="1" applyFont="1" applyBorder="1"/>
    <xf numFmtId="9" fontId="82" fillId="0" borderId="39" xfId="834" applyFont="1" applyBorder="1"/>
    <xf numFmtId="0" fontId="82" fillId="0" borderId="94" xfId="0" applyFont="1" applyBorder="1"/>
    <xf numFmtId="0" fontId="63" fillId="0" borderId="113" xfId="0" applyFont="1" applyBorder="1"/>
    <xf numFmtId="164" fontId="63" fillId="0" borderId="119" xfId="317" applyNumberFormat="1" applyFont="1" applyBorder="1" applyAlignment="1">
      <alignment horizontal="right"/>
    </xf>
    <xf numFmtId="0" fontId="63" fillId="0" borderId="68" xfId="0" applyFont="1" applyBorder="1" applyAlignment="1">
      <alignment horizontal="left"/>
    </xf>
    <xf numFmtId="0" fontId="63" fillId="0" borderId="69" xfId="0" applyFont="1" applyBorder="1" applyAlignment="1">
      <alignment horizontal="left"/>
    </xf>
    <xf numFmtId="164" fontId="63" fillId="0" borderId="69" xfId="317" applyNumberFormat="1" applyFont="1" applyBorder="1" applyAlignment="1">
      <alignment horizontal="right"/>
    </xf>
    <xf numFmtId="164" fontId="83" fillId="0" borderId="69" xfId="317" applyNumberFormat="1" applyFont="1" applyBorder="1" applyAlignment="1">
      <alignment horizontal="right"/>
    </xf>
    <xf numFmtId="164" fontId="83" fillId="0" borderId="70" xfId="317" applyNumberFormat="1" applyFont="1" applyBorder="1" applyAlignment="1">
      <alignment horizontal="right"/>
    </xf>
    <xf numFmtId="164" fontId="77" fillId="0" borderId="71" xfId="317" applyNumberFormat="1" applyFont="1" applyBorder="1" applyAlignment="1">
      <alignment horizontal="right"/>
    </xf>
    <xf numFmtId="164" fontId="77" fillId="0" borderId="69" xfId="317" applyNumberFormat="1" applyFont="1" applyBorder="1" applyAlignment="1">
      <alignment horizontal="right"/>
    </xf>
    <xf numFmtId="164" fontId="77" fillId="0" borderId="120" xfId="317" applyNumberFormat="1" applyFont="1" applyBorder="1" applyAlignment="1">
      <alignment horizontal="right"/>
    </xf>
    <xf numFmtId="164" fontId="63" fillId="0" borderId="121" xfId="317" applyNumberFormat="1" applyFont="1" applyBorder="1" applyAlignment="1">
      <alignment horizontal="right"/>
    </xf>
    <xf numFmtId="164" fontId="63" fillId="0" borderId="69" xfId="317" applyNumberFormat="1" applyFont="1" applyBorder="1"/>
    <xf numFmtId="9" fontId="63" fillId="0" borderId="69" xfId="834" applyFont="1" applyBorder="1"/>
    <xf numFmtId="0" fontId="63" fillId="0" borderId="122" xfId="0" applyFont="1" applyBorder="1"/>
    <xf numFmtId="0" fontId="63" fillId="0" borderId="72" xfId="0" applyFont="1" applyBorder="1" applyAlignment="1">
      <alignment horizontal="left"/>
    </xf>
    <xf numFmtId="0" fontId="63" fillId="0" borderId="73" xfId="0" applyFont="1" applyBorder="1" applyAlignment="1">
      <alignment horizontal="left"/>
    </xf>
    <xf numFmtId="164" fontId="63" fillId="0" borderId="73" xfId="317" applyNumberFormat="1" applyFont="1" applyBorder="1" applyAlignment="1">
      <alignment horizontal="right"/>
    </xf>
    <xf numFmtId="164" fontId="83" fillId="0" borderId="73" xfId="317" applyNumberFormat="1" applyFont="1" applyBorder="1" applyAlignment="1">
      <alignment horizontal="right"/>
    </xf>
    <xf numFmtId="164" fontId="83" fillId="0" borderId="74" xfId="317" applyNumberFormat="1" applyFont="1" applyBorder="1" applyAlignment="1">
      <alignment horizontal="right"/>
    </xf>
    <xf numFmtId="164" fontId="83" fillId="0" borderId="75" xfId="317" applyNumberFormat="1" applyFont="1" applyBorder="1" applyAlignment="1">
      <alignment horizontal="right"/>
    </xf>
    <xf numFmtId="164" fontId="63" fillId="0" borderId="123" xfId="317" applyNumberFormat="1" applyFont="1" applyBorder="1" applyAlignment="1">
      <alignment horizontal="right"/>
    </xf>
    <xf numFmtId="164" fontId="63" fillId="0" borderId="124" xfId="317" applyNumberFormat="1" applyFont="1" applyBorder="1" applyAlignment="1">
      <alignment horizontal="right"/>
    </xf>
    <xf numFmtId="164" fontId="63" fillId="0" borderId="73" xfId="317" applyNumberFormat="1" applyFont="1" applyBorder="1"/>
    <xf numFmtId="9" fontId="63" fillId="0" borderId="73" xfId="834" applyFont="1" applyBorder="1"/>
    <xf numFmtId="0" fontId="63" fillId="0" borderId="125" xfId="0" applyFont="1" applyBorder="1"/>
    <xf numFmtId="164" fontId="84" fillId="0" borderId="0" xfId="317" applyNumberFormat="1" applyFont="1"/>
    <xf numFmtId="164" fontId="63" fillId="0" borderId="126" xfId="317" applyNumberFormat="1" applyFont="1" applyBorder="1"/>
    <xf numFmtId="164" fontId="83" fillId="0" borderId="62" xfId="317" applyNumberFormat="1" applyFont="1" applyBorder="1" applyAlignment="1">
      <alignment horizontal="right"/>
    </xf>
    <xf numFmtId="164" fontId="83" fillId="0" borderId="63" xfId="317" applyNumberFormat="1" applyFont="1" applyBorder="1" applyAlignment="1">
      <alignment horizontal="right"/>
    </xf>
    <xf numFmtId="43" fontId="77" fillId="0" borderId="64" xfId="317" applyFont="1" applyBorder="1" applyAlignment="1">
      <alignment horizontal="right"/>
    </xf>
    <xf numFmtId="43" fontId="63" fillId="0" borderId="62" xfId="317" applyFont="1" applyBorder="1" applyAlignment="1">
      <alignment horizontal="right"/>
    </xf>
    <xf numFmtId="164" fontId="81" fillId="0" borderId="92" xfId="0" applyNumberFormat="1" applyFont="1" applyBorder="1"/>
    <xf numFmtId="43" fontId="81" fillId="0" borderId="92" xfId="317" applyFont="1" applyBorder="1"/>
    <xf numFmtId="43" fontId="64" fillId="60" borderId="0" xfId="317" applyFont="1" applyFill="1"/>
    <xf numFmtId="164" fontId="65" fillId="0" borderId="0" xfId="317" applyNumberFormat="1" applyFont="1"/>
    <xf numFmtId="164" fontId="66" fillId="0" borderId="0" xfId="317" applyNumberFormat="1" applyFont="1"/>
    <xf numFmtId="43" fontId="0" fillId="0" borderId="0" xfId="0" applyNumberFormat="1"/>
    <xf numFmtId="0" fontId="77" fillId="0" borderId="0" xfId="0" applyFont="1"/>
    <xf numFmtId="0" fontId="67" fillId="64" borderId="80" xfId="0" applyFont="1" applyFill="1" applyBorder="1"/>
    <xf numFmtId="164" fontId="67" fillId="60" borderId="81" xfId="317" applyNumberFormat="1" applyFont="1" applyFill="1" applyBorder="1"/>
    <xf numFmtId="164" fontId="67" fillId="62" borderId="80" xfId="317" applyNumberFormat="1" applyFont="1" applyFill="1" applyBorder="1"/>
    <xf numFmtId="0" fontId="84" fillId="63" borderId="0" xfId="0" applyFont="1" applyFill="1"/>
    <xf numFmtId="164" fontId="63" fillId="0" borderId="0" xfId="317" applyNumberFormat="1" applyFont="1" applyAlignment="1">
      <alignment horizontal="center"/>
    </xf>
    <xf numFmtId="0" fontId="87" fillId="63" borderId="26" xfId="0" applyFont="1" applyFill="1" applyBorder="1"/>
    <xf numFmtId="43" fontId="87" fillId="63" borderId="26" xfId="317" applyFont="1" applyFill="1" applyBorder="1"/>
    <xf numFmtId="164" fontId="2" fillId="63" borderId="83" xfId="317" applyNumberFormat="1" applyFill="1" applyBorder="1"/>
    <xf numFmtId="164" fontId="2" fillId="63" borderId="26" xfId="317" applyNumberFormat="1" applyFill="1" applyBorder="1"/>
    <xf numFmtId="0" fontId="81" fillId="63" borderId="0" xfId="0" applyFont="1" applyFill="1"/>
    <xf numFmtId="0" fontId="88" fillId="63" borderId="0" xfId="0" applyFont="1" applyFill="1"/>
    <xf numFmtId="164" fontId="66" fillId="63" borderId="0" xfId="317" applyNumberFormat="1" applyFont="1" applyFill="1"/>
    <xf numFmtId="164" fontId="81" fillId="0" borderId="82" xfId="317" applyNumberFormat="1" applyFont="1" applyBorder="1"/>
    <xf numFmtId="164" fontId="81" fillId="0" borderId="0" xfId="317" applyNumberFormat="1" applyFont="1"/>
    <xf numFmtId="0" fontId="81" fillId="0" borderId="31" xfId="0" applyFont="1" applyBorder="1"/>
    <xf numFmtId="43" fontId="81" fillId="0" borderId="31" xfId="317" applyFont="1" applyBorder="1"/>
    <xf numFmtId="172" fontId="81" fillId="0" borderId="84" xfId="317" applyNumberFormat="1" applyFont="1" applyBorder="1"/>
    <xf numFmtId="172" fontId="81" fillId="0" borderId="31" xfId="317" applyNumberFormat="1" applyFont="1" applyBorder="1"/>
    <xf numFmtId="164" fontId="81" fillId="0" borderId="82" xfId="317" applyNumberFormat="1" applyFont="1" applyBorder="1" applyAlignment="1">
      <alignment horizontal="right"/>
    </xf>
    <xf numFmtId="164" fontId="81" fillId="0" borderId="84" xfId="317" applyNumberFormat="1" applyFont="1" applyBorder="1"/>
    <xf numFmtId="164" fontId="81" fillId="0" borderId="31" xfId="317" applyNumberFormat="1" applyFont="1" applyBorder="1"/>
    <xf numFmtId="164" fontId="64" fillId="0" borderId="0" xfId="317" applyNumberFormat="1" applyFont="1"/>
    <xf numFmtId="164" fontId="63" fillId="0" borderId="82" xfId="317" applyNumberFormat="1" applyFont="1" applyBorder="1" applyAlignment="1">
      <alignment horizontal="right"/>
    </xf>
    <xf numFmtId="164" fontId="22" fillId="0" borderId="22" xfId="1" applyNumberFormat="1" applyFont="1" applyFill="1" applyBorder="1" applyAlignment="1">
      <alignment horizontal="center" wrapText="1"/>
    </xf>
    <xf numFmtId="0" fontId="22" fillId="0" borderId="23" xfId="28" applyFont="1" applyFill="1" applyBorder="1" applyAlignment="1">
      <alignment horizontal="center" wrapText="1"/>
    </xf>
    <xf numFmtId="0" fontId="22" fillId="0" borderId="24" xfId="28" applyFont="1" applyFill="1" applyBorder="1" applyAlignment="1">
      <alignment horizontal="center" wrapText="1"/>
    </xf>
    <xf numFmtId="0" fontId="22" fillId="0" borderId="22" xfId="28" applyFont="1" applyFill="1" applyBorder="1" applyAlignment="1">
      <alignment horizontal="center" wrapText="1"/>
    </xf>
    <xf numFmtId="0" fontId="67" fillId="34" borderId="3" xfId="0" applyFont="1" applyFill="1" applyBorder="1"/>
    <xf numFmtId="164" fontId="74" fillId="34" borderId="3" xfId="317" applyNumberFormat="1" applyFont="1" applyFill="1" applyBorder="1"/>
    <xf numFmtId="0" fontId="74" fillId="34" borderId="3" xfId="0" applyFont="1" applyFill="1" applyBorder="1"/>
    <xf numFmtId="164" fontId="74" fillId="34" borderId="127" xfId="317" applyNumberFormat="1" applyFont="1" applyFill="1" applyBorder="1"/>
    <xf numFmtId="43" fontId="75" fillId="0" borderId="26" xfId="317" applyFont="1" applyBorder="1" applyAlignment="1">
      <alignment horizontal="right"/>
    </xf>
    <xf numFmtId="172" fontId="77" fillId="0" borderId="37" xfId="317" applyNumberFormat="1" applyFont="1" applyBorder="1" applyAlignment="1">
      <alignment horizontal="right"/>
    </xf>
    <xf numFmtId="172" fontId="70" fillId="0" borderId="43" xfId="317" applyNumberFormat="1" applyFont="1" applyBorder="1" applyAlignment="1">
      <alignment horizontal="right"/>
    </xf>
    <xf numFmtId="172" fontId="71" fillId="0" borderId="95" xfId="317" applyNumberFormat="1" applyFont="1" applyBorder="1" applyAlignment="1">
      <alignment horizontal="right"/>
    </xf>
    <xf numFmtId="172" fontId="72" fillId="0" borderId="96" xfId="317" applyNumberFormat="1" applyFont="1" applyBorder="1" applyAlignment="1">
      <alignment horizontal="right"/>
    </xf>
    <xf numFmtId="172" fontId="63" fillId="0" borderId="87" xfId="317" applyNumberFormat="1" applyFont="1" applyBorder="1" applyAlignment="1">
      <alignment horizontal="right"/>
    </xf>
    <xf numFmtId="172" fontId="70" fillId="0" borderId="44" xfId="317" applyNumberFormat="1" applyFont="1" applyBorder="1" applyAlignment="1">
      <alignment horizontal="right"/>
    </xf>
    <xf numFmtId="172" fontId="71" fillId="0" borderId="98" xfId="317" applyNumberFormat="1" applyFont="1" applyBorder="1" applyAlignment="1">
      <alignment horizontal="right"/>
    </xf>
    <xf numFmtId="172" fontId="72" fillId="0" borderId="99" xfId="317" applyNumberFormat="1" applyFont="1" applyBorder="1" applyAlignment="1">
      <alignment horizontal="right"/>
    </xf>
    <xf numFmtId="172" fontId="70" fillId="0" borderId="46" xfId="317" applyNumberFormat="1" applyFont="1" applyBorder="1" applyAlignment="1">
      <alignment horizontal="right"/>
    </xf>
    <xf numFmtId="172" fontId="70" fillId="0" borderId="47" xfId="317" applyNumberFormat="1" applyFont="1" applyBorder="1" applyAlignment="1">
      <alignment horizontal="right"/>
    </xf>
    <xf numFmtId="172" fontId="71" fillId="0" borderId="104" xfId="317" applyNumberFormat="1" applyFont="1" applyBorder="1" applyAlignment="1">
      <alignment horizontal="right"/>
    </xf>
    <xf numFmtId="172" fontId="72" fillId="0" borderId="105" xfId="317" applyNumberFormat="1" applyFont="1" applyBorder="1" applyAlignment="1">
      <alignment horizontal="right"/>
    </xf>
    <xf numFmtId="172" fontId="70" fillId="0" borderId="37" xfId="317" applyNumberFormat="1" applyFont="1" applyBorder="1" applyAlignment="1">
      <alignment horizontal="right"/>
    </xf>
    <xf numFmtId="172" fontId="70" fillId="0" borderId="41" xfId="317" applyNumberFormat="1" applyFont="1" applyBorder="1" applyAlignment="1">
      <alignment horizontal="right"/>
    </xf>
    <xf numFmtId="0" fontId="72" fillId="0" borderId="48" xfId="0" applyFont="1" applyBorder="1"/>
    <xf numFmtId="164" fontId="74" fillId="34" borderId="128" xfId="317" applyNumberFormat="1" applyFont="1" applyFill="1" applyBorder="1"/>
    <xf numFmtId="0" fontId="67" fillId="34" borderId="129" xfId="0" applyFont="1" applyFill="1" applyBorder="1"/>
    <xf numFmtId="0" fontId="63" fillId="65" borderId="129" xfId="0" applyFont="1" applyFill="1" applyBorder="1"/>
    <xf numFmtId="0" fontId="63" fillId="0" borderId="3" xfId="0" applyFont="1" applyBorder="1"/>
    <xf numFmtId="43" fontId="63" fillId="0" borderId="3" xfId="0" applyNumberFormat="1" applyFont="1" applyBorder="1"/>
    <xf numFmtId="164" fontId="77" fillId="0" borderId="3" xfId="0" applyNumberFormat="1" applyFont="1" applyBorder="1"/>
    <xf numFmtId="164" fontId="77" fillId="0" borderId="3" xfId="317" applyNumberFormat="1" applyFont="1" applyBorder="1"/>
    <xf numFmtId="175" fontId="63" fillId="69" borderId="0" xfId="0" applyNumberFormat="1" applyFont="1" applyFill="1"/>
    <xf numFmtId="175" fontId="81" fillId="0" borderId="0" xfId="0" applyNumberFormat="1" applyFont="1"/>
    <xf numFmtId="175" fontId="81" fillId="0" borderId="31" xfId="0" applyNumberFormat="1" applyFont="1" applyBorder="1"/>
    <xf numFmtId="175" fontId="63" fillId="0" borderId="0" xfId="0" applyNumberFormat="1" applyFont="1"/>
    <xf numFmtId="175" fontId="87" fillId="63" borderId="26" xfId="0" applyNumberFormat="1" applyFont="1" applyFill="1" applyBorder="1"/>
    <xf numFmtId="175" fontId="88" fillId="63" borderId="0" xfId="0" applyNumberFormat="1" applyFont="1" applyFill="1"/>
    <xf numFmtId="0" fontId="93" fillId="0" borderId="0" xfId="0" applyFont="1"/>
    <xf numFmtId="175" fontId="63" fillId="0" borderId="3" xfId="0" applyNumberFormat="1" applyFont="1" applyBorder="1"/>
    <xf numFmtId="43" fontId="63" fillId="0" borderId="3" xfId="317" applyFont="1" applyBorder="1"/>
    <xf numFmtId="164" fontId="63" fillId="0" borderId="3" xfId="317" applyNumberFormat="1" applyFont="1" applyBorder="1"/>
  </cellXfs>
  <cellStyles count="981">
    <cellStyle name="20% - Accent1 2" xfId="32" xr:uid="{00000000-0005-0000-0000-000000000000}"/>
    <cellStyle name="20% - Accent1 2 2" xfId="33" xr:uid="{00000000-0005-0000-0000-000001000000}"/>
    <cellStyle name="20% - Accent1 2 3" xfId="34" xr:uid="{00000000-0005-0000-0000-000002000000}"/>
    <cellStyle name="20% - Accent1 2 4" xfId="35" xr:uid="{00000000-0005-0000-0000-000003000000}"/>
    <cellStyle name="20% - Accent1 2 5" xfId="36" xr:uid="{00000000-0005-0000-0000-000004000000}"/>
    <cellStyle name="20% - Accent1 3" xfId="37" xr:uid="{00000000-0005-0000-0000-000005000000}"/>
    <cellStyle name="20% - Accent1 4" xfId="38" xr:uid="{00000000-0005-0000-0000-000006000000}"/>
    <cellStyle name="20% - Accent1 5" xfId="39" xr:uid="{00000000-0005-0000-0000-000007000000}"/>
    <cellStyle name="20% - Accent2 2" xfId="40" xr:uid="{00000000-0005-0000-0000-000008000000}"/>
    <cellStyle name="20% - Accent2 2 2" xfId="41" xr:uid="{00000000-0005-0000-0000-000009000000}"/>
    <cellStyle name="20% - Accent2 2 3" xfId="42" xr:uid="{00000000-0005-0000-0000-00000A000000}"/>
    <cellStyle name="20% - Accent2 2 4" xfId="43" xr:uid="{00000000-0005-0000-0000-00000B000000}"/>
    <cellStyle name="20% - Accent2 2 5" xfId="44" xr:uid="{00000000-0005-0000-0000-00000C000000}"/>
    <cellStyle name="20% - Accent2 3" xfId="45" xr:uid="{00000000-0005-0000-0000-00000D000000}"/>
    <cellStyle name="20% - Accent2 4" xfId="46" xr:uid="{00000000-0005-0000-0000-00000E000000}"/>
    <cellStyle name="20% - Accent2 5" xfId="47" xr:uid="{00000000-0005-0000-0000-00000F000000}"/>
    <cellStyle name="20% - Accent3 2" xfId="48" xr:uid="{00000000-0005-0000-0000-000010000000}"/>
    <cellStyle name="20% - Accent3 2 2" xfId="49" xr:uid="{00000000-0005-0000-0000-000011000000}"/>
    <cellStyle name="20% - Accent3 2 3" xfId="50" xr:uid="{00000000-0005-0000-0000-000012000000}"/>
    <cellStyle name="20% - Accent3 2 4" xfId="51" xr:uid="{00000000-0005-0000-0000-000013000000}"/>
    <cellStyle name="20% - Accent3 2 5" xfId="52" xr:uid="{00000000-0005-0000-0000-000014000000}"/>
    <cellStyle name="20% - Accent3 3" xfId="53" xr:uid="{00000000-0005-0000-0000-000015000000}"/>
    <cellStyle name="20% - Accent3 4" xfId="54" xr:uid="{00000000-0005-0000-0000-000016000000}"/>
    <cellStyle name="20% - Accent3 5" xfId="55" xr:uid="{00000000-0005-0000-0000-000017000000}"/>
    <cellStyle name="20% - Accent4 2" xfId="56" xr:uid="{00000000-0005-0000-0000-000018000000}"/>
    <cellStyle name="20% - Accent4 2 2" xfId="57" xr:uid="{00000000-0005-0000-0000-000019000000}"/>
    <cellStyle name="20% - Accent4 2 3" xfId="58" xr:uid="{00000000-0005-0000-0000-00001A000000}"/>
    <cellStyle name="20% - Accent4 2 4" xfId="59" xr:uid="{00000000-0005-0000-0000-00001B000000}"/>
    <cellStyle name="20% - Accent4 2 5" xfId="60" xr:uid="{00000000-0005-0000-0000-00001C000000}"/>
    <cellStyle name="20% - Accent4 3" xfId="61" xr:uid="{00000000-0005-0000-0000-00001D000000}"/>
    <cellStyle name="20% - Accent4 4" xfId="62" xr:uid="{00000000-0005-0000-0000-00001E000000}"/>
    <cellStyle name="20% - Accent4 5" xfId="63" xr:uid="{00000000-0005-0000-0000-00001F000000}"/>
    <cellStyle name="20% - Accent5 2" xfId="64" xr:uid="{00000000-0005-0000-0000-000020000000}"/>
    <cellStyle name="20% - Accent5 2 2" xfId="65" xr:uid="{00000000-0005-0000-0000-000021000000}"/>
    <cellStyle name="20% - Accent5 2 3" xfId="66" xr:uid="{00000000-0005-0000-0000-000022000000}"/>
    <cellStyle name="20% - Accent5 2 4" xfId="67" xr:uid="{00000000-0005-0000-0000-000023000000}"/>
    <cellStyle name="20% - Accent5 2 5" xfId="68" xr:uid="{00000000-0005-0000-0000-000024000000}"/>
    <cellStyle name="20% - Accent5 3" xfId="69" xr:uid="{00000000-0005-0000-0000-000025000000}"/>
    <cellStyle name="20% - Accent5 4" xfId="70" xr:uid="{00000000-0005-0000-0000-000026000000}"/>
    <cellStyle name="20% - Accent5 5" xfId="71" xr:uid="{00000000-0005-0000-0000-000027000000}"/>
    <cellStyle name="20% - Accent6 2" xfId="72" xr:uid="{00000000-0005-0000-0000-000028000000}"/>
    <cellStyle name="20% - Accent6 2 2" xfId="73" xr:uid="{00000000-0005-0000-0000-000029000000}"/>
    <cellStyle name="20% - Accent6 2 3" xfId="74" xr:uid="{00000000-0005-0000-0000-00002A000000}"/>
    <cellStyle name="20% - Accent6 2 4" xfId="75" xr:uid="{00000000-0005-0000-0000-00002B000000}"/>
    <cellStyle name="20% - Accent6 2 5" xfId="76" xr:uid="{00000000-0005-0000-0000-00002C000000}"/>
    <cellStyle name="20% - Accent6 3" xfId="77" xr:uid="{00000000-0005-0000-0000-00002D000000}"/>
    <cellStyle name="20% - Accent6 4" xfId="78" xr:uid="{00000000-0005-0000-0000-00002E000000}"/>
    <cellStyle name="20% - Accent6 5" xfId="79" xr:uid="{00000000-0005-0000-0000-00002F000000}"/>
    <cellStyle name="40% - Accent1 2" xfId="80" xr:uid="{00000000-0005-0000-0000-000030000000}"/>
    <cellStyle name="40% - Accent1 2 2" xfId="81" xr:uid="{00000000-0005-0000-0000-000031000000}"/>
    <cellStyle name="40% - Accent1 2 3" xfId="82" xr:uid="{00000000-0005-0000-0000-000032000000}"/>
    <cellStyle name="40% - Accent1 2 4" xfId="83" xr:uid="{00000000-0005-0000-0000-000033000000}"/>
    <cellStyle name="40% - Accent1 2 5" xfId="84" xr:uid="{00000000-0005-0000-0000-000034000000}"/>
    <cellStyle name="40% - Accent1 3" xfId="85" xr:uid="{00000000-0005-0000-0000-000035000000}"/>
    <cellStyle name="40% - Accent1 4" xfId="86" xr:uid="{00000000-0005-0000-0000-000036000000}"/>
    <cellStyle name="40% - Accent1 5" xfId="87" xr:uid="{00000000-0005-0000-0000-000037000000}"/>
    <cellStyle name="40% - Accent2 2" xfId="88" xr:uid="{00000000-0005-0000-0000-000038000000}"/>
    <cellStyle name="40% - Accent2 2 2" xfId="89" xr:uid="{00000000-0005-0000-0000-000039000000}"/>
    <cellStyle name="40% - Accent2 2 3" xfId="90" xr:uid="{00000000-0005-0000-0000-00003A000000}"/>
    <cellStyle name="40% - Accent2 2 4" xfId="91" xr:uid="{00000000-0005-0000-0000-00003B000000}"/>
    <cellStyle name="40% - Accent2 2 5" xfId="92" xr:uid="{00000000-0005-0000-0000-00003C000000}"/>
    <cellStyle name="40% - Accent2 3" xfId="93" xr:uid="{00000000-0005-0000-0000-00003D000000}"/>
    <cellStyle name="40% - Accent2 4" xfId="94" xr:uid="{00000000-0005-0000-0000-00003E000000}"/>
    <cellStyle name="40% - Accent2 5" xfId="95" xr:uid="{00000000-0005-0000-0000-00003F000000}"/>
    <cellStyle name="40% - Accent3 2" xfId="96" xr:uid="{00000000-0005-0000-0000-000040000000}"/>
    <cellStyle name="40% - Accent3 2 2" xfId="97" xr:uid="{00000000-0005-0000-0000-000041000000}"/>
    <cellStyle name="40% - Accent3 2 3" xfId="98" xr:uid="{00000000-0005-0000-0000-000042000000}"/>
    <cellStyle name="40% - Accent3 2 4" xfId="99" xr:uid="{00000000-0005-0000-0000-000043000000}"/>
    <cellStyle name="40% - Accent3 2 5" xfId="100" xr:uid="{00000000-0005-0000-0000-000044000000}"/>
    <cellStyle name="40% - Accent3 3" xfId="101" xr:uid="{00000000-0005-0000-0000-000045000000}"/>
    <cellStyle name="40% - Accent3 4" xfId="102" xr:uid="{00000000-0005-0000-0000-000046000000}"/>
    <cellStyle name="40% - Accent3 5" xfId="103" xr:uid="{00000000-0005-0000-0000-000047000000}"/>
    <cellStyle name="40% - Accent4 2" xfId="104" xr:uid="{00000000-0005-0000-0000-000048000000}"/>
    <cellStyle name="40% - Accent4 2 2" xfId="105" xr:uid="{00000000-0005-0000-0000-000049000000}"/>
    <cellStyle name="40% - Accent4 2 3" xfId="106" xr:uid="{00000000-0005-0000-0000-00004A000000}"/>
    <cellStyle name="40% - Accent4 2 4" xfId="107" xr:uid="{00000000-0005-0000-0000-00004B000000}"/>
    <cellStyle name="40% - Accent4 2 5" xfId="108" xr:uid="{00000000-0005-0000-0000-00004C000000}"/>
    <cellStyle name="40% - Accent4 3" xfId="109" xr:uid="{00000000-0005-0000-0000-00004D000000}"/>
    <cellStyle name="40% - Accent4 4" xfId="110" xr:uid="{00000000-0005-0000-0000-00004E000000}"/>
    <cellStyle name="40% - Accent4 5" xfId="111" xr:uid="{00000000-0005-0000-0000-00004F000000}"/>
    <cellStyle name="40% - Accent5 2" xfId="112" xr:uid="{00000000-0005-0000-0000-000050000000}"/>
    <cellStyle name="40% - Accent5 2 2" xfId="113" xr:uid="{00000000-0005-0000-0000-000051000000}"/>
    <cellStyle name="40% - Accent5 2 3" xfId="114" xr:uid="{00000000-0005-0000-0000-000052000000}"/>
    <cellStyle name="40% - Accent5 2 4" xfId="115" xr:uid="{00000000-0005-0000-0000-000053000000}"/>
    <cellStyle name="40% - Accent5 2 5" xfId="116" xr:uid="{00000000-0005-0000-0000-000054000000}"/>
    <cellStyle name="40% - Accent5 3" xfId="117" xr:uid="{00000000-0005-0000-0000-000055000000}"/>
    <cellStyle name="40% - Accent5 4" xfId="118" xr:uid="{00000000-0005-0000-0000-000056000000}"/>
    <cellStyle name="40% - Accent5 5" xfId="119" xr:uid="{00000000-0005-0000-0000-000057000000}"/>
    <cellStyle name="40% - Accent6 2" xfId="120" xr:uid="{00000000-0005-0000-0000-000058000000}"/>
    <cellStyle name="40% - Accent6 2 2" xfId="121" xr:uid="{00000000-0005-0000-0000-000059000000}"/>
    <cellStyle name="40% - Accent6 2 3" xfId="122" xr:uid="{00000000-0005-0000-0000-00005A000000}"/>
    <cellStyle name="40% - Accent6 2 4" xfId="123" xr:uid="{00000000-0005-0000-0000-00005B000000}"/>
    <cellStyle name="40% - Accent6 2 5" xfId="124" xr:uid="{00000000-0005-0000-0000-00005C000000}"/>
    <cellStyle name="40% - Accent6 3" xfId="125" xr:uid="{00000000-0005-0000-0000-00005D000000}"/>
    <cellStyle name="40% - Accent6 4" xfId="126" xr:uid="{00000000-0005-0000-0000-00005E000000}"/>
    <cellStyle name="40% - Accent6 5" xfId="127" xr:uid="{00000000-0005-0000-0000-00005F000000}"/>
    <cellStyle name="60% - Accent1 2" xfId="128" xr:uid="{00000000-0005-0000-0000-000060000000}"/>
    <cellStyle name="60% - Accent1 2 2" xfId="129" xr:uid="{00000000-0005-0000-0000-000061000000}"/>
    <cellStyle name="60% - Accent1 3" xfId="130" xr:uid="{00000000-0005-0000-0000-000062000000}"/>
    <cellStyle name="60% - Accent1 4" xfId="131" xr:uid="{00000000-0005-0000-0000-000063000000}"/>
    <cellStyle name="60% - Accent2 2" xfId="132" xr:uid="{00000000-0005-0000-0000-000064000000}"/>
    <cellStyle name="60% - Accent2 2 2" xfId="133" xr:uid="{00000000-0005-0000-0000-000065000000}"/>
    <cellStyle name="60% - Accent2 3" xfId="134" xr:uid="{00000000-0005-0000-0000-000066000000}"/>
    <cellStyle name="60% - Accent2 4" xfId="135" xr:uid="{00000000-0005-0000-0000-000067000000}"/>
    <cellStyle name="60% - Accent3 2" xfId="136" xr:uid="{00000000-0005-0000-0000-000068000000}"/>
    <cellStyle name="60% - Accent3 2 2" xfId="137" xr:uid="{00000000-0005-0000-0000-000069000000}"/>
    <cellStyle name="60% - Accent3 3" xfId="138" xr:uid="{00000000-0005-0000-0000-00006A000000}"/>
    <cellStyle name="60% - Accent3 4" xfId="139" xr:uid="{00000000-0005-0000-0000-00006B000000}"/>
    <cellStyle name="60% - Accent4 2" xfId="140" xr:uid="{00000000-0005-0000-0000-00006C000000}"/>
    <cellStyle name="60% - Accent4 2 2" xfId="141" xr:uid="{00000000-0005-0000-0000-00006D000000}"/>
    <cellStyle name="60% - Accent4 3" xfId="142" xr:uid="{00000000-0005-0000-0000-00006E000000}"/>
    <cellStyle name="60% - Accent4 4" xfId="143" xr:uid="{00000000-0005-0000-0000-00006F000000}"/>
    <cellStyle name="60% - Accent5 2" xfId="144" xr:uid="{00000000-0005-0000-0000-000070000000}"/>
    <cellStyle name="60% - Accent5 2 2" xfId="145" xr:uid="{00000000-0005-0000-0000-000071000000}"/>
    <cellStyle name="60% - Accent5 3" xfId="146" xr:uid="{00000000-0005-0000-0000-000072000000}"/>
    <cellStyle name="60% - Accent5 4" xfId="147" xr:uid="{00000000-0005-0000-0000-000073000000}"/>
    <cellStyle name="60% - Accent6 2" xfId="148" xr:uid="{00000000-0005-0000-0000-000074000000}"/>
    <cellStyle name="60% - Accent6 2 2" xfId="149" xr:uid="{00000000-0005-0000-0000-000075000000}"/>
    <cellStyle name="60% - Accent6 3" xfId="150" xr:uid="{00000000-0005-0000-0000-000076000000}"/>
    <cellStyle name="60% - Accent6 4" xfId="151" xr:uid="{00000000-0005-0000-0000-000077000000}"/>
    <cellStyle name="Accent1 2" xfId="152" xr:uid="{00000000-0005-0000-0000-000078000000}"/>
    <cellStyle name="Accent1 2 2" xfId="153" xr:uid="{00000000-0005-0000-0000-000079000000}"/>
    <cellStyle name="Accent1 3" xfId="154" xr:uid="{00000000-0005-0000-0000-00007A000000}"/>
    <cellStyle name="Accent1 4" xfId="155" xr:uid="{00000000-0005-0000-0000-00007B000000}"/>
    <cellStyle name="Accent2 2" xfId="156" xr:uid="{00000000-0005-0000-0000-00007C000000}"/>
    <cellStyle name="Accent2 2 2" xfId="157" xr:uid="{00000000-0005-0000-0000-00007D000000}"/>
    <cellStyle name="Accent2 3" xfId="158" xr:uid="{00000000-0005-0000-0000-00007E000000}"/>
    <cellStyle name="Accent2 4" xfId="159" xr:uid="{00000000-0005-0000-0000-00007F000000}"/>
    <cellStyle name="Accent3 2" xfId="160" xr:uid="{00000000-0005-0000-0000-000080000000}"/>
    <cellStyle name="Accent3 2 2" xfId="161" xr:uid="{00000000-0005-0000-0000-000081000000}"/>
    <cellStyle name="Accent3 3" xfId="162" xr:uid="{00000000-0005-0000-0000-000082000000}"/>
    <cellStyle name="Accent3 4" xfId="163" xr:uid="{00000000-0005-0000-0000-000083000000}"/>
    <cellStyle name="Accent4 2" xfId="164" xr:uid="{00000000-0005-0000-0000-000084000000}"/>
    <cellStyle name="Accent4 2 2" xfId="165" xr:uid="{00000000-0005-0000-0000-000085000000}"/>
    <cellStyle name="Accent4 3" xfId="166" xr:uid="{00000000-0005-0000-0000-000086000000}"/>
    <cellStyle name="Accent4 4" xfId="167" xr:uid="{00000000-0005-0000-0000-000087000000}"/>
    <cellStyle name="Accent5 2" xfId="168" xr:uid="{00000000-0005-0000-0000-000088000000}"/>
    <cellStyle name="Accent5 2 2" xfId="169" xr:uid="{00000000-0005-0000-0000-000089000000}"/>
    <cellStyle name="Accent5 3" xfId="170" xr:uid="{00000000-0005-0000-0000-00008A000000}"/>
    <cellStyle name="Accent5 4" xfId="171" xr:uid="{00000000-0005-0000-0000-00008B000000}"/>
    <cellStyle name="Accent6 2" xfId="172" xr:uid="{00000000-0005-0000-0000-00008C000000}"/>
    <cellStyle name="Accent6 2 2" xfId="173" xr:uid="{00000000-0005-0000-0000-00008D000000}"/>
    <cellStyle name="Accent6 3" xfId="174" xr:uid="{00000000-0005-0000-0000-00008E000000}"/>
    <cellStyle name="Accent6 4" xfId="175" xr:uid="{00000000-0005-0000-0000-00008F000000}"/>
    <cellStyle name="Bad 2" xfId="176" xr:uid="{00000000-0005-0000-0000-000090000000}"/>
    <cellStyle name="Bad 2 2" xfId="177" xr:uid="{00000000-0005-0000-0000-000091000000}"/>
    <cellStyle name="Bad 3" xfId="178" xr:uid="{00000000-0005-0000-0000-000092000000}"/>
    <cellStyle name="Bad 4" xfId="179" xr:uid="{00000000-0005-0000-0000-000093000000}"/>
    <cellStyle name="Calculation 2" xfId="180" xr:uid="{00000000-0005-0000-0000-000094000000}"/>
    <cellStyle name="Calculation 2 2" xfId="181" xr:uid="{00000000-0005-0000-0000-000095000000}"/>
    <cellStyle name="Calculation 3" xfId="182" xr:uid="{00000000-0005-0000-0000-000096000000}"/>
    <cellStyle name="Calculation 3 10" xfId="183" xr:uid="{00000000-0005-0000-0000-000097000000}"/>
    <cellStyle name="Calculation 3 10 2" xfId="184" xr:uid="{00000000-0005-0000-0000-000098000000}"/>
    <cellStyle name="Calculation 3 11" xfId="185" xr:uid="{00000000-0005-0000-0000-000099000000}"/>
    <cellStyle name="Calculation 3 2" xfId="186" xr:uid="{00000000-0005-0000-0000-00009A000000}"/>
    <cellStyle name="Calculation 3 2 10" xfId="187" xr:uid="{00000000-0005-0000-0000-00009B000000}"/>
    <cellStyle name="Calculation 3 2 2" xfId="188" xr:uid="{00000000-0005-0000-0000-00009C000000}"/>
    <cellStyle name="Calculation 3 2 2 2" xfId="189" xr:uid="{00000000-0005-0000-0000-00009D000000}"/>
    <cellStyle name="Calculation 3 2 2 2 2" xfId="190" xr:uid="{00000000-0005-0000-0000-00009E000000}"/>
    <cellStyle name="Calculation 3 2 2 3" xfId="191" xr:uid="{00000000-0005-0000-0000-00009F000000}"/>
    <cellStyle name="Calculation 3 2 3" xfId="192" xr:uid="{00000000-0005-0000-0000-0000A0000000}"/>
    <cellStyle name="Calculation 3 2 3 2" xfId="193" xr:uid="{00000000-0005-0000-0000-0000A1000000}"/>
    <cellStyle name="Calculation 3 2 3 2 2" xfId="194" xr:uid="{00000000-0005-0000-0000-0000A2000000}"/>
    <cellStyle name="Calculation 3 2 3 3" xfId="195" xr:uid="{00000000-0005-0000-0000-0000A3000000}"/>
    <cellStyle name="Calculation 3 2 4" xfId="196" xr:uid="{00000000-0005-0000-0000-0000A4000000}"/>
    <cellStyle name="Calculation 3 2 4 2" xfId="197" xr:uid="{00000000-0005-0000-0000-0000A5000000}"/>
    <cellStyle name="Calculation 3 2 4 2 2" xfId="198" xr:uid="{00000000-0005-0000-0000-0000A6000000}"/>
    <cellStyle name="Calculation 3 2 4 3" xfId="199" xr:uid="{00000000-0005-0000-0000-0000A7000000}"/>
    <cellStyle name="Calculation 3 2 5" xfId="200" xr:uid="{00000000-0005-0000-0000-0000A8000000}"/>
    <cellStyle name="Calculation 3 2 5 2" xfId="201" xr:uid="{00000000-0005-0000-0000-0000A9000000}"/>
    <cellStyle name="Calculation 3 2 5 2 2" xfId="202" xr:uid="{00000000-0005-0000-0000-0000AA000000}"/>
    <cellStyle name="Calculation 3 2 5 3" xfId="203" xr:uid="{00000000-0005-0000-0000-0000AB000000}"/>
    <cellStyle name="Calculation 3 2 6" xfId="204" xr:uid="{00000000-0005-0000-0000-0000AC000000}"/>
    <cellStyle name="Calculation 3 2 6 2" xfId="205" xr:uid="{00000000-0005-0000-0000-0000AD000000}"/>
    <cellStyle name="Calculation 3 2 6 2 2" xfId="206" xr:uid="{00000000-0005-0000-0000-0000AE000000}"/>
    <cellStyle name="Calculation 3 2 6 3" xfId="207" xr:uid="{00000000-0005-0000-0000-0000AF000000}"/>
    <cellStyle name="Calculation 3 2 7" xfId="208" xr:uid="{00000000-0005-0000-0000-0000B0000000}"/>
    <cellStyle name="Calculation 3 2 7 2" xfId="209" xr:uid="{00000000-0005-0000-0000-0000B1000000}"/>
    <cellStyle name="Calculation 3 2 7 2 2" xfId="210" xr:uid="{00000000-0005-0000-0000-0000B2000000}"/>
    <cellStyle name="Calculation 3 2 7 3" xfId="211" xr:uid="{00000000-0005-0000-0000-0000B3000000}"/>
    <cellStyle name="Calculation 3 2 8" xfId="212" xr:uid="{00000000-0005-0000-0000-0000B4000000}"/>
    <cellStyle name="Calculation 3 2 8 2" xfId="213" xr:uid="{00000000-0005-0000-0000-0000B5000000}"/>
    <cellStyle name="Calculation 3 2 8 2 2" xfId="214" xr:uid="{00000000-0005-0000-0000-0000B6000000}"/>
    <cellStyle name="Calculation 3 2 8 3" xfId="215" xr:uid="{00000000-0005-0000-0000-0000B7000000}"/>
    <cellStyle name="Calculation 3 2 9" xfId="216" xr:uid="{00000000-0005-0000-0000-0000B8000000}"/>
    <cellStyle name="Calculation 3 2 9 2" xfId="217" xr:uid="{00000000-0005-0000-0000-0000B9000000}"/>
    <cellStyle name="Calculation 3 3" xfId="218" xr:uid="{00000000-0005-0000-0000-0000BA000000}"/>
    <cellStyle name="Calculation 3 3 2" xfId="219" xr:uid="{00000000-0005-0000-0000-0000BB000000}"/>
    <cellStyle name="Calculation 3 3 2 2" xfId="220" xr:uid="{00000000-0005-0000-0000-0000BC000000}"/>
    <cellStyle name="Calculation 3 3 3" xfId="221" xr:uid="{00000000-0005-0000-0000-0000BD000000}"/>
    <cellStyle name="Calculation 3 4" xfId="222" xr:uid="{00000000-0005-0000-0000-0000BE000000}"/>
    <cellStyle name="Calculation 3 4 2" xfId="223" xr:uid="{00000000-0005-0000-0000-0000BF000000}"/>
    <cellStyle name="Calculation 3 4 2 2" xfId="224" xr:uid="{00000000-0005-0000-0000-0000C0000000}"/>
    <cellStyle name="Calculation 3 4 3" xfId="225" xr:uid="{00000000-0005-0000-0000-0000C1000000}"/>
    <cellStyle name="Calculation 3 5" xfId="226" xr:uid="{00000000-0005-0000-0000-0000C2000000}"/>
    <cellStyle name="Calculation 3 5 2" xfId="227" xr:uid="{00000000-0005-0000-0000-0000C3000000}"/>
    <cellStyle name="Calculation 3 5 2 2" xfId="228" xr:uid="{00000000-0005-0000-0000-0000C4000000}"/>
    <cellStyle name="Calculation 3 5 3" xfId="229" xr:uid="{00000000-0005-0000-0000-0000C5000000}"/>
    <cellStyle name="Calculation 3 6" xfId="230" xr:uid="{00000000-0005-0000-0000-0000C6000000}"/>
    <cellStyle name="Calculation 3 6 2" xfId="231" xr:uid="{00000000-0005-0000-0000-0000C7000000}"/>
    <cellStyle name="Calculation 3 6 2 2" xfId="232" xr:uid="{00000000-0005-0000-0000-0000C8000000}"/>
    <cellStyle name="Calculation 3 6 3" xfId="233" xr:uid="{00000000-0005-0000-0000-0000C9000000}"/>
    <cellStyle name="Calculation 3 7" xfId="234" xr:uid="{00000000-0005-0000-0000-0000CA000000}"/>
    <cellStyle name="Calculation 3 7 2" xfId="235" xr:uid="{00000000-0005-0000-0000-0000CB000000}"/>
    <cellStyle name="Calculation 3 7 2 2" xfId="236" xr:uid="{00000000-0005-0000-0000-0000CC000000}"/>
    <cellStyle name="Calculation 3 7 3" xfId="237" xr:uid="{00000000-0005-0000-0000-0000CD000000}"/>
    <cellStyle name="Calculation 3 8" xfId="238" xr:uid="{00000000-0005-0000-0000-0000CE000000}"/>
    <cellStyle name="Calculation 3 8 2" xfId="239" xr:uid="{00000000-0005-0000-0000-0000CF000000}"/>
    <cellStyle name="Calculation 3 8 2 2" xfId="240" xr:uid="{00000000-0005-0000-0000-0000D0000000}"/>
    <cellStyle name="Calculation 3 8 3" xfId="241" xr:uid="{00000000-0005-0000-0000-0000D1000000}"/>
    <cellStyle name="Calculation 3 9" xfId="242" xr:uid="{00000000-0005-0000-0000-0000D2000000}"/>
    <cellStyle name="Calculation 3 9 2" xfId="243" xr:uid="{00000000-0005-0000-0000-0000D3000000}"/>
    <cellStyle name="Calculation 3 9 2 2" xfId="244" xr:uid="{00000000-0005-0000-0000-0000D4000000}"/>
    <cellStyle name="Calculation 3 9 3" xfId="245" xr:uid="{00000000-0005-0000-0000-0000D5000000}"/>
    <cellStyle name="Calculation 4" xfId="246" xr:uid="{00000000-0005-0000-0000-0000D6000000}"/>
    <cellStyle name="Calculation 4 10" xfId="247" xr:uid="{00000000-0005-0000-0000-0000D7000000}"/>
    <cellStyle name="Calculation 4 10 2" xfId="248" xr:uid="{00000000-0005-0000-0000-0000D8000000}"/>
    <cellStyle name="Calculation 4 11" xfId="249" xr:uid="{00000000-0005-0000-0000-0000D9000000}"/>
    <cellStyle name="Calculation 4 2" xfId="250" xr:uid="{00000000-0005-0000-0000-0000DA000000}"/>
    <cellStyle name="Calculation 4 2 10" xfId="251" xr:uid="{00000000-0005-0000-0000-0000DB000000}"/>
    <cellStyle name="Calculation 4 2 2" xfId="252" xr:uid="{00000000-0005-0000-0000-0000DC000000}"/>
    <cellStyle name="Calculation 4 2 2 2" xfId="253" xr:uid="{00000000-0005-0000-0000-0000DD000000}"/>
    <cellStyle name="Calculation 4 2 2 2 2" xfId="254" xr:uid="{00000000-0005-0000-0000-0000DE000000}"/>
    <cellStyle name="Calculation 4 2 2 3" xfId="255" xr:uid="{00000000-0005-0000-0000-0000DF000000}"/>
    <cellStyle name="Calculation 4 2 3" xfId="256" xr:uid="{00000000-0005-0000-0000-0000E0000000}"/>
    <cellStyle name="Calculation 4 2 3 2" xfId="257" xr:uid="{00000000-0005-0000-0000-0000E1000000}"/>
    <cellStyle name="Calculation 4 2 3 2 2" xfId="258" xr:uid="{00000000-0005-0000-0000-0000E2000000}"/>
    <cellStyle name="Calculation 4 2 3 3" xfId="259" xr:uid="{00000000-0005-0000-0000-0000E3000000}"/>
    <cellStyle name="Calculation 4 2 4" xfId="260" xr:uid="{00000000-0005-0000-0000-0000E4000000}"/>
    <cellStyle name="Calculation 4 2 4 2" xfId="261" xr:uid="{00000000-0005-0000-0000-0000E5000000}"/>
    <cellStyle name="Calculation 4 2 4 2 2" xfId="262" xr:uid="{00000000-0005-0000-0000-0000E6000000}"/>
    <cellStyle name="Calculation 4 2 4 3" xfId="263" xr:uid="{00000000-0005-0000-0000-0000E7000000}"/>
    <cellStyle name="Calculation 4 2 5" xfId="264" xr:uid="{00000000-0005-0000-0000-0000E8000000}"/>
    <cellStyle name="Calculation 4 2 5 2" xfId="265" xr:uid="{00000000-0005-0000-0000-0000E9000000}"/>
    <cellStyle name="Calculation 4 2 5 2 2" xfId="266" xr:uid="{00000000-0005-0000-0000-0000EA000000}"/>
    <cellStyle name="Calculation 4 2 5 3" xfId="267" xr:uid="{00000000-0005-0000-0000-0000EB000000}"/>
    <cellStyle name="Calculation 4 2 6" xfId="268" xr:uid="{00000000-0005-0000-0000-0000EC000000}"/>
    <cellStyle name="Calculation 4 2 6 2" xfId="269" xr:uid="{00000000-0005-0000-0000-0000ED000000}"/>
    <cellStyle name="Calculation 4 2 6 2 2" xfId="270" xr:uid="{00000000-0005-0000-0000-0000EE000000}"/>
    <cellStyle name="Calculation 4 2 6 3" xfId="271" xr:uid="{00000000-0005-0000-0000-0000EF000000}"/>
    <cellStyle name="Calculation 4 2 7" xfId="272" xr:uid="{00000000-0005-0000-0000-0000F0000000}"/>
    <cellStyle name="Calculation 4 2 7 2" xfId="273" xr:uid="{00000000-0005-0000-0000-0000F1000000}"/>
    <cellStyle name="Calculation 4 2 7 2 2" xfId="274" xr:uid="{00000000-0005-0000-0000-0000F2000000}"/>
    <cellStyle name="Calculation 4 2 7 3" xfId="275" xr:uid="{00000000-0005-0000-0000-0000F3000000}"/>
    <cellStyle name="Calculation 4 2 8" xfId="276" xr:uid="{00000000-0005-0000-0000-0000F4000000}"/>
    <cellStyle name="Calculation 4 2 8 2" xfId="277" xr:uid="{00000000-0005-0000-0000-0000F5000000}"/>
    <cellStyle name="Calculation 4 2 8 2 2" xfId="278" xr:uid="{00000000-0005-0000-0000-0000F6000000}"/>
    <cellStyle name="Calculation 4 2 8 3" xfId="279" xr:uid="{00000000-0005-0000-0000-0000F7000000}"/>
    <cellStyle name="Calculation 4 2 9" xfId="280" xr:uid="{00000000-0005-0000-0000-0000F8000000}"/>
    <cellStyle name="Calculation 4 2 9 2" xfId="281" xr:uid="{00000000-0005-0000-0000-0000F9000000}"/>
    <cellStyle name="Calculation 4 3" xfId="282" xr:uid="{00000000-0005-0000-0000-0000FA000000}"/>
    <cellStyle name="Calculation 4 3 2" xfId="283" xr:uid="{00000000-0005-0000-0000-0000FB000000}"/>
    <cellStyle name="Calculation 4 3 2 2" xfId="284" xr:uid="{00000000-0005-0000-0000-0000FC000000}"/>
    <cellStyle name="Calculation 4 3 3" xfId="285" xr:uid="{00000000-0005-0000-0000-0000FD000000}"/>
    <cellStyle name="Calculation 4 4" xfId="286" xr:uid="{00000000-0005-0000-0000-0000FE000000}"/>
    <cellStyle name="Calculation 4 4 2" xfId="287" xr:uid="{00000000-0005-0000-0000-0000FF000000}"/>
    <cellStyle name="Calculation 4 4 2 2" xfId="288" xr:uid="{00000000-0005-0000-0000-000000010000}"/>
    <cellStyle name="Calculation 4 4 3" xfId="289" xr:uid="{00000000-0005-0000-0000-000001010000}"/>
    <cellStyle name="Calculation 4 5" xfId="290" xr:uid="{00000000-0005-0000-0000-000002010000}"/>
    <cellStyle name="Calculation 4 5 2" xfId="291" xr:uid="{00000000-0005-0000-0000-000003010000}"/>
    <cellStyle name="Calculation 4 5 2 2" xfId="292" xr:uid="{00000000-0005-0000-0000-000004010000}"/>
    <cellStyle name="Calculation 4 5 3" xfId="293" xr:uid="{00000000-0005-0000-0000-000005010000}"/>
    <cellStyle name="Calculation 4 6" xfId="294" xr:uid="{00000000-0005-0000-0000-000006010000}"/>
    <cellStyle name="Calculation 4 6 2" xfId="295" xr:uid="{00000000-0005-0000-0000-000007010000}"/>
    <cellStyle name="Calculation 4 6 2 2" xfId="296" xr:uid="{00000000-0005-0000-0000-000008010000}"/>
    <cellStyle name="Calculation 4 6 3" xfId="297" xr:uid="{00000000-0005-0000-0000-000009010000}"/>
    <cellStyle name="Calculation 4 7" xfId="298" xr:uid="{00000000-0005-0000-0000-00000A010000}"/>
    <cellStyle name="Calculation 4 7 2" xfId="299" xr:uid="{00000000-0005-0000-0000-00000B010000}"/>
    <cellStyle name="Calculation 4 7 2 2" xfId="300" xr:uid="{00000000-0005-0000-0000-00000C010000}"/>
    <cellStyle name="Calculation 4 7 3" xfId="301" xr:uid="{00000000-0005-0000-0000-00000D010000}"/>
    <cellStyle name="Calculation 4 8" xfId="302" xr:uid="{00000000-0005-0000-0000-00000E010000}"/>
    <cellStyle name="Calculation 4 8 2" xfId="303" xr:uid="{00000000-0005-0000-0000-00000F010000}"/>
    <cellStyle name="Calculation 4 8 2 2" xfId="304" xr:uid="{00000000-0005-0000-0000-000010010000}"/>
    <cellStyle name="Calculation 4 8 3" xfId="305" xr:uid="{00000000-0005-0000-0000-000011010000}"/>
    <cellStyle name="Calculation 4 9" xfId="306" xr:uid="{00000000-0005-0000-0000-000012010000}"/>
    <cellStyle name="Calculation 4 9 2" xfId="307" xr:uid="{00000000-0005-0000-0000-000013010000}"/>
    <cellStyle name="Calculation 4 9 2 2" xfId="308" xr:uid="{00000000-0005-0000-0000-000014010000}"/>
    <cellStyle name="Calculation 4 9 3" xfId="309" xr:uid="{00000000-0005-0000-0000-000015010000}"/>
    <cellStyle name="ChartingText" xfId="310" xr:uid="{00000000-0005-0000-0000-000016010000}"/>
    <cellStyle name="Check Cell 2" xfId="311" xr:uid="{00000000-0005-0000-0000-000017010000}"/>
    <cellStyle name="Check Cell 2 2" xfId="312" xr:uid="{00000000-0005-0000-0000-000018010000}"/>
    <cellStyle name="Check Cell 3" xfId="313" xr:uid="{00000000-0005-0000-0000-000019010000}"/>
    <cellStyle name="Check Cell 4" xfId="314" xr:uid="{00000000-0005-0000-0000-00001A010000}"/>
    <cellStyle name="ColumnHeaderNormal" xfId="315" xr:uid="{00000000-0005-0000-0000-00001B010000}"/>
    <cellStyle name="Comma" xfId="1" builtinId="3"/>
    <cellStyle name="Comma 16" xfId="316" xr:uid="{00000000-0005-0000-0000-00001D010000}"/>
    <cellStyle name="Comma 2" xfId="3" xr:uid="{00000000-0005-0000-0000-00001E010000}"/>
    <cellStyle name="Comma 2 2" xfId="4" xr:uid="{00000000-0005-0000-0000-00001F010000}"/>
    <cellStyle name="Comma 2 2 2" xfId="317" xr:uid="{00000000-0005-0000-0000-000020010000}"/>
    <cellStyle name="Comma 2 2 2 2" xfId="318" xr:uid="{00000000-0005-0000-0000-000021010000}"/>
    <cellStyle name="Comma 2 2 2 3" xfId="319" xr:uid="{00000000-0005-0000-0000-000022010000}"/>
    <cellStyle name="Comma 2 3" xfId="320" xr:uid="{00000000-0005-0000-0000-000023010000}"/>
    <cellStyle name="Comma 2 4" xfId="321" xr:uid="{00000000-0005-0000-0000-000024010000}"/>
    <cellStyle name="Comma 2 5" xfId="322" xr:uid="{00000000-0005-0000-0000-000025010000}"/>
    <cellStyle name="Comma 3" xfId="5" xr:uid="{00000000-0005-0000-0000-000026010000}"/>
    <cellStyle name="Comma 3 2" xfId="6" xr:uid="{00000000-0005-0000-0000-000027010000}"/>
    <cellStyle name="Comma 4" xfId="7" xr:uid="{00000000-0005-0000-0000-000028010000}"/>
    <cellStyle name="Comma 4 2" xfId="323" xr:uid="{00000000-0005-0000-0000-000029010000}"/>
    <cellStyle name="Comma 4 2 2" xfId="324" xr:uid="{00000000-0005-0000-0000-00002A010000}"/>
    <cellStyle name="Comma 4 3" xfId="325" xr:uid="{00000000-0005-0000-0000-00002B010000}"/>
    <cellStyle name="Comma 4 4" xfId="326" xr:uid="{00000000-0005-0000-0000-00002C010000}"/>
    <cellStyle name="Comma 5" xfId="8" xr:uid="{00000000-0005-0000-0000-00002D010000}"/>
    <cellStyle name="Comma 5 2" xfId="327" xr:uid="{00000000-0005-0000-0000-00002E010000}"/>
    <cellStyle name="Comma 5 3" xfId="9" xr:uid="{00000000-0005-0000-0000-00002F010000}"/>
    <cellStyle name="Comma 6" xfId="10" xr:uid="{00000000-0005-0000-0000-000030010000}"/>
    <cellStyle name="Comma 6 2" xfId="328" xr:uid="{00000000-0005-0000-0000-000031010000}"/>
    <cellStyle name="Comma 7" xfId="11" xr:uid="{00000000-0005-0000-0000-000032010000}"/>
    <cellStyle name="Comma 7 2" xfId="329" xr:uid="{00000000-0005-0000-0000-000033010000}"/>
    <cellStyle name="Comma 8" xfId="330" xr:uid="{00000000-0005-0000-0000-000034010000}"/>
    <cellStyle name="Currency" xfId="980" builtinId="4"/>
    <cellStyle name="Currency 2" xfId="12" xr:uid="{00000000-0005-0000-0000-000036010000}"/>
    <cellStyle name="Currency 2 2" xfId="30" xr:uid="{00000000-0005-0000-0000-000037010000}"/>
    <cellStyle name="Currency 2 2 2" xfId="331" xr:uid="{00000000-0005-0000-0000-000038010000}"/>
    <cellStyle name="Currency 2 2 2 2" xfId="332" xr:uid="{00000000-0005-0000-0000-000039010000}"/>
    <cellStyle name="Currency 2 2 2 3" xfId="333" xr:uid="{00000000-0005-0000-0000-00003A010000}"/>
    <cellStyle name="Currency 2 3" xfId="334" xr:uid="{00000000-0005-0000-0000-00003B010000}"/>
    <cellStyle name="Currency 3" xfId="13" xr:uid="{00000000-0005-0000-0000-00003C010000}"/>
    <cellStyle name="Currency 3 2" xfId="335" xr:uid="{00000000-0005-0000-0000-00003D010000}"/>
    <cellStyle name="Currency 3 2 2" xfId="336" xr:uid="{00000000-0005-0000-0000-00003E010000}"/>
    <cellStyle name="Currency 3 3" xfId="337" xr:uid="{00000000-0005-0000-0000-00003F010000}"/>
    <cellStyle name="Currency 3 4" xfId="338" xr:uid="{00000000-0005-0000-0000-000040010000}"/>
    <cellStyle name="Currency 4" xfId="339" xr:uid="{00000000-0005-0000-0000-000041010000}"/>
    <cellStyle name="Currency 5" xfId="340" xr:uid="{00000000-0005-0000-0000-000042010000}"/>
    <cellStyle name="Explanatory Text 2" xfId="341" xr:uid="{00000000-0005-0000-0000-000043010000}"/>
    <cellStyle name="Explanatory Text 2 2" xfId="342" xr:uid="{00000000-0005-0000-0000-000044010000}"/>
    <cellStyle name="Explanatory Text 3" xfId="343" xr:uid="{00000000-0005-0000-0000-000045010000}"/>
    <cellStyle name="Explanatory Text 4" xfId="344" xr:uid="{00000000-0005-0000-0000-000046010000}"/>
    <cellStyle name="g4Num" xfId="345" xr:uid="{00000000-0005-0000-0000-000047010000}"/>
    <cellStyle name="g4Percent" xfId="346" xr:uid="{00000000-0005-0000-0000-000048010000}"/>
    <cellStyle name="gAsDays" xfId="347" xr:uid="{00000000-0005-0000-0000-000049010000}"/>
    <cellStyle name="gAsMultiple" xfId="348" xr:uid="{00000000-0005-0000-0000-00004A010000}"/>
    <cellStyle name="gAsNum" xfId="349" xr:uid="{00000000-0005-0000-0000-00004B010000}"/>
    <cellStyle name="gAsPercent" xfId="350" xr:uid="{00000000-0005-0000-0000-00004C010000}"/>
    <cellStyle name="gAsText" xfId="351" xr:uid="{00000000-0005-0000-0000-00004D010000}"/>
    <cellStyle name="gColumnTop" xfId="352" xr:uid="{00000000-0005-0000-0000-00004E010000}"/>
    <cellStyle name="gDays" xfId="353" xr:uid="{00000000-0005-0000-0000-00004F010000}"/>
    <cellStyle name="gHeading" xfId="354" xr:uid="{00000000-0005-0000-0000-000050010000}"/>
    <cellStyle name="gLastStep" xfId="355" xr:uid="{00000000-0005-0000-0000-000051010000}"/>
    <cellStyle name="gMultiple" xfId="356" xr:uid="{00000000-0005-0000-0000-000052010000}"/>
    <cellStyle name="gNum" xfId="357" xr:uid="{00000000-0005-0000-0000-000053010000}"/>
    <cellStyle name="Good 2" xfId="358" xr:uid="{00000000-0005-0000-0000-000054010000}"/>
    <cellStyle name="Good 2 2" xfId="359" xr:uid="{00000000-0005-0000-0000-000055010000}"/>
    <cellStyle name="Good 3" xfId="360" xr:uid="{00000000-0005-0000-0000-000056010000}"/>
    <cellStyle name="Good 4" xfId="361" xr:uid="{00000000-0005-0000-0000-000057010000}"/>
    <cellStyle name="gPercent" xfId="362" xr:uid="{00000000-0005-0000-0000-000058010000}"/>
    <cellStyle name="gText" xfId="363" xr:uid="{00000000-0005-0000-0000-000059010000}"/>
    <cellStyle name="gUSD" xfId="364" xr:uid="{00000000-0005-0000-0000-00005A010000}"/>
    <cellStyle name="Heading 1 2" xfId="365" xr:uid="{00000000-0005-0000-0000-00005B010000}"/>
    <cellStyle name="Heading 1 2 2" xfId="366" xr:uid="{00000000-0005-0000-0000-00005C010000}"/>
    <cellStyle name="Heading 1 3" xfId="367" xr:uid="{00000000-0005-0000-0000-00005D010000}"/>
    <cellStyle name="Heading 1 4" xfId="368" xr:uid="{00000000-0005-0000-0000-00005E010000}"/>
    <cellStyle name="Heading 2 2" xfId="369" xr:uid="{00000000-0005-0000-0000-00005F010000}"/>
    <cellStyle name="Heading 2 2 2" xfId="370" xr:uid="{00000000-0005-0000-0000-000060010000}"/>
    <cellStyle name="Heading 2 3" xfId="371" xr:uid="{00000000-0005-0000-0000-000061010000}"/>
    <cellStyle name="Heading 2 4" xfId="372" xr:uid="{00000000-0005-0000-0000-000062010000}"/>
    <cellStyle name="Heading 3 2" xfId="373" xr:uid="{00000000-0005-0000-0000-000063010000}"/>
    <cellStyle name="Heading 3 2 2" xfId="374" xr:uid="{00000000-0005-0000-0000-000064010000}"/>
    <cellStyle name="Heading 3 3" xfId="375" xr:uid="{00000000-0005-0000-0000-000065010000}"/>
    <cellStyle name="Heading 3 3 2" xfId="376" xr:uid="{00000000-0005-0000-0000-000066010000}"/>
    <cellStyle name="Heading 3 3 3" xfId="377" xr:uid="{00000000-0005-0000-0000-000067010000}"/>
    <cellStyle name="Heading 3 3 4" xfId="378" xr:uid="{00000000-0005-0000-0000-000068010000}"/>
    <cellStyle name="Heading 3 4" xfId="379" xr:uid="{00000000-0005-0000-0000-000069010000}"/>
    <cellStyle name="Heading 3 4 2" xfId="380" xr:uid="{00000000-0005-0000-0000-00006A010000}"/>
    <cellStyle name="Heading 3 4 3" xfId="381" xr:uid="{00000000-0005-0000-0000-00006B010000}"/>
    <cellStyle name="Heading 3 4 4" xfId="382" xr:uid="{00000000-0005-0000-0000-00006C010000}"/>
    <cellStyle name="Heading 4 2" xfId="383" xr:uid="{00000000-0005-0000-0000-00006D010000}"/>
    <cellStyle name="Heading 4 2 2" xfId="384" xr:uid="{00000000-0005-0000-0000-00006E010000}"/>
    <cellStyle name="Heading 4 3" xfId="385" xr:uid="{00000000-0005-0000-0000-00006F010000}"/>
    <cellStyle name="Heading 4 4" xfId="386" xr:uid="{00000000-0005-0000-0000-000070010000}"/>
    <cellStyle name="Hyperlink 2" xfId="14" xr:uid="{00000000-0005-0000-0000-000071010000}"/>
    <cellStyle name="Input 2" xfId="387" xr:uid="{00000000-0005-0000-0000-000072010000}"/>
    <cellStyle name="Input 2 2" xfId="388" xr:uid="{00000000-0005-0000-0000-000073010000}"/>
    <cellStyle name="Input 3" xfId="389" xr:uid="{00000000-0005-0000-0000-000074010000}"/>
    <cellStyle name="Input 3 10" xfId="390" xr:uid="{00000000-0005-0000-0000-000075010000}"/>
    <cellStyle name="Input 3 10 2" xfId="391" xr:uid="{00000000-0005-0000-0000-000076010000}"/>
    <cellStyle name="Input 3 11" xfId="392" xr:uid="{00000000-0005-0000-0000-000077010000}"/>
    <cellStyle name="Input 3 2" xfId="393" xr:uid="{00000000-0005-0000-0000-000078010000}"/>
    <cellStyle name="Input 3 2 10" xfId="394" xr:uid="{00000000-0005-0000-0000-000079010000}"/>
    <cellStyle name="Input 3 2 2" xfId="395" xr:uid="{00000000-0005-0000-0000-00007A010000}"/>
    <cellStyle name="Input 3 2 2 2" xfId="396" xr:uid="{00000000-0005-0000-0000-00007B010000}"/>
    <cellStyle name="Input 3 2 2 2 2" xfId="397" xr:uid="{00000000-0005-0000-0000-00007C010000}"/>
    <cellStyle name="Input 3 2 2 3" xfId="398" xr:uid="{00000000-0005-0000-0000-00007D010000}"/>
    <cellStyle name="Input 3 2 3" xfId="399" xr:uid="{00000000-0005-0000-0000-00007E010000}"/>
    <cellStyle name="Input 3 2 3 2" xfId="400" xr:uid="{00000000-0005-0000-0000-00007F010000}"/>
    <cellStyle name="Input 3 2 3 2 2" xfId="401" xr:uid="{00000000-0005-0000-0000-000080010000}"/>
    <cellStyle name="Input 3 2 3 3" xfId="402" xr:uid="{00000000-0005-0000-0000-000081010000}"/>
    <cellStyle name="Input 3 2 4" xfId="403" xr:uid="{00000000-0005-0000-0000-000082010000}"/>
    <cellStyle name="Input 3 2 4 2" xfId="404" xr:uid="{00000000-0005-0000-0000-000083010000}"/>
    <cellStyle name="Input 3 2 4 2 2" xfId="405" xr:uid="{00000000-0005-0000-0000-000084010000}"/>
    <cellStyle name="Input 3 2 4 3" xfId="406" xr:uid="{00000000-0005-0000-0000-000085010000}"/>
    <cellStyle name="Input 3 2 5" xfId="407" xr:uid="{00000000-0005-0000-0000-000086010000}"/>
    <cellStyle name="Input 3 2 5 2" xfId="408" xr:uid="{00000000-0005-0000-0000-000087010000}"/>
    <cellStyle name="Input 3 2 5 2 2" xfId="409" xr:uid="{00000000-0005-0000-0000-000088010000}"/>
    <cellStyle name="Input 3 2 5 3" xfId="410" xr:uid="{00000000-0005-0000-0000-000089010000}"/>
    <cellStyle name="Input 3 2 6" xfId="411" xr:uid="{00000000-0005-0000-0000-00008A010000}"/>
    <cellStyle name="Input 3 2 6 2" xfId="412" xr:uid="{00000000-0005-0000-0000-00008B010000}"/>
    <cellStyle name="Input 3 2 6 2 2" xfId="413" xr:uid="{00000000-0005-0000-0000-00008C010000}"/>
    <cellStyle name="Input 3 2 6 3" xfId="414" xr:uid="{00000000-0005-0000-0000-00008D010000}"/>
    <cellStyle name="Input 3 2 7" xfId="415" xr:uid="{00000000-0005-0000-0000-00008E010000}"/>
    <cellStyle name="Input 3 2 7 2" xfId="416" xr:uid="{00000000-0005-0000-0000-00008F010000}"/>
    <cellStyle name="Input 3 2 7 2 2" xfId="417" xr:uid="{00000000-0005-0000-0000-000090010000}"/>
    <cellStyle name="Input 3 2 7 3" xfId="418" xr:uid="{00000000-0005-0000-0000-000091010000}"/>
    <cellStyle name="Input 3 2 8" xfId="419" xr:uid="{00000000-0005-0000-0000-000092010000}"/>
    <cellStyle name="Input 3 2 8 2" xfId="420" xr:uid="{00000000-0005-0000-0000-000093010000}"/>
    <cellStyle name="Input 3 2 8 2 2" xfId="421" xr:uid="{00000000-0005-0000-0000-000094010000}"/>
    <cellStyle name="Input 3 2 8 3" xfId="422" xr:uid="{00000000-0005-0000-0000-000095010000}"/>
    <cellStyle name="Input 3 2 9" xfId="423" xr:uid="{00000000-0005-0000-0000-000096010000}"/>
    <cellStyle name="Input 3 2 9 2" xfId="424" xr:uid="{00000000-0005-0000-0000-000097010000}"/>
    <cellStyle name="Input 3 3" xfId="425" xr:uid="{00000000-0005-0000-0000-000098010000}"/>
    <cellStyle name="Input 3 3 2" xfId="426" xr:uid="{00000000-0005-0000-0000-000099010000}"/>
    <cellStyle name="Input 3 3 2 2" xfId="427" xr:uid="{00000000-0005-0000-0000-00009A010000}"/>
    <cellStyle name="Input 3 3 3" xfId="428" xr:uid="{00000000-0005-0000-0000-00009B010000}"/>
    <cellStyle name="Input 3 4" xfId="429" xr:uid="{00000000-0005-0000-0000-00009C010000}"/>
    <cellStyle name="Input 3 4 2" xfId="430" xr:uid="{00000000-0005-0000-0000-00009D010000}"/>
    <cellStyle name="Input 3 4 2 2" xfId="431" xr:uid="{00000000-0005-0000-0000-00009E010000}"/>
    <cellStyle name="Input 3 4 3" xfId="432" xr:uid="{00000000-0005-0000-0000-00009F010000}"/>
    <cellStyle name="Input 3 5" xfId="433" xr:uid="{00000000-0005-0000-0000-0000A0010000}"/>
    <cellStyle name="Input 3 5 2" xfId="434" xr:uid="{00000000-0005-0000-0000-0000A1010000}"/>
    <cellStyle name="Input 3 5 2 2" xfId="435" xr:uid="{00000000-0005-0000-0000-0000A2010000}"/>
    <cellStyle name="Input 3 5 3" xfId="436" xr:uid="{00000000-0005-0000-0000-0000A3010000}"/>
    <cellStyle name="Input 3 6" xfId="437" xr:uid="{00000000-0005-0000-0000-0000A4010000}"/>
    <cellStyle name="Input 3 6 2" xfId="438" xr:uid="{00000000-0005-0000-0000-0000A5010000}"/>
    <cellStyle name="Input 3 6 2 2" xfId="439" xr:uid="{00000000-0005-0000-0000-0000A6010000}"/>
    <cellStyle name="Input 3 6 3" xfId="440" xr:uid="{00000000-0005-0000-0000-0000A7010000}"/>
    <cellStyle name="Input 3 7" xfId="441" xr:uid="{00000000-0005-0000-0000-0000A8010000}"/>
    <cellStyle name="Input 3 7 2" xfId="442" xr:uid="{00000000-0005-0000-0000-0000A9010000}"/>
    <cellStyle name="Input 3 7 2 2" xfId="443" xr:uid="{00000000-0005-0000-0000-0000AA010000}"/>
    <cellStyle name="Input 3 7 3" xfId="444" xr:uid="{00000000-0005-0000-0000-0000AB010000}"/>
    <cellStyle name="Input 3 8" xfId="445" xr:uid="{00000000-0005-0000-0000-0000AC010000}"/>
    <cellStyle name="Input 3 8 2" xfId="446" xr:uid="{00000000-0005-0000-0000-0000AD010000}"/>
    <cellStyle name="Input 3 8 2 2" xfId="447" xr:uid="{00000000-0005-0000-0000-0000AE010000}"/>
    <cellStyle name="Input 3 8 3" xfId="448" xr:uid="{00000000-0005-0000-0000-0000AF010000}"/>
    <cellStyle name="Input 3 9" xfId="449" xr:uid="{00000000-0005-0000-0000-0000B0010000}"/>
    <cellStyle name="Input 3 9 2" xfId="450" xr:uid="{00000000-0005-0000-0000-0000B1010000}"/>
    <cellStyle name="Input 3 9 2 2" xfId="451" xr:uid="{00000000-0005-0000-0000-0000B2010000}"/>
    <cellStyle name="Input 3 9 3" xfId="452" xr:uid="{00000000-0005-0000-0000-0000B3010000}"/>
    <cellStyle name="Input 4" xfId="453" xr:uid="{00000000-0005-0000-0000-0000B4010000}"/>
    <cellStyle name="Input 4 10" xfId="454" xr:uid="{00000000-0005-0000-0000-0000B5010000}"/>
    <cellStyle name="Input 4 10 2" xfId="455" xr:uid="{00000000-0005-0000-0000-0000B6010000}"/>
    <cellStyle name="Input 4 11" xfId="456" xr:uid="{00000000-0005-0000-0000-0000B7010000}"/>
    <cellStyle name="Input 4 2" xfId="457" xr:uid="{00000000-0005-0000-0000-0000B8010000}"/>
    <cellStyle name="Input 4 2 10" xfId="458" xr:uid="{00000000-0005-0000-0000-0000B9010000}"/>
    <cellStyle name="Input 4 2 2" xfId="459" xr:uid="{00000000-0005-0000-0000-0000BA010000}"/>
    <cellStyle name="Input 4 2 2 2" xfId="460" xr:uid="{00000000-0005-0000-0000-0000BB010000}"/>
    <cellStyle name="Input 4 2 2 2 2" xfId="461" xr:uid="{00000000-0005-0000-0000-0000BC010000}"/>
    <cellStyle name="Input 4 2 2 3" xfId="462" xr:uid="{00000000-0005-0000-0000-0000BD010000}"/>
    <cellStyle name="Input 4 2 3" xfId="463" xr:uid="{00000000-0005-0000-0000-0000BE010000}"/>
    <cellStyle name="Input 4 2 3 2" xfId="464" xr:uid="{00000000-0005-0000-0000-0000BF010000}"/>
    <cellStyle name="Input 4 2 3 2 2" xfId="465" xr:uid="{00000000-0005-0000-0000-0000C0010000}"/>
    <cellStyle name="Input 4 2 3 3" xfId="466" xr:uid="{00000000-0005-0000-0000-0000C1010000}"/>
    <cellStyle name="Input 4 2 4" xfId="467" xr:uid="{00000000-0005-0000-0000-0000C2010000}"/>
    <cellStyle name="Input 4 2 4 2" xfId="468" xr:uid="{00000000-0005-0000-0000-0000C3010000}"/>
    <cellStyle name="Input 4 2 4 2 2" xfId="469" xr:uid="{00000000-0005-0000-0000-0000C4010000}"/>
    <cellStyle name="Input 4 2 4 3" xfId="470" xr:uid="{00000000-0005-0000-0000-0000C5010000}"/>
    <cellStyle name="Input 4 2 5" xfId="471" xr:uid="{00000000-0005-0000-0000-0000C6010000}"/>
    <cellStyle name="Input 4 2 5 2" xfId="472" xr:uid="{00000000-0005-0000-0000-0000C7010000}"/>
    <cellStyle name="Input 4 2 5 2 2" xfId="473" xr:uid="{00000000-0005-0000-0000-0000C8010000}"/>
    <cellStyle name="Input 4 2 5 3" xfId="474" xr:uid="{00000000-0005-0000-0000-0000C9010000}"/>
    <cellStyle name="Input 4 2 6" xfId="475" xr:uid="{00000000-0005-0000-0000-0000CA010000}"/>
    <cellStyle name="Input 4 2 6 2" xfId="476" xr:uid="{00000000-0005-0000-0000-0000CB010000}"/>
    <cellStyle name="Input 4 2 6 2 2" xfId="477" xr:uid="{00000000-0005-0000-0000-0000CC010000}"/>
    <cellStyle name="Input 4 2 6 3" xfId="478" xr:uid="{00000000-0005-0000-0000-0000CD010000}"/>
    <cellStyle name="Input 4 2 7" xfId="479" xr:uid="{00000000-0005-0000-0000-0000CE010000}"/>
    <cellStyle name="Input 4 2 7 2" xfId="480" xr:uid="{00000000-0005-0000-0000-0000CF010000}"/>
    <cellStyle name="Input 4 2 7 2 2" xfId="481" xr:uid="{00000000-0005-0000-0000-0000D0010000}"/>
    <cellStyle name="Input 4 2 7 3" xfId="482" xr:uid="{00000000-0005-0000-0000-0000D1010000}"/>
    <cellStyle name="Input 4 2 8" xfId="483" xr:uid="{00000000-0005-0000-0000-0000D2010000}"/>
    <cellStyle name="Input 4 2 8 2" xfId="484" xr:uid="{00000000-0005-0000-0000-0000D3010000}"/>
    <cellStyle name="Input 4 2 8 2 2" xfId="485" xr:uid="{00000000-0005-0000-0000-0000D4010000}"/>
    <cellStyle name="Input 4 2 8 3" xfId="486" xr:uid="{00000000-0005-0000-0000-0000D5010000}"/>
    <cellStyle name="Input 4 2 9" xfId="487" xr:uid="{00000000-0005-0000-0000-0000D6010000}"/>
    <cellStyle name="Input 4 2 9 2" xfId="488" xr:uid="{00000000-0005-0000-0000-0000D7010000}"/>
    <cellStyle name="Input 4 3" xfId="489" xr:uid="{00000000-0005-0000-0000-0000D8010000}"/>
    <cellStyle name="Input 4 3 2" xfId="490" xr:uid="{00000000-0005-0000-0000-0000D9010000}"/>
    <cellStyle name="Input 4 3 2 2" xfId="491" xr:uid="{00000000-0005-0000-0000-0000DA010000}"/>
    <cellStyle name="Input 4 3 3" xfId="492" xr:uid="{00000000-0005-0000-0000-0000DB010000}"/>
    <cellStyle name="Input 4 4" xfId="493" xr:uid="{00000000-0005-0000-0000-0000DC010000}"/>
    <cellStyle name="Input 4 4 2" xfId="494" xr:uid="{00000000-0005-0000-0000-0000DD010000}"/>
    <cellStyle name="Input 4 4 2 2" xfId="495" xr:uid="{00000000-0005-0000-0000-0000DE010000}"/>
    <cellStyle name="Input 4 4 3" xfId="496" xr:uid="{00000000-0005-0000-0000-0000DF010000}"/>
    <cellStyle name="Input 4 5" xfId="497" xr:uid="{00000000-0005-0000-0000-0000E0010000}"/>
    <cellStyle name="Input 4 5 2" xfId="498" xr:uid="{00000000-0005-0000-0000-0000E1010000}"/>
    <cellStyle name="Input 4 5 2 2" xfId="499" xr:uid="{00000000-0005-0000-0000-0000E2010000}"/>
    <cellStyle name="Input 4 5 3" xfId="500" xr:uid="{00000000-0005-0000-0000-0000E3010000}"/>
    <cellStyle name="Input 4 6" xfId="501" xr:uid="{00000000-0005-0000-0000-0000E4010000}"/>
    <cellStyle name="Input 4 6 2" xfId="502" xr:uid="{00000000-0005-0000-0000-0000E5010000}"/>
    <cellStyle name="Input 4 6 2 2" xfId="503" xr:uid="{00000000-0005-0000-0000-0000E6010000}"/>
    <cellStyle name="Input 4 6 3" xfId="504" xr:uid="{00000000-0005-0000-0000-0000E7010000}"/>
    <cellStyle name="Input 4 7" xfId="505" xr:uid="{00000000-0005-0000-0000-0000E8010000}"/>
    <cellStyle name="Input 4 7 2" xfId="506" xr:uid="{00000000-0005-0000-0000-0000E9010000}"/>
    <cellStyle name="Input 4 7 2 2" xfId="507" xr:uid="{00000000-0005-0000-0000-0000EA010000}"/>
    <cellStyle name="Input 4 7 3" xfId="508" xr:uid="{00000000-0005-0000-0000-0000EB010000}"/>
    <cellStyle name="Input 4 8" xfId="509" xr:uid="{00000000-0005-0000-0000-0000EC010000}"/>
    <cellStyle name="Input 4 8 2" xfId="510" xr:uid="{00000000-0005-0000-0000-0000ED010000}"/>
    <cellStyle name="Input 4 8 2 2" xfId="511" xr:uid="{00000000-0005-0000-0000-0000EE010000}"/>
    <cellStyle name="Input 4 8 3" xfId="512" xr:uid="{00000000-0005-0000-0000-0000EF010000}"/>
    <cellStyle name="Input 4 9" xfId="513" xr:uid="{00000000-0005-0000-0000-0000F0010000}"/>
    <cellStyle name="Input 4 9 2" xfId="514" xr:uid="{00000000-0005-0000-0000-0000F1010000}"/>
    <cellStyle name="Input 4 9 2 2" xfId="515" xr:uid="{00000000-0005-0000-0000-0000F2010000}"/>
    <cellStyle name="Input 4 9 3" xfId="516" xr:uid="{00000000-0005-0000-0000-0000F3010000}"/>
    <cellStyle name="Invisible" xfId="517" xr:uid="{00000000-0005-0000-0000-0000F4010000}"/>
    <cellStyle name="Linked Cell 2" xfId="518" xr:uid="{00000000-0005-0000-0000-0000F5010000}"/>
    <cellStyle name="Linked Cell 2 2" xfId="519" xr:uid="{00000000-0005-0000-0000-0000F6010000}"/>
    <cellStyle name="Linked Cell 3" xfId="520" xr:uid="{00000000-0005-0000-0000-0000F7010000}"/>
    <cellStyle name="Linked Cell 4" xfId="521" xr:uid="{00000000-0005-0000-0000-0000F8010000}"/>
    <cellStyle name="Neutral 2" xfId="522" xr:uid="{00000000-0005-0000-0000-0000F9010000}"/>
    <cellStyle name="Neutral 2 2" xfId="523" xr:uid="{00000000-0005-0000-0000-0000FA010000}"/>
    <cellStyle name="Neutral 3" xfId="524" xr:uid="{00000000-0005-0000-0000-0000FB010000}"/>
    <cellStyle name="Neutral 4" xfId="525" xr:uid="{00000000-0005-0000-0000-0000FC010000}"/>
    <cellStyle name="NewColumnHeaderNormal" xfId="526" xr:uid="{00000000-0005-0000-0000-0000FD010000}"/>
    <cellStyle name="NewSectionHeaderNormal" xfId="527" xr:uid="{00000000-0005-0000-0000-0000FE010000}"/>
    <cellStyle name="NewTitleNormal" xfId="528" xr:uid="{00000000-0005-0000-0000-0000FF010000}"/>
    <cellStyle name="Normal" xfId="0" builtinId="0"/>
    <cellStyle name="Normal 10" xfId="529" xr:uid="{00000000-0005-0000-0000-000001020000}"/>
    <cellStyle name="Normal 11" xfId="530" xr:uid="{00000000-0005-0000-0000-000002020000}"/>
    <cellStyle name="Normal 2" xfId="15" xr:uid="{00000000-0005-0000-0000-000003020000}"/>
    <cellStyle name="Normal 2 2" xfId="16" xr:uid="{00000000-0005-0000-0000-000004020000}"/>
    <cellStyle name="Normal 2 2 2" xfId="28" xr:uid="{00000000-0005-0000-0000-000005020000}"/>
    <cellStyle name="Normal 2 2 2 2" xfId="29" xr:uid="{00000000-0005-0000-0000-000006020000}"/>
    <cellStyle name="Normal 2 2 2 3" xfId="531" xr:uid="{00000000-0005-0000-0000-000007020000}"/>
    <cellStyle name="Normal 2 3" xfId="532" xr:uid="{00000000-0005-0000-0000-000008020000}"/>
    <cellStyle name="Normal 2 4" xfId="533" xr:uid="{00000000-0005-0000-0000-000009020000}"/>
    <cellStyle name="Normal 2 5" xfId="534" xr:uid="{00000000-0005-0000-0000-00000A020000}"/>
    <cellStyle name="Normal 3" xfId="17" xr:uid="{00000000-0005-0000-0000-00000B020000}"/>
    <cellStyle name="Normal 3 2" xfId="535" xr:uid="{00000000-0005-0000-0000-00000C020000}"/>
    <cellStyle name="Normal 3 2 2" xfId="536" xr:uid="{00000000-0005-0000-0000-00000D020000}"/>
    <cellStyle name="Normal 3 2 2 2" xfId="537" xr:uid="{00000000-0005-0000-0000-00000E020000}"/>
    <cellStyle name="Normal 3 2 2 3" xfId="538" xr:uid="{00000000-0005-0000-0000-00000F020000}"/>
    <cellStyle name="Normal 3 3" xfId="539" xr:uid="{00000000-0005-0000-0000-000010020000}"/>
    <cellStyle name="Normal 4" xfId="18" xr:uid="{00000000-0005-0000-0000-000011020000}"/>
    <cellStyle name="Normal 4 2" xfId="19" xr:uid="{00000000-0005-0000-0000-000012020000}"/>
    <cellStyle name="Normal 4 2 2" xfId="540" xr:uid="{00000000-0005-0000-0000-000013020000}"/>
    <cellStyle name="Normal 4 2 3" xfId="541" xr:uid="{00000000-0005-0000-0000-000014020000}"/>
    <cellStyle name="Normal 5" xfId="20" xr:uid="{00000000-0005-0000-0000-000015020000}"/>
    <cellStyle name="Normal 5 2" xfId="31" xr:uid="{00000000-0005-0000-0000-000016020000}"/>
    <cellStyle name="Normal 5 2 2" xfId="542" xr:uid="{00000000-0005-0000-0000-000017020000}"/>
    <cellStyle name="Normal 5 2 3" xfId="543" xr:uid="{00000000-0005-0000-0000-000018020000}"/>
    <cellStyle name="Normal 5 2 4" xfId="544" xr:uid="{00000000-0005-0000-0000-000019020000}"/>
    <cellStyle name="Normal 5 3" xfId="545" xr:uid="{00000000-0005-0000-0000-00001A020000}"/>
    <cellStyle name="Normal 5 3 2" xfId="546" xr:uid="{00000000-0005-0000-0000-00001B020000}"/>
    <cellStyle name="Normal 5 3 3" xfId="547" xr:uid="{00000000-0005-0000-0000-00001C020000}"/>
    <cellStyle name="Normal 5 3 4" xfId="548" xr:uid="{00000000-0005-0000-0000-00001D020000}"/>
    <cellStyle name="Normal 5 4" xfId="549" xr:uid="{00000000-0005-0000-0000-00001E020000}"/>
    <cellStyle name="Normal 5 4 2" xfId="550" xr:uid="{00000000-0005-0000-0000-00001F020000}"/>
    <cellStyle name="Normal 5 4 3" xfId="551" xr:uid="{00000000-0005-0000-0000-000020020000}"/>
    <cellStyle name="Normal 5 4 4" xfId="552" xr:uid="{00000000-0005-0000-0000-000021020000}"/>
    <cellStyle name="Normal 5 5" xfId="553" xr:uid="{00000000-0005-0000-0000-000022020000}"/>
    <cellStyle name="Normal 5 6" xfId="554" xr:uid="{00000000-0005-0000-0000-000023020000}"/>
    <cellStyle name="Normal 5 7" xfId="555" xr:uid="{00000000-0005-0000-0000-000024020000}"/>
    <cellStyle name="Normal 6" xfId="21" xr:uid="{00000000-0005-0000-0000-000025020000}"/>
    <cellStyle name="Normal 6 2" xfId="22" xr:uid="{00000000-0005-0000-0000-000026020000}"/>
    <cellStyle name="Normal 7" xfId="23" xr:uid="{00000000-0005-0000-0000-000027020000}"/>
    <cellStyle name="Normal 7 2" xfId="556" xr:uid="{00000000-0005-0000-0000-000028020000}"/>
    <cellStyle name="Normal 7 3" xfId="557" xr:uid="{00000000-0005-0000-0000-000029020000}"/>
    <cellStyle name="Normal 7 4" xfId="558" xr:uid="{00000000-0005-0000-0000-00002A020000}"/>
    <cellStyle name="Normal 7 5" xfId="559" xr:uid="{00000000-0005-0000-0000-00002B020000}"/>
    <cellStyle name="Normal 8" xfId="560" xr:uid="{00000000-0005-0000-0000-00002C020000}"/>
    <cellStyle name="Normal 8 2" xfId="561" xr:uid="{00000000-0005-0000-0000-00002D020000}"/>
    <cellStyle name="Normal 8 2 2" xfId="562" xr:uid="{00000000-0005-0000-0000-00002E020000}"/>
    <cellStyle name="Normal 8 2 2 2" xfId="563" xr:uid="{00000000-0005-0000-0000-00002F020000}"/>
    <cellStyle name="Normal 8 2 3" xfId="564" xr:uid="{00000000-0005-0000-0000-000030020000}"/>
    <cellStyle name="Normal 8 3" xfId="565" xr:uid="{00000000-0005-0000-0000-000031020000}"/>
    <cellStyle name="Normal 9" xfId="566" xr:uid="{00000000-0005-0000-0000-000032020000}"/>
    <cellStyle name="Normal 9 2" xfId="567" xr:uid="{00000000-0005-0000-0000-000033020000}"/>
    <cellStyle name="Normal_PSCB financials reporting template" xfId="2" xr:uid="{00000000-0005-0000-0000-000034020000}"/>
    <cellStyle name="Note 2" xfId="568" xr:uid="{00000000-0005-0000-0000-000035020000}"/>
    <cellStyle name="Note 2 2" xfId="569" xr:uid="{00000000-0005-0000-0000-000036020000}"/>
    <cellStyle name="Note 2 3" xfId="570" xr:uid="{00000000-0005-0000-0000-000037020000}"/>
    <cellStyle name="Note 2 4" xfId="571" xr:uid="{00000000-0005-0000-0000-000038020000}"/>
    <cellStyle name="Note 2 5" xfId="572" xr:uid="{00000000-0005-0000-0000-000039020000}"/>
    <cellStyle name="Note 3" xfId="573" xr:uid="{00000000-0005-0000-0000-00003A020000}"/>
    <cellStyle name="Note 3 10" xfId="574" xr:uid="{00000000-0005-0000-0000-00003B020000}"/>
    <cellStyle name="Note 3 10 2" xfId="575" xr:uid="{00000000-0005-0000-0000-00003C020000}"/>
    <cellStyle name="Note 3 11" xfId="576" xr:uid="{00000000-0005-0000-0000-00003D020000}"/>
    <cellStyle name="Note 3 2" xfId="577" xr:uid="{00000000-0005-0000-0000-00003E020000}"/>
    <cellStyle name="Note 3 2 10" xfId="578" xr:uid="{00000000-0005-0000-0000-00003F020000}"/>
    <cellStyle name="Note 3 2 2" xfId="579" xr:uid="{00000000-0005-0000-0000-000040020000}"/>
    <cellStyle name="Note 3 2 2 2" xfId="580" xr:uid="{00000000-0005-0000-0000-000041020000}"/>
    <cellStyle name="Note 3 2 2 2 2" xfId="581" xr:uid="{00000000-0005-0000-0000-000042020000}"/>
    <cellStyle name="Note 3 2 2 3" xfId="582" xr:uid="{00000000-0005-0000-0000-000043020000}"/>
    <cellStyle name="Note 3 2 3" xfId="583" xr:uid="{00000000-0005-0000-0000-000044020000}"/>
    <cellStyle name="Note 3 2 3 2" xfId="584" xr:uid="{00000000-0005-0000-0000-000045020000}"/>
    <cellStyle name="Note 3 2 3 2 2" xfId="585" xr:uid="{00000000-0005-0000-0000-000046020000}"/>
    <cellStyle name="Note 3 2 3 3" xfId="586" xr:uid="{00000000-0005-0000-0000-000047020000}"/>
    <cellStyle name="Note 3 2 4" xfId="587" xr:uid="{00000000-0005-0000-0000-000048020000}"/>
    <cellStyle name="Note 3 2 4 2" xfId="588" xr:uid="{00000000-0005-0000-0000-000049020000}"/>
    <cellStyle name="Note 3 2 4 2 2" xfId="589" xr:uid="{00000000-0005-0000-0000-00004A020000}"/>
    <cellStyle name="Note 3 2 4 3" xfId="590" xr:uid="{00000000-0005-0000-0000-00004B020000}"/>
    <cellStyle name="Note 3 2 5" xfId="591" xr:uid="{00000000-0005-0000-0000-00004C020000}"/>
    <cellStyle name="Note 3 2 5 2" xfId="592" xr:uid="{00000000-0005-0000-0000-00004D020000}"/>
    <cellStyle name="Note 3 2 5 2 2" xfId="593" xr:uid="{00000000-0005-0000-0000-00004E020000}"/>
    <cellStyle name="Note 3 2 5 3" xfId="594" xr:uid="{00000000-0005-0000-0000-00004F020000}"/>
    <cellStyle name="Note 3 2 6" xfId="595" xr:uid="{00000000-0005-0000-0000-000050020000}"/>
    <cellStyle name="Note 3 2 6 2" xfId="596" xr:uid="{00000000-0005-0000-0000-000051020000}"/>
    <cellStyle name="Note 3 2 6 2 2" xfId="597" xr:uid="{00000000-0005-0000-0000-000052020000}"/>
    <cellStyle name="Note 3 2 6 3" xfId="598" xr:uid="{00000000-0005-0000-0000-000053020000}"/>
    <cellStyle name="Note 3 2 7" xfId="599" xr:uid="{00000000-0005-0000-0000-000054020000}"/>
    <cellStyle name="Note 3 2 7 2" xfId="600" xr:uid="{00000000-0005-0000-0000-000055020000}"/>
    <cellStyle name="Note 3 2 7 2 2" xfId="601" xr:uid="{00000000-0005-0000-0000-000056020000}"/>
    <cellStyle name="Note 3 2 7 3" xfId="602" xr:uid="{00000000-0005-0000-0000-000057020000}"/>
    <cellStyle name="Note 3 2 8" xfId="603" xr:uid="{00000000-0005-0000-0000-000058020000}"/>
    <cellStyle name="Note 3 2 8 2" xfId="604" xr:uid="{00000000-0005-0000-0000-000059020000}"/>
    <cellStyle name="Note 3 2 8 2 2" xfId="605" xr:uid="{00000000-0005-0000-0000-00005A020000}"/>
    <cellStyle name="Note 3 2 8 3" xfId="606" xr:uid="{00000000-0005-0000-0000-00005B020000}"/>
    <cellStyle name="Note 3 2 9" xfId="607" xr:uid="{00000000-0005-0000-0000-00005C020000}"/>
    <cellStyle name="Note 3 2 9 2" xfId="608" xr:uid="{00000000-0005-0000-0000-00005D020000}"/>
    <cellStyle name="Note 3 3" xfId="609" xr:uid="{00000000-0005-0000-0000-00005E020000}"/>
    <cellStyle name="Note 3 3 2" xfId="610" xr:uid="{00000000-0005-0000-0000-00005F020000}"/>
    <cellStyle name="Note 3 3 2 2" xfId="611" xr:uid="{00000000-0005-0000-0000-000060020000}"/>
    <cellStyle name="Note 3 3 3" xfId="612" xr:uid="{00000000-0005-0000-0000-000061020000}"/>
    <cellStyle name="Note 3 4" xfId="613" xr:uid="{00000000-0005-0000-0000-000062020000}"/>
    <cellStyle name="Note 3 4 2" xfId="614" xr:uid="{00000000-0005-0000-0000-000063020000}"/>
    <cellStyle name="Note 3 4 2 2" xfId="615" xr:uid="{00000000-0005-0000-0000-000064020000}"/>
    <cellStyle name="Note 3 4 3" xfId="616" xr:uid="{00000000-0005-0000-0000-000065020000}"/>
    <cellStyle name="Note 3 5" xfId="617" xr:uid="{00000000-0005-0000-0000-000066020000}"/>
    <cellStyle name="Note 3 5 2" xfId="618" xr:uid="{00000000-0005-0000-0000-000067020000}"/>
    <cellStyle name="Note 3 5 2 2" xfId="619" xr:uid="{00000000-0005-0000-0000-000068020000}"/>
    <cellStyle name="Note 3 5 3" xfId="620" xr:uid="{00000000-0005-0000-0000-000069020000}"/>
    <cellStyle name="Note 3 6" xfId="621" xr:uid="{00000000-0005-0000-0000-00006A020000}"/>
    <cellStyle name="Note 3 6 2" xfId="622" xr:uid="{00000000-0005-0000-0000-00006B020000}"/>
    <cellStyle name="Note 3 6 2 2" xfId="623" xr:uid="{00000000-0005-0000-0000-00006C020000}"/>
    <cellStyle name="Note 3 6 3" xfId="624" xr:uid="{00000000-0005-0000-0000-00006D020000}"/>
    <cellStyle name="Note 3 7" xfId="625" xr:uid="{00000000-0005-0000-0000-00006E020000}"/>
    <cellStyle name="Note 3 7 2" xfId="626" xr:uid="{00000000-0005-0000-0000-00006F020000}"/>
    <cellStyle name="Note 3 7 2 2" xfId="627" xr:uid="{00000000-0005-0000-0000-000070020000}"/>
    <cellStyle name="Note 3 7 3" xfId="628" xr:uid="{00000000-0005-0000-0000-000071020000}"/>
    <cellStyle name="Note 3 8" xfId="629" xr:uid="{00000000-0005-0000-0000-000072020000}"/>
    <cellStyle name="Note 3 8 2" xfId="630" xr:uid="{00000000-0005-0000-0000-000073020000}"/>
    <cellStyle name="Note 3 8 2 2" xfId="631" xr:uid="{00000000-0005-0000-0000-000074020000}"/>
    <cellStyle name="Note 3 8 3" xfId="632" xr:uid="{00000000-0005-0000-0000-000075020000}"/>
    <cellStyle name="Note 3 9" xfId="633" xr:uid="{00000000-0005-0000-0000-000076020000}"/>
    <cellStyle name="Note 3 9 2" xfId="634" xr:uid="{00000000-0005-0000-0000-000077020000}"/>
    <cellStyle name="Note 3 9 2 2" xfId="635" xr:uid="{00000000-0005-0000-0000-000078020000}"/>
    <cellStyle name="Note 3 9 3" xfId="636" xr:uid="{00000000-0005-0000-0000-000079020000}"/>
    <cellStyle name="Note 4" xfId="637" xr:uid="{00000000-0005-0000-0000-00007A020000}"/>
    <cellStyle name="Note 5" xfId="638" xr:uid="{00000000-0005-0000-0000-00007B020000}"/>
    <cellStyle name="Note 5 10" xfId="639" xr:uid="{00000000-0005-0000-0000-00007C020000}"/>
    <cellStyle name="Note 5 10 2" xfId="640" xr:uid="{00000000-0005-0000-0000-00007D020000}"/>
    <cellStyle name="Note 5 11" xfId="641" xr:uid="{00000000-0005-0000-0000-00007E020000}"/>
    <cellStyle name="Note 5 2" xfId="642" xr:uid="{00000000-0005-0000-0000-00007F020000}"/>
    <cellStyle name="Note 5 2 10" xfId="643" xr:uid="{00000000-0005-0000-0000-000080020000}"/>
    <cellStyle name="Note 5 2 2" xfId="644" xr:uid="{00000000-0005-0000-0000-000081020000}"/>
    <cellStyle name="Note 5 2 2 2" xfId="645" xr:uid="{00000000-0005-0000-0000-000082020000}"/>
    <cellStyle name="Note 5 2 2 2 2" xfId="646" xr:uid="{00000000-0005-0000-0000-000083020000}"/>
    <cellStyle name="Note 5 2 2 3" xfId="647" xr:uid="{00000000-0005-0000-0000-000084020000}"/>
    <cellStyle name="Note 5 2 3" xfId="648" xr:uid="{00000000-0005-0000-0000-000085020000}"/>
    <cellStyle name="Note 5 2 3 2" xfId="649" xr:uid="{00000000-0005-0000-0000-000086020000}"/>
    <cellStyle name="Note 5 2 3 2 2" xfId="650" xr:uid="{00000000-0005-0000-0000-000087020000}"/>
    <cellStyle name="Note 5 2 3 3" xfId="651" xr:uid="{00000000-0005-0000-0000-000088020000}"/>
    <cellStyle name="Note 5 2 4" xfId="652" xr:uid="{00000000-0005-0000-0000-000089020000}"/>
    <cellStyle name="Note 5 2 4 2" xfId="653" xr:uid="{00000000-0005-0000-0000-00008A020000}"/>
    <cellStyle name="Note 5 2 4 2 2" xfId="654" xr:uid="{00000000-0005-0000-0000-00008B020000}"/>
    <cellStyle name="Note 5 2 4 3" xfId="655" xr:uid="{00000000-0005-0000-0000-00008C020000}"/>
    <cellStyle name="Note 5 2 5" xfId="656" xr:uid="{00000000-0005-0000-0000-00008D020000}"/>
    <cellStyle name="Note 5 2 5 2" xfId="657" xr:uid="{00000000-0005-0000-0000-00008E020000}"/>
    <cellStyle name="Note 5 2 5 2 2" xfId="658" xr:uid="{00000000-0005-0000-0000-00008F020000}"/>
    <cellStyle name="Note 5 2 5 3" xfId="659" xr:uid="{00000000-0005-0000-0000-000090020000}"/>
    <cellStyle name="Note 5 2 6" xfId="660" xr:uid="{00000000-0005-0000-0000-000091020000}"/>
    <cellStyle name="Note 5 2 6 2" xfId="661" xr:uid="{00000000-0005-0000-0000-000092020000}"/>
    <cellStyle name="Note 5 2 6 2 2" xfId="662" xr:uid="{00000000-0005-0000-0000-000093020000}"/>
    <cellStyle name="Note 5 2 6 3" xfId="663" xr:uid="{00000000-0005-0000-0000-000094020000}"/>
    <cellStyle name="Note 5 2 7" xfId="664" xr:uid="{00000000-0005-0000-0000-000095020000}"/>
    <cellStyle name="Note 5 2 7 2" xfId="665" xr:uid="{00000000-0005-0000-0000-000096020000}"/>
    <cellStyle name="Note 5 2 7 2 2" xfId="666" xr:uid="{00000000-0005-0000-0000-000097020000}"/>
    <cellStyle name="Note 5 2 7 3" xfId="667" xr:uid="{00000000-0005-0000-0000-000098020000}"/>
    <cellStyle name="Note 5 2 8" xfId="668" xr:uid="{00000000-0005-0000-0000-000099020000}"/>
    <cellStyle name="Note 5 2 8 2" xfId="669" xr:uid="{00000000-0005-0000-0000-00009A020000}"/>
    <cellStyle name="Note 5 2 8 2 2" xfId="670" xr:uid="{00000000-0005-0000-0000-00009B020000}"/>
    <cellStyle name="Note 5 2 8 3" xfId="671" xr:uid="{00000000-0005-0000-0000-00009C020000}"/>
    <cellStyle name="Note 5 2 9" xfId="672" xr:uid="{00000000-0005-0000-0000-00009D020000}"/>
    <cellStyle name="Note 5 2 9 2" xfId="673" xr:uid="{00000000-0005-0000-0000-00009E020000}"/>
    <cellStyle name="Note 5 3" xfId="674" xr:uid="{00000000-0005-0000-0000-00009F020000}"/>
    <cellStyle name="Note 5 3 2" xfId="675" xr:uid="{00000000-0005-0000-0000-0000A0020000}"/>
    <cellStyle name="Note 5 3 2 2" xfId="676" xr:uid="{00000000-0005-0000-0000-0000A1020000}"/>
    <cellStyle name="Note 5 3 3" xfId="677" xr:uid="{00000000-0005-0000-0000-0000A2020000}"/>
    <cellStyle name="Note 5 4" xfId="678" xr:uid="{00000000-0005-0000-0000-0000A3020000}"/>
    <cellStyle name="Note 5 4 2" xfId="679" xr:uid="{00000000-0005-0000-0000-0000A4020000}"/>
    <cellStyle name="Note 5 4 2 2" xfId="680" xr:uid="{00000000-0005-0000-0000-0000A5020000}"/>
    <cellStyle name="Note 5 4 3" xfId="681" xr:uid="{00000000-0005-0000-0000-0000A6020000}"/>
    <cellStyle name="Note 5 5" xfId="682" xr:uid="{00000000-0005-0000-0000-0000A7020000}"/>
    <cellStyle name="Note 5 5 2" xfId="683" xr:uid="{00000000-0005-0000-0000-0000A8020000}"/>
    <cellStyle name="Note 5 5 2 2" xfId="684" xr:uid="{00000000-0005-0000-0000-0000A9020000}"/>
    <cellStyle name="Note 5 5 3" xfId="685" xr:uid="{00000000-0005-0000-0000-0000AA020000}"/>
    <cellStyle name="Note 5 6" xfId="686" xr:uid="{00000000-0005-0000-0000-0000AB020000}"/>
    <cellStyle name="Note 5 6 2" xfId="687" xr:uid="{00000000-0005-0000-0000-0000AC020000}"/>
    <cellStyle name="Note 5 6 2 2" xfId="688" xr:uid="{00000000-0005-0000-0000-0000AD020000}"/>
    <cellStyle name="Note 5 6 3" xfId="689" xr:uid="{00000000-0005-0000-0000-0000AE020000}"/>
    <cellStyle name="Note 5 7" xfId="690" xr:uid="{00000000-0005-0000-0000-0000AF020000}"/>
    <cellStyle name="Note 5 7 2" xfId="691" xr:uid="{00000000-0005-0000-0000-0000B0020000}"/>
    <cellStyle name="Note 5 7 2 2" xfId="692" xr:uid="{00000000-0005-0000-0000-0000B1020000}"/>
    <cellStyle name="Note 5 7 3" xfId="693" xr:uid="{00000000-0005-0000-0000-0000B2020000}"/>
    <cellStyle name="Note 5 8" xfId="694" xr:uid="{00000000-0005-0000-0000-0000B3020000}"/>
    <cellStyle name="Note 5 8 2" xfId="695" xr:uid="{00000000-0005-0000-0000-0000B4020000}"/>
    <cellStyle name="Note 5 8 2 2" xfId="696" xr:uid="{00000000-0005-0000-0000-0000B5020000}"/>
    <cellStyle name="Note 5 8 3" xfId="697" xr:uid="{00000000-0005-0000-0000-0000B6020000}"/>
    <cellStyle name="Note 5 9" xfId="698" xr:uid="{00000000-0005-0000-0000-0000B7020000}"/>
    <cellStyle name="Note 5 9 2" xfId="699" xr:uid="{00000000-0005-0000-0000-0000B8020000}"/>
    <cellStyle name="Note 5 9 2 2" xfId="700" xr:uid="{00000000-0005-0000-0000-0000B9020000}"/>
    <cellStyle name="Note 5 9 3" xfId="701" xr:uid="{00000000-0005-0000-0000-0000BA020000}"/>
    <cellStyle name="Output 2" xfId="702" xr:uid="{00000000-0005-0000-0000-0000BB020000}"/>
    <cellStyle name="Output 2 2" xfId="703" xr:uid="{00000000-0005-0000-0000-0000BC020000}"/>
    <cellStyle name="Output 3" xfId="704" xr:uid="{00000000-0005-0000-0000-0000BD020000}"/>
    <cellStyle name="Output 3 10" xfId="705" xr:uid="{00000000-0005-0000-0000-0000BE020000}"/>
    <cellStyle name="Output 3 10 2" xfId="706" xr:uid="{00000000-0005-0000-0000-0000BF020000}"/>
    <cellStyle name="Output 3 11" xfId="707" xr:uid="{00000000-0005-0000-0000-0000C0020000}"/>
    <cellStyle name="Output 3 2" xfId="708" xr:uid="{00000000-0005-0000-0000-0000C1020000}"/>
    <cellStyle name="Output 3 2 10" xfId="709" xr:uid="{00000000-0005-0000-0000-0000C2020000}"/>
    <cellStyle name="Output 3 2 2" xfId="710" xr:uid="{00000000-0005-0000-0000-0000C3020000}"/>
    <cellStyle name="Output 3 2 2 2" xfId="711" xr:uid="{00000000-0005-0000-0000-0000C4020000}"/>
    <cellStyle name="Output 3 2 2 2 2" xfId="712" xr:uid="{00000000-0005-0000-0000-0000C5020000}"/>
    <cellStyle name="Output 3 2 2 3" xfId="713" xr:uid="{00000000-0005-0000-0000-0000C6020000}"/>
    <cellStyle name="Output 3 2 3" xfId="714" xr:uid="{00000000-0005-0000-0000-0000C7020000}"/>
    <cellStyle name="Output 3 2 3 2" xfId="715" xr:uid="{00000000-0005-0000-0000-0000C8020000}"/>
    <cellStyle name="Output 3 2 3 2 2" xfId="716" xr:uid="{00000000-0005-0000-0000-0000C9020000}"/>
    <cellStyle name="Output 3 2 3 3" xfId="717" xr:uid="{00000000-0005-0000-0000-0000CA020000}"/>
    <cellStyle name="Output 3 2 4" xfId="718" xr:uid="{00000000-0005-0000-0000-0000CB020000}"/>
    <cellStyle name="Output 3 2 4 2" xfId="719" xr:uid="{00000000-0005-0000-0000-0000CC020000}"/>
    <cellStyle name="Output 3 2 4 2 2" xfId="720" xr:uid="{00000000-0005-0000-0000-0000CD020000}"/>
    <cellStyle name="Output 3 2 4 3" xfId="721" xr:uid="{00000000-0005-0000-0000-0000CE020000}"/>
    <cellStyle name="Output 3 2 5" xfId="722" xr:uid="{00000000-0005-0000-0000-0000CF020000}"/>
    <cellStyle name="Output 3 2 5 2" xfId="723" xr:uid="{00000000-0005-0000-0000-0000D0020000}"/>
    <cellStyle name="Output 3 2 5 2 2" xfId="724" xr:uid="{00000000-0005-0000-0000-0000D1020000}"/>
    <cellStyle name="Output 3 2 5 3" xfId="725" xr:uid="{00000000-0005-0000-0000-0000D2020000}"/>
    <cellStyle name="Output 3 2 6" xfId="726" xr:uid="{00000000-0005-0000-0000-0000D3020000}"/>
    <cellStyle name="Output 3 2 6 2" xfId="727" xr:uid="{00000000-0005-0000-0000-0000D4020000}"/>
    <cellStyle name="Output 3 2 6 2 2" xfId="728" xr:uid="{00000000-0005-0000-0000-0000D5020000}"/>
    <cellStyle name="Output 3 2 6 3" xfId="729" xr:uid="{00000000-0005-0000-0000-0000D6020000}"/>
    <cellStyle name="Output 3 2 7" xfId="730" xr:uid="{00000000-0005-0000-0000-0000D7020000}"/>
    <cellStyle name="Output 3 2 7 2" xfId="731" xr:uid="{00000000-0005-0000-0000-0000D8020000}"/>
    <cellStyle name="Output 3 2 7 2 2" xfId="732" xr:uid="{00000000-0005-0000-0000-0000D9020000}"/>
    <cellStyle name="Output 3 2 7 3" xfId="733" xr:uid="{00000000-0005-0000-0000-0000DA020000}"/>
    <cellStyle name="Output 3 2 8" xfId="734" xr:uid="{00000000-0005-0000-0000-0000DB020000}"/>
    <cellStyle name="Output 3 2 8 2" xfId="735" xr:uid="{00000000-0005-0000-0000-0000DC020000}"/>
    <cellStyle name="Output 3 2 8 2 2" xfId="736" xr:uid="{00000000-0005-0000-0000-0000DD020000}"/>
    <cellStyle name="Output 3 2 8 3" xfId="737" xr:uid="{00000000-0005-0000-0000-0000DE020000}"/>
    <cellStyle name="Output 3 2 9" xfId="738" xr:uid="{00000000-0005-0000-0000-0000DF020000}"/>
    <cellStyle name="Output 3 2 9 2" xfId="739" xr:uid="{00000000-0005-0000-0000-0000E0020000}"/>
    <cellStyle name="Output 3 3" xfId="740" xr:uid="{00000000-0005-0000-0000-0000E1020000}"/>
    <cellStyle name="Output 3 3 2" xfId="741" xr:uid="{00000000-0005-0000-0000-0000E2020000}"/>
    <cellStyle name="Output 3 3 2 2" xfId="742" xr:uid="{00000000-0005-0000-0000-0000E3020000}"/>
    <cellStyle name="Output 3 3 3" xfId="743" xr:uid="{00000000-0005-0000-0000-0000E4020000}"/>
    <cellStyle name="Output 3 4" xfId="744" xr:uid="{00000000-0005-0000-0000-0000E5020000}"/>
    <cellStyle name="Output 3 4 2" xfId="745" xr:uid="{00000000-0005-0000-0000-0000E6020000}"/>
    <cellStyle name="Output 3 4 2 2" xfId="746" xr:uid="{00000000-0005-0000-0000-0000E7020000}"/>
    <cellStyle name="Output 3 4 3" xfId="747" xr:uid="{00000000-0005-0000-0000-0000E8020000}"/>
    <cellStyle name="Output 3 5" xfId="748" xr:uid="{00000000-0005-0000-0000-0000E9020000}"/>
    <cellStyle name="Output 3 5 2" xfId="749" xr:uid="{00000000-0005-0000-0000-0000EA020000}"/>
    <cellStyle name="Output 3 5 2 2" xfId="750" xr:uid="{00000000-0005-0000-0000-0000EB020000}"/>
    <cellStyle name="Output 3 5 3" xfId="751" xr:uid="{00000000-0005-0000-0000-0000EC020000}"/>
    <cellStyle name="Output 3 6" xfId="752" xr:uid="{00000000-0005-0000-0000-0000ED020000}"/>
    <cellStyle name="Output 3 6 2" xfId="753" xr:uid="{00000000-0005-0000-0000-0000EE020000}"/>
    <cellStyle name="Output 3 6 2 2" xfId="754" xr:uid="{00000000-0005-0000-0000-0000EF020000}"/>
    <cellStyle name="Output 3 6 3" xfId="755" xr:uid="{00000000-0005-0000-0000-0000F0020000}"/>
    <cellStyle name="Output 3 7" xfId="756" xr:uid="{00000000-0005-0000-0000-0000F1020000}"/>
    <cellStyle name="Output 3 7 2" xfId="757" xr:uid="{00000000-0005-0000-0000-0000F2020000}"/>
    <cellStyle name="Output 3 7 2 2" xfId="758" xr:uid="{00000000-0005-0000-0000-0000F3020000}"/>
    <cellStyle name="Output 3 7 3" xfId="759" xr:uid="{00000000-0005-0000-0000-0000F4020000}"/>
    <cellStyle name="Output 3 8" xfId="760" xr:uid="{00000000-0005-0000-0000-0000F5020000}"/>
    <cellStyle name="Output 3 8 2" xfId="761" xr:uid="{00000000-0005-0000-0000-0000F6020000}"/>
    <cellStyle name="Output 3 8 2 2" xfId="762" xr:uid="{00000000-0005-0000-0000-0000F7020000}"/>
    <cellStyle name="Output 3 8 3" xfId="763" xr:uid="{00000000-0005-0000-0000-0000F8020000}"/>
    <cellStyle name="Output 3 9" xfId="764" xr:uid="{00000000-0005-0000-0000-0000F9020000}"/>
    <cellStyle name="Output 3 9 2" xfId="765" xr:uid="{00000000-0005-0000-0000-0000FA020000}"/>
    <cellStyle name="Output 3 9 2 2" xfId="766" xr:uid="{00000000-0005-0000-0000-0000FB020000}"/>
    <cellStyle name="Output 3 9 3" xfId="767" xr:uid="{00000000-0005-0000-0000-0000FC020000}"/>
    <cellStyle name="Output 4" xfId="768" xr:uid="{00000000-0005-0000-0000-0000FD020000}"/>
    <cellStyle name="Output 4 10" xfId="769" xr:uid="{00000000-0005-0000-0000-0000FE020000}"/>
    <cellStyle name="Output 4 10 2" xfId="770" xr:uid="{00000000-0005-0000-0000-0000FF020000}"/>
    <cellStyle name="Output 4 11" xfId="771" xr:uid="{00000000-0005-0000-0000-000000030000}"/>
    <cellStyle name="Output 4 2" xfId="772" xr:uid="{00000000-0005-0000-0000-000001030000}"/>
    <cellStyle name="Output 4 2 10" xfId="773" xr:uid="{00000000-0005-0000-0000-000002030000}"/>
    <cellStyle name="Output 4 2 2" xfId="774" xr:uid="{00000000-0005-0000-0000-000003030000}"/>
    <cellStyle name="Output 4 2 2 2" xfId="775" xr:uid="{00000000-0005-0000-0000-000004030000}"/>
    <cellStyle name="Output 4 2 2 2 2" xfId="776" xr:uid="{00000000-0005-0000-0000-000005030000}"/>
    <cellStyle name="Output 4 2 2 3" xfId="777" xr:uid="{00000000-0005-0000-0000-000006030000}"/>
    <cellStyle name="Output 4 2 3" xfId="778" xr:uid="{00000000-0005-0000-0000-000007030000}"/>
    <cellStyle name="Output 4 2 3 2" xfId="779" xr:uid="{00000000-0005-0000-0000-000008030000}"/>
    <cellStyle name="Output 4 2 3 2 2" xfId="780" xr:uid="{00000000-0005-0000-0000-000009030000}"/>
    <cellStyle name="Output 4 2 3 3" xfId="781" xr:uid="{00000000-0005-0000-0000-00000A030000}"/>
    <cellStyle name="Output 4 2 4" xfId="782" xr:uid="{00000000-0005-0000-0000-00000B030000}"/>
    <cellStyle name="Output 4 2 4 2" xfId="783" xr:uid="{00000000-0005-0000-0000-00000C030000}"/>
    <cellStyle name="Output 4 2 4 2 2" xfId="784" xr:uid="{00000000-0005-0000-0000-00000D030000}"/>
    <cellStyle name="Output 4 2 4 3" xfId="785" xr:uid="{00000000-0005-0000-0000-00000E030000}"/>
    <cellStyle name="Output 4 2 5" xfId="786" xr:uid="{00000000-0005-0000-0000-00000F030000}"/>
    <cellStyle name="Output 4 2 5 2" xfId="787" xr:uid="{00000000-0005-0000-0000-000010030000}"/>
    <cellStyle name="Output 4 2 5 2 2" xfId="788" xr:uid="{00000000-0005-0000-0000-000011030000}"/>
    <cellStyle name="Output 4 2 5 3" xfId="789" xr:uid="{00000000-0005-0000-0000-000012030000}"/>
    <cellStyle name="Output 4 2 6" xfId="790" xr:uid="{00000000-0005-0000-0000-000013030000}"/>
    <cellStyle name="Output 4 2 6 2" xfId="791" xr:uid="{00000000-0005-0000-0000-000014030000}"/>
    <cellStyle name="Output 4 2 6 2 2" xfId="792" xr:uid="{00000000-0005-0000-0000-000015030000}"/>
    <cellStyle name="Output 4 2 6 3" xfId="793" xr:uid="{00000000-0005-0000-0000-000016030000}"/>
    <cellStyle name="Output 4 2 7" xfId="794" xr:uid="{00000000-0005-0000-0000-000017030000}"/>
    <cellStyle name="Output 4 2 7 2" xfId="795" xr:uid="{00000000-0005-0000-0000-000018030000}"/>
    <cellStyle name="Output 4 2 7 2 2" xfId="796" xr:uid="{00000000-0005-0000-0000-000019030000}"/>
    <cellStyle name="Output 4 2 7 3" xfId="797" xr:uid="{00000000-0005-0000-0000-00001A030000}"/>
    <cellStyle name="Output 4 2 8" xfId="798" xr:uid="{00000000-0005-0000-0000-00001B030000}"/>
    <cellStyle name="Output 4 2 8 2" xfId="799" xr:uid="{00000000-0005-0000-0000-00001C030000}"/>
    <cellStyle name="Output 4 2 8 2 2" xfId="800" xr:uid="{00000000-0005-0000-0000-00001D030000}"/>
    <cellStyle name="Output 4 2 8 3" xfId="801" xr:uid="{00000000-0005-0000-0000-00001E030000}"/>
    <cellStyle name="Output 4 2 9" xfId="802" xr:uid="{00000000-0005-0000-0000-00001F030000}"/>
    <cellStyle name="Output 4 2 9 2" xfId="803" xr:uid="{00000000-0005-0000-0000-000020030000}"/>
    <cellStyle name="Output 4 3" xfId="804" xr:uid="{00000000-0005-0000-0000-000021030000}"/>
    <cellStyle name="Output 4 3 2" xfId="805" xr:uid="{00000000-0005-0000-0000-000022030000}"/>
    <cellStyle name="Output 4 3 2 2" xfId="806" xr:uid="{00000000-0005-0000-0000-000023030000}"/>
    <cellStyle name="Output 4 3 3" xfId="807" xr:uid="{00000000-0005-0000-0000-000024030000}"/>
    <cellStyle name="Output 4 4" xfId="808" xr:uid="{00000000-0005-0000-0000-000025030000}"/>
    <cellStyle name="Output 4 4 2" xfId="809" xr:uid="{00000000-0005-0000-0000-000026030000}"/>
    <cellStyle name="Output 4 4 2 2" xfId="810" xr:uid="{00000000-0005-0000-0000-000027030000}"/>
    <cellStyle name="Output 4 4 3" xfId="811" xr:uid="{00000000-0005-0000-0000-000028030000}"/>
    <cellStyle name="Output 4 5" xfId="812" xr:uid="{00000000-0005-0000-0000-000029030000}"/>
    <cellStyle name="Output 4 5 2" xfId="813" xr:uid="{00000000-0005-0000-0000-00002A030000}"/>
    <cellStyle name="Output 4 5 2 2" xfId="814" xr:uid="{00000000-0005-0000-0000-00002B030000}"/>
    <cellStyle name="Output 4 5 3" xfId="815" xr:uid="{00000000-0005-0000-0000-00002C030000}"/>
    <cellStyle name="Output 4 6" xfId="816" xr:uid="{00000000-0005-0000-0000-00002D030000}"/>
    <cellStyle name="Output 4 6 2" xfId="817" xr:uid="{00000000-0005-0000-0000-00002E030000}"/>
    <cellStyle name="Output 4 6 2 2" xfId="818" xr:uid="{00000000-0005-0000-0000-00002F030000}"/>
    <cellStyle name="Output 4 6 3" xfId="819" xr:uid="{00000000-0005-0000-0000-000030030000}"/>
    <cellStyle name="Output 4 7" xfId="820" xr:uid="{00000000-0005-0000-0000-000031030000}"/>
    <cellStyle name="Output 4 7 2" xfId="821" xr:uid="{00000000-0005-0000-0000-000032030000}"/>
    <cellStyle name="Output 4 7 2 2" xfId="822" xr:uid="{00000000-0005-0000-0000-000033030000}"/>
    <cellStyle name="Output 4 7 3" xfId="823" xr:uid="{00000000-0005-0000-0000-000034030000}"/>
    <cellStyle name="Output 4 8" xfId="824" xr:uid="{00000000-0005-0000-0000-000035030000}"/>
    <cellStyle name="Output 4 8 2" xfId="825" xr:uid="{00000000-0005-0000-0000-000036030000}"/>
    <cellStyle name="Output 4 8 2 2" xfId="826" xr:uid="{00000000-0005-0000-0000-000037030000}"/>
    <cellStyle name="Output 4 8 3" xfId="827" xr:uid="{00000000-0005-0000-0000-000038030000}"/>
    <cellStyle name="Output 4 9" xfId="828" xr:uid="{00000000-0005-0000-0000-000039030000}"/>
    <cellStyle name="Output 4 9 2" xfId="829" xr:uid="{00000000-0005-0000-0000-00003A030000}"/>
    <cellStyle name="Output 4 9 2 2" xfId="830" xr:uid="{00000000-0005-0000-0000-00003B030000}"/>
    <cellStyle name="Output 4 9 3" xfId="831" xr:uid="{00000000-0005-0000-0000-00003C030000}"/>
    <cellStyle name="Percent 2" xfId="24" xr:uid="{00000000-0005-0000-0000-00003D030000}"/>
    <cellStyle name="Percent 2 2" xfId="832" xr:uid="{00000000-0005-0000-0000-00003E030000}"/>
    <cellStyle name="Percent 2 3" xfId="833" xr:uid="{00000000-0005-0000-0000-00003F030000}"/>
    <cellStyle name="Percent 3" xfId="25" xr:uid="{00000000-0005-0000-0000-000040030000}"/>
    <cellStyle name="Percent 3 2" xfId="834" xr:uid="{00000000-0005-0000-0000-000041030000}"/>
    <cellStyle name="Percent 4" xfId="26" xr:uid="{00000000-0005-0000-0000-000042030000}"/>
    <cellStyle name="Percent 5" xfId="27" xr:uid="{00000000-0005-0000-0000-000043030000}"/>
    <cellStyle name="SectionHeaderNormal" xfId="835" xr:uid="{00000000-0005-0000-0000-000044030000}"/>
    <cellStyle name="SubScript" xfId="836" xr:uid="{00000000-0005-0000-0000-000045030000}"/>
    <cellStyle name="SuperScript" xfId="837" xr:uid="{00000000-0005-0000-0000-000046030000}"/>
    <cellStyle name="TextBold" xfId="838" xr:uid="{00000000-0005-0000-0000-000047030000}"/>
    <cellStyle name="TextItalic" xfId="839" xr:uid="{00000000-0005-0000-0000-000048030000}"/>
    <cellStyle name="TextNormal" xfId="840" xr:uid="{00000000-0005-0000-0000-000049030000}"/>
    <cellStyle name="Title 2" xfId="841" xr:uid="{00000000-0005-0000-0000-00004A030000}"/>
    <cellStyle name="Title 2 2" xfId="842" xr:uid="{00000000-0005-0000-0000-00004B030000}"/>
    <cellStyle name="Title 3" xfId="843" xr:uid="{00000000-0005-0000-0000-00004C030000}"/>
    <cellStyle name="Title 4" xfId="844" xr:uid="{00000000-0005-0000-0000-00004D030000}"/>
    <cellStyle name="TitleNormal" xfId="845" xr:uid="{00000000-0005-0000-0000-00004E030000}"/>
    <cellStyle name="Total 2" xfId="846" xr:uid="{00000000-0005-0000-0000-00004F030000}"/>
    <cellStyle name="Total 2 2" xfId="847" xr:uid="{00000000-0005-0000-0000-000050030000}"/>
    <cellStyle name="Total 3" xfId="848" xr:uid="{00000000-0005-0000-0000-000051030000}"/>
    <cellStyle name="Total 3 10" xfId="849" xr:uid="{00000000-0005-0000-0000-000052030000}"/>
    <cellStyle name="Total 3 10 2" xfId="850" xr:uid="{00000000-0005-0000-0000-000053030000}"/>
    <cellStyle name="Total 3 11" xfId="851" xr:uid="{00000000-0005-0000-0000-000054030000}"/>
    <cellStyle name="Total 3 2" xfId="852" xr:uid="{00000000-0005-0000-0000-000055030000}"/>
    <cellStyle name="Total 3 2 10" xfId="853" xr:uid="{00000000-0005-0000-0000-000056030000}"/>
    <cellStyle name="Total 3 2 2" xfId="854" xr:uid="{00000000-0005-0000-0000-000057030000}"/>
    <cellStyle name="Total 3 2 2 2" xfId="855" xr:uid="{00000000-0005-0000-0000-000058030000}"/>
    <cellStyle name="Total 3 2 2 2 2" xfId="856" xr:uid="{00000000-0005-0000-0000-000059030000}"/>
    <cellStyle name="Total 3 2 2 3" xfId="857" xr:uid="{00000000-0005-0000-0000-00005A030000}"/>
    <cellStyle name="Total 3 2 3" xfId="858" xr:uid="{00000000-0005-0000-0000-00005B030000}"/>
    <cellStyle name="Total 3 2 3 2" xfId="859" xr:uid="{00000000-0005-0000-0000-00005C030000}"/>
    <cellStyle name="Total 3 2 3 2 2" xfId="860" xr:uid="{00000000-0005-0000-0000-00005D030000}"/>
    <cellStyle name="Total 3 2 3 3" xfId="861" xr:uid="{00000000-0005-0000-0000-00005E030000}"/>
    <cellStyle name="Total 3 2 4" xfId="862" xr:uid="{00000000-0005-0000-0000-00005F030000}"/>
    <cellStyle name="Total 3 2 4 2" xfId="863" xr:uid="{00000000-0005-0000-0000-000060030000}"/>
    <cellStyle name="Total 3 2 4 2 2" xfId="864" xr:uid="{00000000-0005-0000-0000-000061030000}"/>
    <cellStyle name="Total 3 2 4 3" xfId="865" xr:uid="{00000000-0005-0000-0000-000062030000}"/>
    <cellStyle name="Total 3 2 5" xfId="866" xr:uid="{00000000-0005-0000-0000-000063030000}"/>
    <cellStyle name="Total 3 2 5 2" xfId="867" xr:uid="{00000000-0005-0000-0000-000064030000}"/>
    <cellStyle name="Total 3 2 5 2 2" xfId="868" xr:uid="{00000000-0005-0000-0000-000065030000}"/>
    <cellStyle name="Total 3 2 5 3" xfId="869" xr:uid="{00000000-0005-0000-0000-000066030000}"/>
    <cellStyle name="Total 3 2 6" xfId="870" xr:uid="{00000000-0005-0000-0000-000067030000}"/>
    <cellStyle name="Total 3 2 6 2" xfId="871" xr:uid="{00000000-0005-0000-0000-000068030000}"/>
    <cellStyle name="Total 3 2 6 2 2" xfId="872" xr:uid="{00000000-0005-0000-0000-000069030000}"/>
    <cellStyle name="Total 3 2 6 3" xfId="873" xr:uid="{00000000-0005-0000-0000-00006A030000}"/>
    <cellStyle name="Total 3 2 7" xfId="874" xr:uid="{00000000-0005-0000-0000-00006B030000}"/>
    <cellStyle name="Total 3 2 7 2" xfId="875" xr:uid="{00000000-0005-0000-0000-00006C030000}"/>
    <cellStyle name="Total 3 2 7 2 2" xfId="876" xr:uid="{00000000-0005-0000-0000-00006D030000}"/>
    <cellStyle name="Total 3 2 7 3" xfId="877" xr:uid="{00000000-0005-0000-0000-00006E030000}"/>
    <cellStyle name="Total 3 2 8" xfId="878" xr:uid="{00000000-0005-0000-0000-00006F030000}"/>
    <cellStyle name="Total 3 2 8 2" xfId="879" xr:uid="{00000000-0005-0000-0000-000070030000}"/>
    <cellStyle name="Total 3 2 8 2 2" xfId="880" xr:uid="{00000000-0005-0000-0000-000071030000}"/>
    <cellStyle name="Total 3 2 8 3" xfId="881" xr:uid="{00000000-0005-0000-0000-000072030000}"/>
    <cellStyle name="Total 3 2 9" xfId="882" xr:uid="{00000000-0005-0000-0000-000073030000}"/>
    <cellStyle name="Total 3 2 9 2" xfId="883" xr:uid="{00000000-0005-0000-0000-000074030000}"/>
    <cellStyle name="Total 3 3" xfId="884" xr:uid="{00000000-0005-0000-0000-000075030000}"/>
    <cellStyle name="Total 3 3 2" xfId="885" xr:uid="{00000000-0005-0000-0000-000076030000}"/>
    <cellStyle name="Total 3 3 2 2" xfId="886" xr:uid="{00000000-0005-0000-0000-000077030000}"/>
    <cellStyle name="Total 3 3 3" xfId="887" xr:uid="{00000000-0005-0000-0000-000078030000}"/>
    <cellStyle name="Total 3 4" xfId="888" xr:uid="{00000000-0005-0000-0000-000079030000}"/>
    <cellStyle name="Total 3 4 2" xfId="889" xr:uid="{00000000-0005-0000-0000-00007A030000}"/>
    <cellStyle name="Total 3 4 2 2" xfId="890" xr:uid="{00000000-0005-0000-0000-00007B030000}"/>
    <cellStyle name="Total 3 4 3" xfId="891" xr:uid="{00000000-0005-0000-0000-00007C030000}"/>
    <cellStyle name="Total 3 5" xfId="892" xr:uid="{00000000-0005-0000-0000-00007D030000}"/>
    <cellStyle name="Total 3 5 2" xfId="893" xr:uid="{00000000-0005-0000-0000-00007E030000}"/>
    <cellStyle name="Total 3 5 2 2" xfId="894" xr:uid="{00000000-0005-0000-0000-00007F030000}"/>
    <cellStyle name="Total 3 5 3" xfId="895" xr:uid="{00000000-0005-0000-0000-000080030000}"/>
    <cellStyle name="Total 3 6" xfId="896" xr:uid="{00000000-0005-0000-0000-000081030000}"/>
    <cellStyle name="Total 3 6 2" xfId="897" xr:uid="{00000000-0005-0000-0000-000082030000}"/>
    <cellStyle name="Total 3 6 2 2" xfId="898" xr:uid="{00000000-0005-0000-0000-000083030000}"/>
    <cellStyle name="Total 3 6 3" xfId="899" xr:uid="{00000000-0005-0000-0000-000084030000}"/>
    <cellStyle name="Total 3 7" xfId="900" xr:uid="{00000000-0005-0000-0000-000085030000}"/>
    <cellStyle name="Total 3 7 2" xfId="901" xr:uid="{00000000-0005-0000-0000-000086030000}"/>
    <cellStyle name="Total 3 7 2 2" xfId="902" xr:uid="{00000000-0005-0000-0000-000087030000}"/>
    <cellStyle name="Total 3 7 3" xfId="903" xr:uid="{00000000-0005-0000-0000-000088030000}"/>
    <cellStyle name="Total 3 8" xfId="904" xr:uid="{00000000-0005-0000-0000-000089030000}"/>
    <cellStyle name="Total 3 8 2" xfId="905" xr:uid="{00000000-0005-0000-0000-00008A030000}"/>
    <cellStyle name="Total 3 8 2 2" xfId="906" xr:uid="{00000000-0005-0000-0000-00008B030000}"/>
    <cellStyle name="Total 3 8 3" xfId="907" xr:uid="{00000000-0005-0000-0000-00008C030000}"/>
    <cellStyle name="Total 3 9" xfId="908" xr:uid="{00000000-0005-0000-0000-00008D030000}"/>
    <cellStyle name="Total 3 9 2" xfId="909" xr:uid="{00000000-0005-0000-0000-00008E030000}"/>
    <cellStyle name="Total 3 9 2 2" xfId="910" xr:uid="{00000000-0005-0000-0000-00008F030000}"/>
    <cellStyle name="Total 3 9 3" xfId="911" xr:uid="{00000000-0005-0000-0000-000090030000}"/>
    <cellStyle name="Total 4" xfId="912" xr:uid="{00000000-0005-0000-0000-000091030000}"/>
    <cellStyle name="Total 4 10" xfId="913" xr:uid="{00000000-0005-0000-0000-000092030000}"/>
    <cellStyle name="Total 4 10 2" xfId="914" xr:uid="{00000000-0005-0000-0000-000093030000}"/>
    <cellStyle name="Total 4 11" xfId="915" xr:uid="{00000000-0005-0000-0000-000094030000}"/>
    <cellStyle name="Total 4 2" xfId="916" xr:uid="{00000000-0005-0000-0000-000095030000}"/>
    <cellStyle name="Total 4 2 10" xfId="917" xr:uid="{00000000-0005-0000-0000-000096030000}"/>
    <cellStyle name="Total 4 2 2" xfId="918" xr:uid="{00000000-0005-0000-0000-000097030000}"/>
    <cellStyle name="Total 4 2 2 2" xfId="919" xr:uid="{00000000-0005-0000-0000-000098030000}"/>
    <cellStyle name="Total 4 2 2 2 2" xfId="920" xr:uid="{00000000-0005-0000-0000-000099030000}"/>
    <cellStyle name="Total 4 2 2 3" xfId="921" xr:uid="{00000000-0005-0000-0000-00009A030000}"/>
    <cellStyle name="Total 4 2 3" xfId="922" xr:uid="{00000000-0005-0000-0000-00009B030000}"/>
    <cellStyle name="Total 4 2 3 2" xfId="923" xr:uid="{00000000-0005-0000-0000-00009C030000}"/>
    <cellStyle name="Total 4 2 3 2 2" xfId="924" xr:uid="{00000000-0005-0000-0000-00009D030000}"/>
    <cellStyle name="Total 4 2 3 3" xfId="925" xr:uid="{00000000-0005-0000-0000-00009E030000}"/>
    <cellStyle name="Total 4 2 4" xfId="926" xr:uid="{00000000-0005-0000-0000-00009F030000}"/>
    <cellStyle name="Total 4 2 4 2" xfId="927" xr:uid="{00000000-0005-0000-0000-0000A0030000}"/>
    <cellStyle name="Total 4 2 4 2 2" xfId="928" xr:uid="{00000000-0005-0000-0000-0000A1030000}"/>
    <cellStyle name="Total 4 2 4 3" xfId="929" xr:uid="{00000000-0005-0000-0000-0000A2030000}"/>
    <cellStyle name="Total 4 2 5" xfId="930" xr:uid="{00000000-0005-0000-0000-0000A3030000}"/>
    <cellStyle name="Total 4 2 5 2" xfId="931" xr:uid="{00000000-0005-0000-0000-0000A4030000}"/>
    <cellStyle name="Total 4 2 5 2 2" xfId="932" xr:uid="{00000000-0005-0000-0000-0000A5030000}"/>
    <cellStyle name="Total 4 2 5 3" xfId="933" xr:uid="{00000000-0005-0000-0000-0000A6030000}"/>
    <cellStyle name="Total 4 2 6" xfId="934" xr:uid="{00000000-0005-0000-0000-0000A7030000}"/>
    <cellStyle name="Total 4 2 6 2" xfId="935" xr:uid="{00000000-0005-0000-0000-0000A8030000}"/>
    <cellStyle name="Total 4 2 6 2 2" xfId="936" xr:uid="{00000000-0005-0000-0000-0000A9030000}"/>
    <cellStyle name="Total 4 2 6 3" xfId="937" xr:uid="{00000000-0005-0000-0000-0000AA030000}"/>
    <cellStyle name="Total 4 2 7" xfId="938" xr:uid="{00000000-0005-0000-0000-0000AB030000}"/>
    <cellStyle name="Total 4 2 7 2" xfId="939" xr:uid="{00000000-0005-0000-0000-0000AC030000}"/>
    <cellStyle name="Total 4 2 7 2 2" xfId="940" xr:uid="{00000000-0005-0000-0000-0000AD030000}"/>
    <cellStyle name="Total 4 2 7 3" xfId="941" xr:uid="{00000000-0005-0000-0000-0000AE030000}"/>
    <cellStyle name="Total 4 2 8" xfId="942" xr:uid="{00000000-0005-0000-0000-0000AF030000}"/>
    <cellStyle name="Total 4 2 8 2" xfId="943" xr:uid="{00000000-0005-0000-0000-0000B0030000}"/>
    <cellStyle name="Total 4 2 8 2 2" xfId="944" xr:uid="{00000000-0005-0000-0000-0000B1030000}"/>
    <cellStyle name="Total 4 2 8 3" xfId="945" xr:uid="{00000000-0005-0000-0000-0000B2030000}"/>
    <cellStyle name="Total 4 2 9" xfId="946" xr:uid="{00000000-0005-0000-0000-0000B3030000}"/>
    <cellStyle name="Total 4 2 9 2" xfId="947" xr:uid="{00000000-0005-0000-0000-0000B4030000}"/>
    <cellStyle name="Total 4 3" xfId="948" xr:uid="{00000000-0005-0000-0000-0000B5030000}"/>
    <cellStyle name="Total 4 3 2" xfId="949" xr:uid="{00000000-0005-0000-0000-0000B6030000}"/>
    <cellStyle name="Total 4 3 2 2" xfId="950" xr:uid="{00000000-0005-0000-0000-0000B7030000}"/>
    <cellStyle name="Total 4 3 3" xfId="951" xr:uid="{00000000-0005-0000-0000-0000B8030000}"/>
    <cellStyle name="Total 4 4" xfId="952" xr:uid="{00000000-0005-0000-0000-0000B9030000}"/>
    <cellStyle name="Total 4 4 2" xfId="953" xr:uid="{00000000-0005-0000-0000-0000BA030000}"/>
    <cellStyle name="Total 4 4 2 2" xfId="954" xr:uid="{00000000-0005-0000-0000-0000BB030000}"/>
    <cellStyle name="Total 4 4 3" xfId="955" xr:uid="{00000000-0005-0000-0000-0000BC030000}"/>
    <cellStyle name="Total 4 5" xfId="956" xr:uid="{00000000-0005-0000-0000-0000BD030000}"/>
    <cellStyle name="Total 4 5 2" xfId="957" xr:uid="{00000000-0005-0000-0000-0000BE030000}"/>
    <cellStyle name="Total 4 5 2 2" xfId="958" xr:uid="{00000000-0005-0000-0000-0000BF030000}"/>
    <cellStyle name="Total 4 5 3" xfId="959" xr:uid="{00000000-0005-0000-0000-0000C0030000}"/>
    <cellStyle name="Total 4 6" xfId="960" xr:uid="{00000000-0005-0000-0000-0000C1030000}"/>
    <cellStyle name="Total 4 6 2" xfId="961" xr:uid="{00000000-0005-0000-0000-0000C2030000}"/>
    <cellStyle name="Total 4 6 2 2" xfId="962" xr:uid="{00000000-0005-0000-0000-0000C3030000}"/>
    <cellStyle name="Total 4 6 3" xfId="963" xr:uid="{00000000-0005-0000-0000-0000C4030000}"/>
    <cellStyle name="Total 4 7" xfId="964" xr:uid="{00000000-0005-0000-0000-0000C5030000}"/>
    <cellStyle name="Total 4 7 2" xfId="965" xr:uid="{00000000-0005-0000-0000-0000C6030000}"/>
    <cellStyle name="Total 4 7 2 2" xfId="966" xr:uid="{00000000-0005-0000-0000-0000C7030000}"/>
    <cellStyle name="Total 4 7 3" xfId="967" xr:uid="{00000000-0005-0000-0000-0000C8030000}"/>
    <cellStyle name="Total 4 8" xfId="968" xr:uid="{00000000-0005-0000-0000-0000C9030000}"/>
    <cellStyle name="Total 4 8 2" xfId="969" xr:uid="{00000000-0005-0000-0000-0000CA030000}"/>
    <cellStyle name="Total 4 8 2 2" xfId="970" xr:uid="{00000000-0005-0000-0000-0000CB030000}"/>
    <cellStyle name="Total 4 8 3" xfId="971" xr:uid="{00000000-0005-0000-0000-0000CC030000}"/>
    <cellStyle name="Total 4 9" xfId="972" xr:uid="{00000000-0005-0000-0000-0000CD030000}"/>
    <cellStyle name="Total 4 9 2" xfId="973" xr:uid="{00000000-0005-0000-0000-0000CE030000}"/>
    <cellStyle name="Total 4 9 2 2" xfId="974" xr:uid="{00000000-0005-0000-0000-0000CF030000}"/>
    <cellStyle name="Total 4 9 3" xfId="975" xr:uid="{00000000-0005-0000-0000-0000D0030000}"/>
    <cellStyle name="Warning Text 2" xfId="976" xr:uid="{00000000-0005-0000-0000-0000D1030000}"/>
    <cellStyle name="Warning Text 2 2" xfId="977" xr:uid="{00000000-0005-0000-0000-0000D2030000}"/>
    <cellStyle name="Warning Text 3" xfId="978" xr:uid="{00000000-0005-0000-0000-0000D3030000}"/>
    <cellStyle name="Warning Text 4" xfId="979" xr:uid="{00000000-0005-0000-0000-0000D403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undoverde.basecamphq.com/Documents%20and%20Settings/Bob/Local%20Settings/Temporary%20Internet%20Files/Content.IE5/B96OLA4D/Mundo%20Verde%201.8%20-%20sendou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jones.DCPUBLICCHARTER\AppData\Local\Microsoft\Windows\Temporary%20Internet%20Files\Content.IE5\D30380PT\Achievement%20Prep%20-%20FY15%20Financial%20Model%20-%2015011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P\AppData\Local\Temp\Leberkaese\sample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Year ONE"/>
      <sheetName val="Year TWO"/>
      <sheetName val="5 Year"/>
      <sheetName val="CF0"/>
      <sheetName val="CF1"/>
      <sheetName val="Caoital"/>
      <sheetName val="IS2"/>
      <sheetName val="IS4"/>
      <sheetName val="Rev-DC"/>
      <sheetName val="Rev-Fed"/>
      <sheetName val="Rev-Fed2"/>
      <sheetName val="Rev-Oth"/>
      <sheetName val="Exp-Per"/>
      <sheetName val="Exp-Stu"/>
      <sheetName val="Exp-Ofc"/>
      <sheetName val="Exp-Occ"/>
      <sheetName val="Exp-Gen"/>
      <sheetName val="Pop"/>
    </sheetNames>
    <sheetDataSet>
      <sheetData sheetId="0"/>
      <sheetData sheetId="1"/>
      <sheetData sheetId="2"/>
      <sheetData sheetId="3"/>
      <sheetData sheetId="4"/>
      <sheetData sheetId="5"/>
      <sheetData sheetId="6">
        <row r="56">
          <cell r="F56">
            <v>0</v>
          </cell>
        </row>
      </sheetData>
      <sheetData sheetId="7"/>
      <sheetData sheetId="8">
        <row r="8">
          <cell r="C8">
            <v>8700</v>
          </cell>
        </row>
      </sheetData>
      <sheetData sheetId="9"/>
      <sheetData sheetId="10">
        <row r="43">
          <cell r="C43">
            <v>0</v>
          </cell>
        </row>
      </sheetData>
      <sheetData sheetId="11"/>
      <sheetData sheetId="12">
        <row r="8">
          <cell r="C8">
            <v>1.03</v>
          </cell>
        </row>
      </sheetData>
      <sheetData sheetId="13"/>
      <sheetData sheetId="14"/>
      <sheetData sheetId="15">
        <row r="15">
          <cell r="D15">
            <v>18600</v>
          </cell>
        </row>
      </sheetData>
      <sheetData sheetId="16"/>
      <sheetData sheetId="17">
        <row r="55">
          <cell r="C55">
            <v>0</v>
          </cell>
        </row>
        <row r="115">
          <cell r="C115">
            <v>0.8</v>
          </cell>
          <cell r="D115">
            <v>0.8</v>
          </cell>
          <cell r="E115">
            <v>0.8</v>
          </cell>
          <cell r="F115">
            <v>0.8</v>
          </cell>
          <cell r="G115">
            <v>0.8</v>
          </cell>
          <cell r="H115">
            <v>0.8</v>
          </cell>
        </row>
        <row r="126">
          <cell r="C126">
            <v>0.01</v>
          </cell>
          <cell r="D126">
            <v>0.4</v>
          </cell>
        </row>
        <row r="127">
          <cell r="C127">
            <v>0.2</v>
          </cell>
          <cell r="D127">
            <v>0.5</v>
          </cell>
        </row>
        <row r="128">
          <cell r="C128">
            <v>0.35</v>
          </cell>
          <cell r="D128">
            <v>0.6</v>
          </cell>
        </row>
        <row r="129">
          <cell r="C129">
            <v>0.5</v>
          </cell>
          <cell r="D129">
            <v>0.8</v>
          </cell>
        </row>
        <row r="131">
          <cell r="C131">
            <v>0.75</v>
          </cell>
          <cell r="D131">
            <v>0.9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YTD"/>
      <sheetName val="Cash Flow"/>
      <sheetName val="Dashboard"/>
      <sheetName val="III.b. Detailed Staffing Roster"/>
      <sheetName val="Chart Data"/>
      <sheetName val="Powerpoint Charts"/>
      <sheetName val="YTD BS"/>
      <sheetName val="PCSB IS"/>
      <sheetName val="PCSB BS"/>
      <sheetName val="I. Enrollment"/>
      <sheetName val="II.a. Revenue-Statutory Funding"/>
      <sheetName val="II.b. Revenue"/>
      <sheetName val="III. Staffing"/>
      <sheetName val="FY15 Staffing"/>
      <sheetName val="FY15 Staffing - Presentation"/>
      <sheetName val="IV. Facilities"/>
      <sheetName val="Loans"/>
      <sheetName val="V. Other Expenses"/>
      <sheetName val="V.a Actuals"/>
      <sheetName val="VI. Depreciation"/>
      <sheetName val="FY15 Forecast"/>
      <sheetName val="Cash Flow Projection"/>
      <sheetName val="Enrollment"/>
      <sheetName val="5 Year Budget"/>
      <sheetName val="5 Year Budget Detailed"/>
      <sheetName val="Comparables"/>
      <sheetName val="Program Budgets"/>
      <sheetName val="Balance Sheet"/>
      <sheetName val="PCSB GPA"/>
      <sheetName val="Start-up Budget"/>
      <sheetName val="Start-up Cash Flow"/>
      <sheetName val="Two Year Op-Year ONE"/>
      <sheetName val="Two Year Op-Year TWO"/>
      <sheetName val="5 Year Charter Ap Budget"/>
      <sheetName val="Capital Budget"/>
      <sheetName val="Charter App - Cash Flow"/>
      <sheetName val="Source of Funds"/>
      <sheetName val="Budget Charts"/>
      <sheetName val="Master"/>
      <sheetName val="Categories"/>
      <sheetName val="Calendar"/>
      <sheetName val="Bridge-Account to Summary"/>
      <sheetName val="FY15 Budget - APPROVED"/>
      <sheetName val="Cash Flow - BUDGET"/>
      <sheetName val="Jul BS"/>
      <sheetName val="Aug BS"/>
      <sheetName val="Sep BS"/>
      <sheetName val="Oct BS"/>
      <sheetName val="Nov BS"/>
      <sheetName val="Dec B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73">
          <cell r="G173">
            <v>1</v>
          </cell>
          <cell r="H173">
            <v>1.03</v>
          </cell>
          <cell r="I173">
            <v>1.0609</v>
          </cell>
          <cell r="J173">
            <v>1.092727</v>
          </cell>
          <cell r="K173">
            <v>1.1255088100000001</v>
          </cell>
          <cell r="L173">
            <v>1.1592740743000001</v>
          </cell>
          <cell r="M173">
            <v>1.1940522965290001</v>
          </cell>
          <cell r="N173">
            <v>1.2298738654248702</v>
          </cell>
          <cell r="O173">
            <v>1.2667700813876164</v>
          </cell>
          <cell r="P173">
            <v>1.3047731838292449</v>
          </cell>
          <cell r="Q173">
            <v>1.3439163793441222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el"/>
      <sheetName val="Inputs"/>
    </sheetNames>
    <sheetDataSet>
      <sheetData sheetId="0" refreshError="1"/>
      <sheetData sheetId="1">
        <row r="28">
          <cell r="D28">
            <v>0.09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3" tint="0.39997558519241921"/>
    <pageSetUpPr fitToPage="1"/>
  </sheetPr>
  <dimension ref="A1:F67"/>
  <sheetViews>
    <sheetView showGridLines="0" tabSelected="1" view="pageBreakPreview" zoomScale="115" zoomScaleNormal="115" zoomScaleSheetLayoutView="115" zoomScalePageLayoutView="115" workbookViewId="0">
      <selection activeCell="C24" sqref="C24"/>
    </sheetView>
  </sheetViews>
  <sheetFormatPr defaultColWidth="7.42578125" defaultRowHeight="12.75" x14ac:dyDescent="0.2"/>
  <cols>
    <col min="1" max="1" width="31.42578125" style="2" customWidth="1"/>
    <col min="2" max="3" width="15.7109375" style="103" customWidth="1"/>
    <col min="4" max="4" width="15.7109375" style="30" customWidth="1"/>
    <col min="5" max="5" width="12" style="2" bestFit="1" customWidth="1"/>
    <col min="6" max="6" width="11.140625" style="2" bestFit="1" customWidth="1"/>
    <col min="7" max="16384" width="7.42578125" style="2"/>
  </cols>
  <sheetData>
    <row r="1" spans="1:4" x14ac:dyDescent="0.2">
      <c r="A1" s="60" t="s">
        <v>125</v>
      </c>
    </row>
    <row r="3" spans="1:4" x14ac:dyDescent="0.2">
      <c r="A3" s="12"/>
      <c r="B3" s="104"/>
      <c r="C3" s="104"/>
      <c r="D3" s="13"/>
    </row>
    <row r="4" spans="1:4" ht="31.5" customHeight="1" x14ac:dyDescent="0.2">
      <c r="A4" s="471" t="s">
        <v>33</v>
      </c>
      <c r="B4" s="470" t="s">
        <v>76</v>
      </c>
      <c r="C4" s="470" t="s">
        <v>90</v>
      </c>
      <c r="D4" s="473" t="s">
        <v>89</v>
      </c>
    </row>
    <row r="5" spans="1:4" ht="16.5" customHeight="1" x14ac:dyDescent="0.2">
      <c r="A5" s="472"/>
      <c r="B5" s="470"/>
      <c r="C5" s="470"/>
      <c r="D5" s="473"/>
    </row>
    <row r="6" spans="1:4" ht="12.75" customHeight="1" x14ac:dyDescent="0.2">
      <c r="A6" s="7" t="s">
        <v>34</v>
      </c>
      <c r="B6" s="65">
        <f>POP!K52</f>
        <v>61</v>
      </c>
      <c r="C6" s="65">
        <f>POP!L52</f>
        <v>28</v>
      </c>
      <c r="D6" s="31"/>
    </row>
    <row r="7" spans="1:4" ht="12.75" customHeight="1" x14ac:dyDescent="0.2">
      <c r="A7" s="7" t="s">
        <v>35</v>
      </c>
      <c r="B7" s="65">
        <f>POP!K53</f>
        <v>55</v>
      </c>
      <c r="C7" s="65">
        <f>POP!L53</f>
        <v>61</v>
      </c>
      <c r="D7" s="31"/>
    </row>
    <row r="8" spans="1:4" ht="12.75" customHeight="1" x14ac:dyDescent="0.2">
      <c r="A8" s="7" t="s">
        <v>36</v>
      </c>
      <c r="B8" s="65">
        <f>POP!K54</f>
        <v>50</v>
      </c>
      <c r="C8" s="65">
        <f>POP!L54</f>
        <v>59</v>
      </c>
      <c r="D8" s="31"/>
    </row>
    <row r="9" spans="1:4" ht="12.75" customHeight="1" x14ac:dyDescent="0.2">
      <c r="A9" s="7" t="s">
        <v>37</v>
      </c>
      <c r="B9" s="65">
        <f>POP!K55</f>
        <v>44</v>
      </c>
      <c r="C9" s="65">
        <f>POP!L55</f>
        <v>40</v>
      </c>
      <c r="D9" s="31"/>
    </row>
    <row r="10" spans="1:4" ht="12.75" customHeight="1" x14ac:dyDescent="0.2">
      <c r="A10" s="7" t="s">
        <v>38</v>
      </c>
      <c r="B10" s="65">
        <f>POP!K56</f>
        <v>24</v>
      </c>
      <c r="C10" s="65">
        <f>POP!L56</f>
        <v>38</v>
      </c>
      <c r="D10" s="31"/>
    </row>
    <row r="11" spans="1:4" ht="12.75" customHeight="1" x14ac:dyDescent="0.2">
      <c r="A11" s="7" t="s">
        <v>39</v>
      </c>
      <c r="B11" s="65">
        <f>POP!K57</f>
        <v>25</v>
      </c>
      <c r="C11" s="65">
        <f>POP!L57</f>
        <v>24</v>
      </c>
      <c r="D11" s="31"/>
    </row>
    <row r="12" spans="1:4" ht="12.75" customHeight="1" x14ac:dyDescent="0.2">
      <c r="A12" s="7" t="s">
        <v>40</v>
      </c>
      <c r="B12" s="65">
        <f>POP!K58</f>
        <v>8</v>
      </c>
      <c r="C12" s="65">
        <f>POP!L58</f>
        <v>20</v>
      </c>
      <c r="D12" s="31"/>
    </row>
    <row r="13" spans="1:4" ht="12.75" customHeight="1" x14ac:dyDescent="0.2">
      <c r="A13" s="7" t="s">
        <v>41</v>
      </c>
      <c r="B13" s="65">
        <f>POP!K59</f>
        <v>9</v>
      </c>
      <c r="C13" s="65">
        <f>POP!L59</f>
        <v>8</v>
      </c>
      <c r="D13" s="31"/>
    </row>
    <row r="14" spans="1:4" ht="12.75" customHeight="1" x14ac:dyDescent="0.2">
      <c r="A14" s="8" t="s">
        <v>42</v>
      </c>
      <c r="B14" s="65">
        <f>POP!K60</f>
        <v>5</v>
      </c>
      <c r="C14" s="65">
        <f>POP!L60</f>
        <v>8</v>
      </c>
      <c r="D14" s="31"/>
    </row>
    <row r="15" spans="1:4" ht="12.75" customHeight="1" x14ac:dyDescent="0.2">
      <c r="A15" s="8" t="s">
        <v>43</v>
      </c>
      <c r="B15" s="65">
        <f>POP!K61</f>
        <v>0</v>
      </c>
      <c r="C15" s="65">
        <f>POP!L61</f>
        <v>0</v>
      </c>
      <c r="D15" s="31"/>
    </row>
    <row r="16" spans="1:4" ht="12.75" customHeight="1" x14ac:dyDescent="0.2">
      <c r="A16" s="8" t="s">
        <v>44</v>
      </c>
      <c r="B16" s="65">
        <f>POP!K62</f>
        <v>0</v>
      </c>
      <c r="C16" s="65">
        <f>POP!L62</f>
        <v>0</v>
      </c>
      <c r="D16" s="31"/>
    </row>
    <row r="17" spans="1:4" ht="12.75" customHeight="1" x14ac:dyDescent="0.2">
      <c r="A17" s="7" t="s">
        <v>45</v>
      </c>
      <c r="B17" s="65">
        <f>POP!K63</f>
        <v>0</v>
      </c>
      <c r="C17" s="65">
        <f>POP!L63</f>
        <v>0</v>
      </c>
      <c r="D17" s="31"/>
    </row>
    <row r="18" spans="1:4" ht="12.75" customHeight="1" x14ac:dyDescent="0.2">
      <c r="A18" s="7" t="s">
        <v>46</v>
      </c>
      <c r="B18" s="65">
        <f>POP!K64</f>
        <v>0</v>
      </c>
      <c r="C18" s="65">
        <f>POP!L64</f>
        <v>0</v>
      </c>
      <c r="D18" s="31"/>
    </row>
    <row r="19" spans="1:4" ht="12.75" customHeight="1" x14ac:dyDescent="0.2">
      <c r="A19" s="7" t="s">
        <v>47</v>
      </c>
      <c r="B19" s="65">
        <f>POP!K65</f>
        <v>0</v>
      </c>
      <c r="C19" s="65">
        <f>POP!L65</f>
        <v>0</v>
      </c>
      <c r="D19" s="31"/>
    </row>
    <row r="20" spans="1:4" ht="12.75" customHeight="1" x14ac:dyDescent="0.2">
      <c r="A20" s="7" t="s">
        <v>48</v>
      </c>
      <c r="B20" s="65">
        <f>POP!K66</f>
        <v>0</v>
      </c>
      <c r="C20" s="65">
        <f>POP!L66</f>
        <v>0</v>
      </c>
      <c r="D20" s="31"/>
    </row>
    <row r="21" spans="1:4" ht="12.75" customHeight="1" x14ac:dyDescent="0.2">
      <c r="A21" s="7" t="s">
        <v>49</v>
      </c>
      <c r="B21" s="65">
        <f>POP!K67</f>
        <v>0</v>
      </c>
      <c r="C21" s="65">
        <f>POP!L67</f>
        <v>0</v>
      </c>
      <c r="D21" s="31"/>
    </row>
    <row r="22" spans="1:4" ht="12.75" customHeight="1" x14ac:dyDescent="0.2">
      <c r="A22" s="7" t="s">
        <v>50</v>
      </c>
      <c r="B22" s="65">
        <f>POP!K68</f>
        <v>0</v>
      </c>
      <c r="C22" s="65">
        <f>POP!L68</f>
        <v>0</v>
      </c>
      <c r="D22" s="31"/>
    </row>
    <row r="23" spans="1:4" ht="13.5" customHeight="1" x14ac:dyDescent="0.2">
      <c r="A23" s="8" t="s">
        <v>51</v>
      </c>
      <c r="B23" s="65">
        <f>POP!K69</f>
        <v>0</v>
      </c>
      <c r="C23" s="65">
        <f>POP!L69</f>
        <v>0</v>
      </c>
      <c r="D23" s="31"/>
    </row>
    <row r="24" spans="1:4" x14ac:dyDescent="0.2">
      <c r="A24" s="14" t="s">
        <v>52</v>
      </c>
      <c r="B24" s="105">
        <f>SUM(B6:B23)</f>
        <v>281</v>
      </c>
      <c r="C24" s="105">
        <f>SUM(C6:C23)</f>
        <v>286</v>
      </c>
      <c r="D24" s="11">
        <f>SUM(D6:D23)</f>
        <v>0</v>
      </c>
    </row>
    <row r="25" spans="1:4" x14ac:dyDescent="0.2">
      <c r="A25" s="15"/>
      <c r="B25" s="106"/>
      <c r="D25" s="9"/>
    </row>
    <row r="26" spans="1:4" ht="25.5" x14ac:dyDescent="0.2">
      <c r="A26" s="14" t="s">
        <v>53</v>
      </c>
      <c r="B26" s="107" t="str">
        <f>B4</f>
        <v>Previous Year's Enrollment</v>
      </c>
      <c r="C26" s="107" t="str">
        <f>C4</f>
        <v>Budgeted Enrollment</v>
      </c>
      <c r="D26" s="16" t="str">
        <f>D4</f>
        <v>Audited Enrollment</v>
      </c>
    </row>
    <row r="27" spans="1:4" ht="20.25" customHeight="1" x14ac:dyDescent="0.2">
      <c r="A27" s="7" t="s">
        <v>54</v>
      </c>
      <c r="B27" s="65">
        <f>POP!K81</f>
        <v>16</v>
      </c>
      <c r="C27" s="65">
        <f>POP!L81</f>
        <v>17</v>
      </c>
      <c r="D27" s="31"/>
    </row>
    <row r="28" spans="1:4" ht="12.75" customHeight="1" x14ac:dyDescent="0.2">
      <c r="A28" s="7" t="s">
        <v>55</v>
      </c>
      <c r="B28" s="65">
        <f>POP!K82</f>
        <v>5</v>
      </c>
      <c r="C28" s="65">
        <f>POP!L82</f>
        <v>4</v>
      </c>
      <c r="D28" s="31"/>
    </row>
    <row r="29" spans="1:4" ht="12.75" customHeight="1" x14ac:dyDescent="0.2">
      <c r="A29" s="7" t="s">
        <v>56</v>
      </c>
      <c r="B29" s="65">
        <f>POP!K83</f>
        <v>1</v>
      </c>
      <c r="C29" s="65">
        <f>POP!L83</f>
        <v>2</v>
      </c>
      <c r="D29" s="31"/>
    </row>
    <row r="30" spans="1:4" ht="12.75" customHeight="1" x14ac:dyDescent="0.2">
      <c r="A30" s="7" t="s">
        <v>57</v>
      </c>
      <c r="B30" s="65">
        <f>POP!K84</f>
        <v>0</v>
      </c>
      <c r="C30" s="65">
        <f>POP!L84</f>
        <v>0</v>
      </c>
      <c r="D30" s="31"/>
    </row>
    <row r="31" spans="1:4" ht="13.5" customHeight="1" x14ac:dyDescent="0.2">
      <c r="A31" s="14" t="s">
        <v>58</v>
      </c>
      <c r="B31" s="105">
        <f>SUM(B27:B30)</f>
        <v>22</v>
      </c>
      <c r="C31" s="105">
        <f>SUM(C27:C30)</f>
        <v>23</v>
      </c>
      <c r="D31" s="11">
        <f>SUM(D27:D30)</f>
        <v>0</v>
      </c>
    </row>
    <row r="32" spans="1:4" ht="13.5" customHeight="1" x14ac:dyDescent="0.2">
      <c r="A32" s="17"/>
      <c r="D32" s="9"/>
    </row>
    <row r="33" spans="1:6" ht="13.5" x14ac:dyDescent="0.25">
      <c r="A33" s="18"/>
      <c r="D33" s="9"/>
    </row>
    <row r="34" spans="1:6" ht="32.25" customHeight="1" x14ac:dyDescent="0.2">
      <c r="A34" s="10" t="s">
        <v>59</v>
      </c>
      <c r="B34" s="107" t="str">
        <f>B26</f>
        <v>Previous Year's Enrollment</v>
      </c>
      <c r="C34" s="107" t="str">
        <f>C26</f>
        <v>Budgeted Enrollment</v>
      </c>
      <c r="D34" s="16" t="str">
        <f>D26</f>
        <v>Audited Enrollment</v>
      </c>
    </row>
    <row r="35" spans="1:6" ht="21.75" customHeight="1" x14ac:dyDescent="0.2">
      <c r="A35" s="10" t="s">
        <v>60</v>
      </c>
      <c r="B35" s="108">
        <f>POP!K103</f>
        <v>48</v>
      </c>
      <c r="C35" s="108">
        <f>POP!L103</f>
        <v>51</v>
      </c>
      <c r="D35" s="32"/>
    </row>
    <row r="36" spans="1:6" x14ac:dyDescent="0.2">
      <c r="A36" s="17"/>
      <c r="D36" s="9"/>
    </row>
    <row r="37" spans="1:6" ht="12.75" customHeight="1" x14ac:dyDescent="0.2">
      <c r="A37" s="10" t="s">
        <v>61</v>
      </c>
      <c r="B37" s="107" t="str">
        <f>B34</f>
        <v>Previous Year's Enrollment</v>
      </c>
      <c r="C37" s="107" t="str">
        <f>C34</f>
        <v>Budgeted Enrollment</v>
      </c>
      <c r="D37" s="16" t="str">
        <f>D34</f>
        <v>Audited Enrollment</v>
      </c>
    </row>
    <row r="38" spans="1:6" ht="12.75" customHeight="1" x14ac:dyDescent="0.2">
      <c r="A38" s="6" t="s">
        <v>62</v>
      </c>
      <c r="B38" s="65">
        <f>POP!K110</f>
        <v>0</v>
      </c>
      <c r="C38" s="65">
        <f>POP!L110</f>
        <v>0</v>
      </c>
      <c r="D38" s="31"/>
    </row>
    <row r="39" spans="1:6" ht="12.75" customHeight="1" x14ac:dyDescent="0.2">
      <c r="A39" s="6" t="s">
        <v>63</v>
      </c>
      <c r="B39" s="65">
        <f>POP!K111</f>
        <v>0</v>
      </c>
      <c r="C39" s="65">
        <f>POP!L111</f>
        <v>0</v>
      </c>
      <c r="D39" s="31"/>
    </row>
    <row r="40" spans="1:6" ht="12.75" customHeight="1" x14ac:dyDescent="0.2">
      <c r="A40" s="6" t="s">
        <v>64</v>
      </c>
      <c r="B40" s="65">
        <f>POP!K112</f>
        <v>0</v>
      </c>
      <c r="C40" s="65">
        <f>POP!L112</f>
        <v>0</v>
      </c>
      <c r="D40" s="31"/>
      <c r="F40" s="3"/>
    </row>
    <row r="41" spans="1:6" ht="12.75" customHeight="1" x14ac:dyDescent="0.2">
      <c r="A41" s="6" t="s">
        <v>65</v>
      </c>
      <c r="B41" s="65">
        <f>POP!K113</f>
        <v>0</v>
      </c>
      <c r="C41" s="65">
        <f>POP!L113</f>
        <v>0</v>
      </c>
      <c r="D41" s="31"/>
      <c r="F41" s="3"/>
    </row>
    <row r="42" spans="1:6" ht="13.5" customHeight="1" x14ac:dyDescent="0.2">
      <c r="A42" s="19" t="s">
        <v>66</v>
      </c>
      <c r="B42" s="105">
        <f>SUM(B38:B41)</f>
        <v>0</v>
      </c>
      <c r="C42" s="105">
        <f>SUM(C38:C41)</f>
        <v>0</v>
      </c>
      <c r="D42" s="11">
        <f>SUM(D38:D41)</f>
        <v>0</v>
      </c>
      <c r="F42" s="3"/>
    </row>
    <row r="43" spans="1:6" ht="13.5" customHeight="1" x14ac:dyDescent="0.2">
      <c r="A43" s="15"/>
      <c r="C43" s="109"/>
      <c r="D43" s="20"/>
      <c r="F43" s="3"/>
    </row>
    <row r="44" spans="1:6" ht="25.5" x14ac:dyDescent="0.2">
      <c r="A44" s="21" t="s">
        <v>67</v>
      </c>
      <c r="B44" s="107" t="str">
        <f>B34</f>
        <v>Previous Year's Enrollment</v>
      </c>
      <c r="C44" s="107" t="str">
        <f>C34</f>
        <v>Budgeted Enrollment</v>
      </c>
      <c r="D44" s="16" t="str">
        <f>D34</f>
        <v>Audited Enrollment</v>
      </c>
      <c r="F44" s="3"/>
    </row>
    <row r="45" spans="1:6" ht="13.5" customHeight="1" x14ac:dyDescent="0.2">
      <c r="A45" s="10" t="s">
        <v>68</v>
      </c>
      <c r="B45" s="108">
        <f>POP!K116</f>
        <v>0</v>
      </c>
      <c r="C45" s="108">
        <f>POP!L116</f>
        <v>0</v>
      </c>
      <c r="D45" s="32"/>
      <c r="F45" s="3"/>
    </row>
    <row r="46" spans="1:6" ht="13.5" customHeight="1" x14ac:dyDescent="0.2">
      <c r="A46" s="17"/>
      <c r="C46" s="110"/>
      <c r="D46" s="22"/>
      <c r="F46" s="3"/>
    </row>
    <row r="47" spans="1:6" ht="12.75" customHeight="1" x14ac:dyDescent="0.2">
      <c r="A47" s="6" t="s">
        <v>69</v>
      </c>
      <c r="B47" s="107" t="str">
        <f>B44</f>
        <v>Previous Year's Enrollment</v>
      </c>
      <c r="C47" s="107" t="str">
        <f>C44</f>
        <v>Budgeted Enrollment</v>
      </c>
      <c r="D47" s="16" t="str">
        <f>D44</f>
        <v>Audited Enrollment</v>
      </c>
      <c r="F47" s="3"/>
    </row>
    <row r="48" spans="1:6" ht="13.5" customHeight="1" x14ac:dyDescent="0.2">
      <c r="A48" s="10" t="s">
        <v>69</v>
      </c>
      <c r="B48" s="108">
        <f>POP!K107</f>
        <v>0</v>
      </c>
      <c r="C48" s="108">
        <f>POP!L107</f>
        <v>0</v>
      </c>
      <c r="D48" s="32"/>
      <c r="F48" s="3"/>
    </row>
    <row r="49" spans="1:6" x14ac:dyDescent="0.2">
      <c r="A49" s="17"/>
      <c r="C49" s="110"/>
      <c r="D49" s="22"/>
      <c r="F49" s="3"/>
    </row>
    <row r="50" spans="1:6" ht="12.75" customHeight="1" x14ac:dyDescent="0.2">
      <c r="A50" s="10" t="s">
        <v>87</v>
      </c>
      <c r="B50" s="107" t="str">
        <f>B47</f>
        <v>Previous Year's Enrollment</v>
      </c>
      <c r="C50" s="107" t="str">
        <f>C47</f>
        <v>Budgeted Enrollment</v>
      </c>
      <c r="D50" s="16" t="str">
        <f>D47</f>
        <v>Audited Enrollment</v>
      </c>
      <c r="F50" s="3"/>
    </row>
    <row r="51" spans="1:6" ht="13.5" customHeight="1" x14ac:dyDescent="0.2">
      <c r="A51" s="10" t="s">
        <v>88</v>
      </c>
      <c r="B51" s="108">
        <f>POP!K119</f>
        <v>45</v>
      </c>
      <c r="C51" s="108">
        <f>POP!L119</f>
        <v>46</v>
      </c>
      <c r="D51" s="32"/>
      <c r="F51" s="3"/>
    </row>
    <row r="52" spans="1:6" x14ac:dyDescent="0.2">
      <c r="A52" s="23"/>
      <c r="B52" s="45"/>
      <c r="C52" s="45"/>
      <c r="D52" s="24"/>
      <c r="F52" s="3"/>
    </row>
    <row r="53" spans="1:6" ht="25.5" x14ac:dyDescent="0.2">
      <c r="A53" s="10" t="s">
        <v>70</v>
      </c>
      <c r="B53" s="107" t="str">
        <f>B44</f>
        <v>Previous Year's Enrollment</v>
      </c>
      <c r="C53" s="107" t="str">
        <f>C44</f>
        <v>Budgeted Enrollment</v>
      </c>
      <c r="D53" s="16" t="str">
        <f>D44</f>
        <v>Audited Enrollment</v>
      </c>
      <c r="F53" s="3"/>
    </row>
    <row r="54" spans="1:6" ht="12.75" customHeight="1" x14ac:dyDescent="0.2">
      <c r="A54" s="6" t="s">
        <v>71</v>
      </c>
      <c r="B54" s="65">
        <f>POP!K96</f>
        <v>0</v>
      </c>
      <c r="C54" s="65">
        <f>POP!L96</f>
        <v>0</v>
      </c>
      <c r="D54" s="31"/>
      <c r="F54" s="3"/>
    </row>
    <row r="55" spans="1:6" ht="12.75" customHeight="1" x14ac:dyDescent="0.2">
      <c r="A55" s="6" t="s">
        <v>72</v>
      </c>
      <c r="B55" s="65">
        <f>POP!K97</f>
        <v>0</v>
      </c>
      <c r="C55" s="65">
        <f>POP!L97</f>
        <v>0</v>
      </c>
      <c r="D55" s="31"/>
      <c r="F55" s="3"/>
    </row>
    <row r="56" spans="1:6" ht="12.75" customHeight="1" x14ac:dyDescent="0.2">
      <c r="A56" s="6" t="s">
        <v>73</v>
      </c>
      <c r="B56" s="65">
        <f>POP!K98</f>
        <v>0</v>
      </c>
      <c r="C56" s="65">
        <f>POP!L98</f>
        <v>0</v>
      </c>
      <c r="D56" s="31"/>
      <c r="F56" s="3"/>
    </row>
    <row r="57" spans="1:6" ht="12.75" customHeight="1" x14ac:dyDescent="0.2">
      <c r="A57" s="6" t="s">
        <v>74</v>
      </c>
      <c r="B57" s="65">
        <f>POP!K99</f>
        <v>0</v>
      </c>
      <c r="C57" s="65">
        <f>POP!L99</f>
        <v>0</v>
      </c>
      <c r="D57" s="31"/>
      <c r="F57" s="3"/>
    </row>
    <row r="58" spans="1:6" ht="14.25" customHeight="1" x14ac:dyDescent="0.25">
      <c r="A58" s="25" t="s">
        <v>75</v>
      </c>
      <c r="B58" s="105">
        <f>SUM(B54:B57)</f>
        <v>0</v>
      </c>
      <c r="C58" s="105">
        <f>SUM(C54:C57)</f>
        <v>0</v>
      </c>
      <c r="D58" s="11">
        <f>SUM(D54:D57)</f>
        <v>0</v>
      </c>
      <c r="F58" s="3"/>
    </row>
    <row r="59" spans="1:6" x14ac:dyDescent="0.2">
      <c r="A59" s="4"/>
      <c r="B59" s="45"/>
      <c r="D59" s="9"/>
      <c r="F59" s="3"/>
    </row>
    <row r="60" spans="1:6" x14ac:dyDescent="0.2">
      <c r="A60" s="26"/>
      <c r="D60" s="27"/>
      <c r="F60" s="3"/>
    </row>
    <row r="61" spans="1:6" x14ac:dyDescent="0.2">
      <c r="A61" s="28"/>
      <c r="B61" s="111"/>
      <c r="C61" s="111"/>
      <c r="D61" s="29"/>
      <c r="E61" s="3"/>
      <c r="F61" s="5"/>
    </row>
    <row r="62" spans="1:6" x14ac:dyDescent="0.2">
      <c r="F62" s="3"/>
    </row>
    <row r="63" spans="1:6" x14ac:dyDescent="0.2">
      <c r="F63" s="3"/>
    </row>
    <row r="64" spans="1:6" x14ac:dyDescent="0.2">
      <c r="F64" s="3"/>
    </row>
    <row r="65" spans="6:6" x14ac:dyDescent="0.2">
      <c r="F65" s="3"/>
    </row>
    <row r="66" spans="6:6" x14ac:dyDescent="0.2">
      <c r="F66" s="3"/>
    </row>
    <row r="67" spans="6:6" x14ac:dyDescent="0.2">
      <c r="F67" s="3"/>
    </row>
  </sheetData>
  <mergeCells count="4">
    <mergeCell ref="C4:C5"/>
    <mergeCell ref="B4:B5"/>
    <mergeCell ref="A4:A5"/>
    <mergeCell ref="D4:D5"/>
  </mergeCells>
  <pageMargins left="1.25" right="0.25" top="0.55000000000000004" bottom="0.43" header="0.25" footer="0.26"/>
  <pageSetup scale="88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3" tint="0.39997558519241921"/>
    <pageSetUpPr fitToPage="1"/>
  </sheetPr>
  <dimension ref="A1:Y64"/>
  <sheetViews>
    <sheetView showGridLines="0" view="pageBreakPreview" zoomScaleSheetLayoutView="100" workbookViewId="0">
      <pane xSplit="7" ySplit="5" topLeftCell="H6" activePane="bottomRight" state="frozen"/>
      <selection pane="topRight" activeCell="H1" sqref="H1"/>
      <selection pane="bottomLeft" activeCell="A6" sqref="A6"/>
      <selection pane="bottomRight" activeCell="H10" sqref="H10"/>
    </sheetView>
  </sheetViews>
  <sheetFormatPr defaultColWidth="9.140625" defaultRowHeight="12.75" customHeight="1" x14ac:dyDescent="0.2"/>
  <cols>
    <col min="1" max="1" width="1.85546875" style="33" customWidth="1"/>
    <col min="2" max="2" width="45.85546875" style="33" bestFit="1" customWidth="1"/>
    <col min="3" max="3" width="2.85546875" style="33" customWidth="1"/>
    <col min="4" max="4" width="11.5703125" style="112" customWidth="1"/>
    <col min="5" max="5" width="2.7109375" style="1" customWidth="1"/>
    <col min="6" max="6" width="10.7109375" style="34" customWidth="1"/>
    <col min="7" max="7" width="2.7109375" style="1" customWidth="1"/>
    <col min="8" max="10" width="10.7109375" style="33" customWidth="1"/>
    <col min="11" max="11" width="12.42578125" style="33" bestFit="1" customWidth="1"/>
    <col min="12" max="14" width="10.7109375" style="33" customWidth="1"/>
    <col min="15" max="15" width="12.42578125" style="33" bestFit="1" customWidth="1"/>
    <col min="16" max="18" width="10.7109375" style="33" customWidth="1"/>
    <col min="19" max="19" width="12.5703125" style="33" bestFit="1" customWidth="1"/>
    <col min="20" max="21" width="10.7109375" style="33" customWidth="1"/>
    <col min="22" max="23" width="12.5703125" style="33" bestFit="1" customWidth="1"/>
    <col min="24" max="24" width="2.7109375" style="33" customWidth="1"/>
    <col min="25" max="25" width="14.85546875" style="33" customWidth="1"/>
    <col min="26" max="16384" width="9.140625" style="33"/>
  </cols>
  <sheetData>
    <row r="1" spans="1:25" ht="12.75" customHeight="1" x14ac:dyDescent="0.2">
      <c r="A1" s="51" t="str">
        <f>POP!B3</f>
        <v>Shining Stars Montessori Academy PCS</v>
      </c>
      <c r="B1" s="51"/>
    </row>
    <row r="2" spans="1:25" ht="12.75" customHeight="1" x14ac:dyDescent="0.2">
      <c r="A2" s="33" t="s">
        <v>360</v>
      </c>
    </row>
    <row r="3" spans="1:25" x14ac:dyDescent="0.2">
      <c r="A3" s="35"/>
      <c r="B3" s="36"/>
      <c r="C3" s="35"/>
      <c r="D3" s="56"/>
      <c r="F3" s="1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5"/>
    </row>
    <row r="4" spans="1:25" x14ac:dyDescent="0.2">
      <c r="A4" s="1"/>
      <c r="B4" s="1"/>
      <c r="C4" s="35"/>
      <c r="D4" s="113" t="s">
        <v>103</v>
      </c>
      <c r="E4" s="40"/>
      <c r="F4" s="40"/>
      <c r="G4" s="40"/>
      <c r="H4" s="39" t="s">
        <v>91</v>
      </c>
      <c r="I4" s="39" t="s">
        <v>92</v>
      </c>
      <c r="J4" s="39" t="s">
        <v>93</v>
      </c>
      <c r="K4" s="39" t="s">
        <v>77</v>
      </c>
      <c r="L4" s="39" t="s">
        <v>94</v>
      </c>
      <c r="M4" s="39" t="s">
        <v>95</v>
      </c>
      <c r="N4" s="39" t="s">
        <v>96</v>
      </c>
      <c r="O4" s="39" t="s">
        <v>78</v>
      </c>
      <c r="P4" s="39" t="s">
        <v>97</v>
      </c>
      <c r="Q4" s="39" t="s">
        <v>98</v>
      </c>
      <c r="R4" s="39" t="s">
        <v>99</v>
      </c>
      <c r="S4" s="39" t="s">
        <v>79</v>
      </c>
      <c r="T4" s="39" t="s">
        <v>100</v>
      </c>
      <c r="U4" s="39" t="s">
        <v>101</v>
      </c>
      <c r="V4" s="39" t="s">
        <v>102</v>
      </c>
      <c r="W4" s="39" t="s">
        <v>80</v>
      </c>
      <c r="X4" s="35"/>
      <c r="Y4" s="39" t="s">
        <v>104</v>
      </c>
    </row>
    <row r="5" spans="1:25" x14ac:dyDescent="0.2">
      <c r="B5" s="1"/>
      <c r="C5" s="35"/>
      <c r="D5" s="114" t="s">
        <v>126</v>
      </c>
      <c r="E5" s="42"/>
      <c r="F5" s="42"/>
      <c r="G5" s="42"/>
      <c r="H5" s="41" t="str">
        <f>D5</f>
        <v xml:space="preserve">   Projected</v>
      </c>
      <c r="I5" s="41" t="str">
        <f>H5</f>
        <v xml:space="preserve">   Projected</v>
      </c>
      <c r="J5" s="41" t="str">
        <f t="shared" ref="J5:W5" si="0">I5</f>
        <v xml:space="preserve">   Projected</v>
      </c>
      <c r="K5" s="41" t="str">
        <f t="shared" si="0"/>
        <v xml:space="preserve">   Projected</v>
      </c>
      <c r="L5" s="41" t="str">
        <f t="shared" si="0"/>
        <v xml:space="preserve">   Projected</v>
      </c>
      <c r="M5" s="41" t="str">
        <f t="shared" si="0"/>
        <v xml:space="preserve">   Projected</v>
      </c>
      <c r="N5" s="41" t="str">
        <f t="shared" si="0"/>
        <v xml:space="preserve">   Projected</v>
      </c>
      <c r="O5" s="41" t="str">
        <f t="shared" si="0"/>
        <v xml:space="preserve">   Projected</v>
      </c>
      <c r="P5" s="41" t="str">
        <f t="shared" si="0"/>
        <v xml:space="preserve">   Projected</v>
      </c>
      <c r="Q5" s="41" t="str">
        <f t="shared" si="0"/>
        <v xml:space="preserve">   Projected</v>
      </c>
      <c r="R5" s="41" t="str">
        <f t="shared" si="0"/>
        <v xml:space="preserve">   Projected</v>
      </c>
      <c r="S5" s="41" t="str">
        <f t="shared" si="0"/>
        <v xml:space="preserve">   Projected</v>
      </c>
      <c r="T5" s="41" t="str">
        <f t="shared" si="0"/>
        <v xml:space="preserve">   Projected</v>
      </c>
      <c r="U5" s="41" t="str">
        <f t="shared" si="0"/>
        <v xml:space="preserve">   Projected</v>
      </c>
      <c r="V5" s="41" t="str">
        <f t="shared" si="0"/>
        <v xml:space="preserve">   Projected</v>
      </c>
      <c r="W5" s="41" t="str">
        <f t="shared" si="0"/>
        <v xml:space="preserve">   Projected</v>
      </c>
      <c r="X5" s="35"/>
      <c r="Y5" s="41" t="s">
        <v>81</v>
      </c>
    </row>
    <row r="6" spans="1:25" x14ac:dyDescent="0.2">
      <c r="A6" s="43" t="s">
        <v>0</v>
      </c>
      <c r="B6" s="1"/>
      <c r="C6" s="35"/>
      <c r="X6" s="35"/>
    </row>
    <row r="7" spans="1:25" x14ac:dyDescent="0.2">
      <c r="A7" s="36"/>
      <c r="B7" s="36" t="s">
        <v>105</v>
      </c>
      <c r="C7" s="35"/>
      <c r="D7" s="44">
        <f>SUMIF('Report-PCSB-IS'!C:C,B7,'Report-PCSB-IS'!D:D)</f>
        <v>3561141.3233333332</v>
      </c>
      <c r="E7" s="45"/>
      <c r="F7" s="45"/>
      <c r="G7" s="45"/>
      <c r="H7" s="44">
        <f>SUMIF('Report-PCSB-CF'!$C:$C,$B7,'Report-PCSB-CF'!E:E)</f>
        <v>297105.27766927081</v>
      </c>
      <c r="I7" s="44">
        <f>SUMIF('Report-PCSB-CF'!$C:$C,$B7,'Report-PCSB-CF'!F:F)</f>
        <v>297105.27766927081</v>
      </c>
      <c r="J7" s="44">
        <f>SUMIF('Report-PCSB-CF'!$C:$C,$B7,'Report-PCSB-CF'!G:G)</f>
        <v>297105.27766927081</v>
      </c>
      <c r="K7" s="45">
        <f>SUM(H7:J7)</f>
        <v>891315.8330078125</v>
      </c>
      <c r="L7" s="44">
        <f>SUMIF('Report-PCSB-CF'!$C:$C,$B7,'Report-PCSB-CF'!H:H)</f>
        <v>297105.27766927081</v>
      </c>
      <c r="M7" s="44">
        <f>SUMIF('Report-PCSB-CF'!$C:$C,$B7,'Report-PCSB-CF'!I:I)</f>
        <v>297105.27766927081</v>
      </c>
      <c r="N7" s="44">
        <f>SUMIF('Report-PCSB-CF'!$C:$C,$B7,'Report-PCSB-CF'!J:J)</f>
        <v>297105.27766927081</v>
      </c>
      <c r="O7" s="45">
        <f>SUM(L7:N7)</f>
        <v>891315.8330078125</v>
      </c>
      <c r="P7" s="44">
        <f>SUMIF('Report-PCSB-CF'!$C:$C,$B7,'Report-PCSB-CF'!K:K)</f>
        <v>297105.27766927081</v>
      </c>
      <c r="Q7" s="44">
        <f>SUMIF('Report-PCSB-CF'!$C:$C,$B7,'Report-PCSB-CF'!L:L)</f>
        <v>297105.27766927081</v>
      </c>
      <c r="R7" s="44">
        <f>SUMIF('Report-PCSB-CF'!$C:$C,$B7,'Report-PCSB-CF'!M:M)</f>
        <v>297105.27766927081</v>
      </c>
      <c r="S7" s="45">
        <f>SUM(P7:R7)</f>
        <v>891315.8330078125</v>
      </c>
      <c r="T7" s="44">
        <f>SUMIF('Report-PCSB-CF'!$C:$C,$B7,'Report-PCSB-CF'!N:N)</f>
        <v>297105.27766927081</v>
      </c>
      <c r="U7" s="44">
        <f>SUMIF('Report-PCSB-CF'!$C:$C,$B7,'Report-PCSB-CF'!O:O)</f>
        <v>297105.27766927081</v>
      </c>
      <c r="V7" s="44">
        <f>SUMIF('Report-PCSB-CF'!$C:$C,$B7,'Report-PCSB-CF'!P:P)</f>
        <v>297105.27766927081</v>
      </c>
      <c r="W7" s="45">
        <f>SUM(T7:V7)</f>
        <v>891315.8330078125</v>
      </c>
      <c r="X7" s="136"/>
      <c r="Y7" s="37">
        <f>SUM(K7,O7,S7,W7)</f>
        <v>3565263.33203125</v>
      </c>
    </row>
    <row r="8" spans="1:25" x14ac:dyDescent="0.2">
      <c r="A8" s="36"/>
      <c r="B8" s="36" t="s">
        <v>106</v>
      </c>
      <c r="C8" s="35"/>
      <c r="D8" s="44">
        <f>SUMIF('Report-PCSB-IS'!C:C,B8,'Report-PCSB-IS'!D:D)</f>
        <v>660953.99466666661</v>
      </c>
      <c r="E8" s="45"/>
      <c r="F8" s="45"/>
      <c r="G8" s="45"/>
      <c r="H8" s="44">
        <f>SUMIF('Report-PCSB-CF'!$C:$C,$B8,'Report-PCSB-CF'!E:E)</f>
        <v>58863.2666015625</v>
      </c>
      <c r="I8" s="44">
        <f>SUMIF('Report-PCSB-CF'!$C:$C,$B8,'Report-PCSB-CF'!F:F)</f>
        <v>58863.2666015625</v>
      </c>
      <c r="J8" s="44">
        <f>SUMIF('Report-PCSB-CF'!$C:$C,$B8,'Report-PCSB-CF'!G:G)</f>
        <v>58863.2666015625</v>
      </c>
      <c r="K8" s="45">
        <f t="shared" ref="K8:K15" si="1">SUM(H8:J8)</f>
        <v>176589.7998046875</v>
      </c>
      <c r="L8" s="44">
        <f>SUMIF('Report-PCSB-CF'!$C:$C,$B8,'Report-PCSB-CF'!H:H)</f>
        <v>58863.2666015625</v>
      </c>
      <c r="M8" s="44">
        <f>SUMIF('Report-PCSB-CF'!$C:$C,$B8,'Report-PCSB-CF'!I:I)</f>
        <v>58863.2666015625</v>
      </c>
      <c r="N8" s="44">
        <f>SUMIF('Report-PCSB-CF'!$C:$C,$B8,'Report-PCSB-CF'!J:J)</f>
        <v>58863.2666015625</v>
      </c>
      <c r="O8" s="45">
        <f t="shared" ref="O8:O15" si="2">SUM(L8:N8)</f>
        <v>176589.7998046875</v>
      </c>
      <c r="P8" s="44">
        <f>SUMIF('Report-PCSB-CF'!$C:$C,$B8,'Report-PCSB-CF'!K:K)</f>
        <v>58863.2666015625</v>
      </c>
      <c r="Q8" s="44">
        <f>SUMIF('Report-PCSB-CF'!$C:$C,$B8,'Report-PCSB-CF'!L:L)</f>
        <v>58863.2666015625</v>
      </c>
      <c r="R8" s="44">
        <f>SUMIF('Report-PCSB-CF'!$C:$C,$B8,'Report-PCSB-CF'!M:M)</f>
        <v>58863.2666015625</v>
      </c>
      <c r="S8" s="45">
        <f t="shared" ref="S8:S15" si="3">SUM(P8:R8)</f>
        <v>176589.7998046875</v>
      </c>
      <c r="T8" s="44">
        <f>SUMIF('Report-PCSB-CF'!$C:$C,$B8,'Report-PCSB-CF'!N:N)</f>
        <v>58863.2666015625</v>
      </c>
      <c r="U8" s="44">
        <f>SUMIF('Report-PCSB-CF'!$C:$C,$B8,'Report-PCSB-CF'!O:O)</f>
        <v>58863.2666015625</v>
      </c>
      <c r="V8" s="44">
        <f>SUMIF('Report-PCSB-CF'!$C:$C,$B8,'Report-PCSB-CF'!P:P)</f>
        <v>58863.2666015625</v>
      </c>
      <c r="W8" s="45">
        <f t="shared" ref="W8:W15" si="4">SUM(T8:V8)</f>
        <v>176589.7998046875</v>
      </c>
      <c r="X8" s="136"/>
      <c r="Y8" s="37">
        <f t="shared" ref="Y8:Y15" si="5">SUM(K8,O8,S8,W8)</f>
        <v>706359.19921875</v>
      </c>
    </row>
    <row r="9" spans="1:25" x14ac:dyDescent="0.2">
      <c r="A9" s="36"/>
      <c r="B9" s="36" t="s">
        <v>1</v>
      </c>
      <c r="C9" s="35"/>
      <c r="D9" s="44">
        <f>SUMIF('Report-PCSB-IS'!C:C,B9,'Report-PCSB-IS'!D:D)</f>
        <v>916903.01666666649</v>
      </c>
      <c r="E9" s="45"/>
      <c r="F9" s="45"/>
      <c r="G9" s="45"/>
      <c r="H9" s="44">
        <f>SUMIF('Report-PCSB-CF'!$C:$C,$B9,'Report-PCSB-CF'!E:E)</f>
        <v>79479.067708333328</v>
      </c>
      <c r="I9" s="44">
        <f>SUMIF('Report-PCSB-CF'!$C:$C,$B9,'Report-PCSB-CF'!F:F)</f>
        <v>79479.067708333328</v>
      </c>
      <c r="J9" s="44">
        <f>SUMIF('Report-PCSB-CF'!$C:$C,$B9,'Report-PCSB-CF'!G:G)</f>
        <v>79479.067708333328</v>
      </c>
      <c r="K9" s="45">
        <f t="shared" si="1"/>
        <v>238437.203125</v>
      </c>
      <c r="L9" s="44">
        <f>SUMIF('Report-PCSB-CF'!$C:$C,$B9,'Report-PCSB-CF'!H:H)</f>
        <v>79479.067708333328</v>
      </c>
      <c r="M9" s="44">
        <f>SUMIF('Report-PCSB-CF'!$C:$C,$B9,'Report-PCSB-CF'!I:I)</f>
        <v>79479.067708333328</v>
      </c>
      <c r="N9" s="44">
        <f>SUMIF('Report-PCSB-CF'!$C:$C,$B9,'Report-PCSB-CF'!J:J)</f>
        <v>79479.067708333328</v>
      </c>
      <c r="O9" s="45">
        <f t="shared" si="2"/>
        <v>238437.203125</v>
      </c>
      <c r="P9" s="44">
        <f>SUMIF('Report-PCSB-CF'!$C:$C,$B9,'Report-PCSB-CF'!K:K)</f>
        <v>79479.067708333328</v>
      </c>
      <c r="Q9" s="44">
        <f>SUMIF('Report-PCSB-CF'!$C:$C,$B9,'Report-PCSB-CF'!L:L)</f>
        <v>79479.067708333328</v>
      </c>
      <c r="R9" s="44">
        <f>SUMIF('Report-PCSB-CF'!$C:$C,$B9,'Report-PCSB-CF'!M:M)</f>
        <v>79479.067708333328</v>
      </c>
      <c r="S9" s="45">
        <f t="shared" si="3"/>
        <v>238437.203125</v>
      </c>
      <c r="T9" s="44">
        <f>SUMIF('Report-PCSB-CF'!$C:$C,$B9,'Report-PCSB-CF'!N:N)</f>
        <v>79479.067708333328</v>
      </c>
      <c r="U9" s="44">
        <f>SUMIF('Report-PCSB-CF'!$C:$C,$B9,'Report-PCSB-CF'!O:O)</f>
        <v>79479.067708333328</v>
      </c>
      <c r="V9" s="44">
        <f>SUMIF('Report-PCSB-CF'!$C:$C,$B9,'Report-PCSB-CF'!P:P)</f>
        <v>79479.067708333328</v>
      </c>
      <c r="W9" s="45">
        <f t="shared" si="4"/>
        <v>238437.203125</v>
      </c>
      <c r="X9" s="136"/>
      <c r="Y9" s="37">
        <f t="shared" si="5"/>
        <v>953748.8125</v>
      </c>
    </row>
    <row r="10" spans="1:25" x14ac:dyDescent="0.2">
      <c r="A10" s="36"/>
      <c r="B10" s="36" t="s">
        <v>119</v>
      </c>
      <c r="C10" s="35"/>
      <c r="D10" s="44">
        <f>SUMIF('Report-PCSB-IS'!C:C,B10,'Report-PCSB-IS'!D:D)</f>
        <v>26867</v>
      </c>
      <c r="E10" s="45"/>
      <c r="F10" s="45"/>
      <c r="G10" s="45"/>
      <c r="H10" s="44">
        <f>SUMIF('Report-PCSB-CF'!$C:$C,$B10,'Report-PCSB-CF'!E:E)</f>
        <v>0</v>
      </c>
      <c r="I10" s="44">
        <f>SUMIF('Report-PCSB-CF'!$C:$C,$B10,'Report-PCSB-CF'!F:F)</f>
        <v>0</v>
      </c>
      <c r="J10" s="44">
        <f>SUMIF('Report-PCSB-CF'!$C:$C,$B10,'Report-PCSB-CF'!G:G)</f>
        <v>0</v>
      </c>
      <c r="K10" s="45">
        <f t="shared" si="1"/>
        <v>0</v>
      </c>
      <c r="L10" s="44">
        <f>SUMIF('Report-PCSB-CF'!$C:$C,$B10,'Report-PCSB-CF'!H:H)</f>
        <v>0</v>
      </c>
      <c r="M10" s="44">
        <f>SUMIF('Report-PCSB-CF'!$C:$C,$B10,'Report-PCSB-CF'!I:I)</f>
        <v>12292.341708096592</v>
      </c>
      <c r="N10" s="44">
        <f>SUMIF('Report-PCSB-CF'!$C:$C,$B10,'Report-PCSB-CF'!J:J)</f>
        <v>3073.085427024148</v>
      </c>
      <c r="O10" s="45">
        <f t="shared" si="2"/>
        <v>15365.427135120739</v>
      </c>
      <c r="P10" s="44">
        <f>SUMIF('Report-PCSB-CF'!$C:$C,$B10,'Report-PCSB-CF'!K:K)</f>
        <v>3073.085427024148</v>
      </c>
      <c r="Q10" s="44">
        <f>SUMIF('Report-PCSB-CF'!$C:$C,$B10,'Report-PCSB-CF'!L:L)</f>
        <v>3073.085427024148</v>
      </c>
      <c r="R10" s="44">
        <f>SUMIF('Report-PCSB-CF'!$C:$C,$B10,'Report-PCSB-CF'!M:M)</f>
        <v>3073.085427024148</v>
      </c>
      <c r="S10" s="45">
        <f t="shared" si="3"/>
        <v>9219.2562810724448</v>
      </c>
      <c r="T10" s="44">
        <f>SUMIF('Report-PCSB-CF'!$C:$C,$B10,'Report-PCSB-CF'!N:N)</f>
        <v>3073.085427024148</v>
      </c>
      <c r="U10" s="44">
        <f>SUMIF('Report-PCSB-CF'!$C:$C,$B10,'Report-PCSB-CF'!O:O)</f>
        <v>3073.085427024148</v>
      </c>
      <c r="V10" s="44">
        <f>SUMIF('Report-PCSB-CF'!$C:$C,$B10,'Report-PCSB-CF'!P:P)</f>
        <v>3073.085427024148</v>
      </c>
      <c r="W10" s="45">
        <f t="shared" si="4"/>
        <v>9219.2562810724448</v>
      </c>
      <c r="X10" s="136"/>
      <c r="Y10" s="37">
        <f t="shared" si="5"/>
        <v>33803.939697265625</v>
      </c>
    </row>
    <row r="11" spans="1:25" x14ac:dyDescent="0.2">
      <c r="A11" s="36"/>
      <c r="B11" s="36" t="s">
        <v>2</v>
      </c>
      <c r="C11" s="35"/>
      <c r="D11" s="44">
        <f>SUMIF('Report-PCSB-IS'!C:C,B11,'Report-PCSB-IS'!D:D)</f>
        <v>134856.28046874999</v>
      </c>
      <c r="E11" s="45"/>
      <c r="F11" s="45"/>
      <c r="G11" s="45"/>
      <c r="H11" s="44">
        <f>SUMIF('Report-PCSB-CF'!$C:$C,$B11,'Report-PCSB-CF'!E:E)</f>
        <v>0</v>
      </c>
      <c r="I11" s="44">
        <f>SUMIF('Report-PCSB-CF'!$C:$C,$B11,'Report-PCSB-CF'!F:F)</f>
        <v>3414.9654605263158</v>
      </c>
      <c r="J11" s="44">
        <f>SUMIF('Report-PCSB-CF'!$C:$C,$B11,'Report-PCSB-CF'!G:G)</f>
        <v>6829.9309210526317</v>
      </c>
      <c r="K11" s="45">
        <f t="shared" si="1"/>
        <v>10244.896381578947</v>
      </c>
      <c r="L11" s="44">
        <f>SUMIF('Report-PCSB-CF'!$C:$C,$B11,'Report-PCSB-CF'!H:H)</f>
        <v>6829.9309210526317</v>
      </c>
      <c r="M11" s="44">
        <f>SUMIF('Report-PCSB-CF'!$C:$C,$B11,'Report-PCSB-CF'!I:I)</f>
        <v>23383.385466507174</v>
      </c>
      <c r="N11" s="44">
        <f>SUMIF('Report-PCSB-CF'!$C:$C,$B11,'Report-PCSB-CF'!J:J)</f>
        <v>9260.8118271531093</v>
      </c>
      <c r="O11" s="45">
        <f t="shared" si="2"/>
        <v>39474.12821471291</v>
      </c>
      <c r="P11" s="44">
        <f>SUMIF('Report-PCSB-CF'!$C:$C,$B11,'Report-PCSB-CF'!K:K)</f>
        <v>10968.294557416268</v>
      </c>
      <c r="Q11" s="44">
        <f>SUMIF('Report-PCSB-CF'!$C:$C,$B11,'Report-PCSB-CF'!L:L)</f>
        <v>10968.294557416268</v>
      </c>
      <c r="R11" s="44">
        <f>SUMIF('Report-PCSB-CF'!$C:$C,$B11,'Report-PCSB-CF'!M:M)</f>
        <v>9260.8118271531093</v>
      </c>
      <c r="S11" s="45">
        <f t="shared" si="3"/>
        <v>31197.400941985645</v>
      </c>
      <c r="T11" s="44">
        <f>SUMIF('Report-PCSB-CF'!$C:$C,$B11,'Report-PCSB-CF'!N:N)</f>
        <v>10968.294557416268</v>
      </c>
      <c r="U11" s="44">
        <f>SUMIF('Report-PCSB-CF'!$C:$C,$B11,'Report-PCSB-CF'!O:O)</f>
        <v>10968.294557416268</v>
      </c>
      <c r="V11" s="44">
        <f>SUMIF('Report-PCSB-CF'!$C:$C,$B11,'Report-PCSB-CF'!P:P)</f>
        <v>7553.329096889951</v>
      </c>
      <c r="W11" s="45">
        <f t="shared" si="4"/>
        <v>29489.918211722485</v>
      </c>
      <c r="X11" s="136"/>
      <c r="Y11" s="37">
        <f t="shared" si="5"/>
        <v>110406.34374999999</v>
      </c>
    </row>
    <row r="12" spans="1:25" x14ac:dyDescent="0.2">
      <c r="A12" s="36"/>
      <c r="B12" s="36" t="s">
        <v>3</v>
      </c>
      <c r="C12" s="35"/>
      <c r="D12" s="44">
        <f>SUMIF('Report-PCSB-IS'!C:C,B12,'Report-PCSB-IS'!D:D)</f>
        <v>21700.699999999997</v>
      </c>
      <c r="E12" s="45"/>
      <c r="F12" s="45"/>
      <c r="G12" s="45"/>
      <c r="H12" s="44">
        <f>SUMIF('Report-PCSB-CF'!$C:$C,$B12,'Report-PCSB-CF'!E:E)</f>
        <v>0</v>
      </c>
      <c r="I12" s="44">
        <f>SUMIF('Report-PCSB-CF'!$C:$C,$B12,'Report-PCSB-CF'!F:F)</f>
        <v>0</v>
      </c>
      <c r="J12" s="44">
        <f>SUMIF('Report-PCSB-CF'!$C:$C,$B12,'Report-PCSB-CF'!G:G)</f>
        <v>0</v>
      </c>
      <c r="K12" s="45">
        <f t="shared" si="1"/>
        <v>0</v>
      </c>
      <c r="L12" s="44">
        <f>SUMIF('Report-PCSB-CF'!$C:$C,$B12,'Report-PCSB-CF'!H:H)</f>
        <v>0</v>
      </c>
      <c r="M12" s="44">
        <f>SUMIF('Report-PCSB-CF'!$C:$C,$B12,'Report-PCSB-CF'!I:I)</f>
        <v>0</v>
      </c>
      <c r="N12" s="44">
        <f>SUMIF('Report-PCSB-CF'!$C:$C,$B12,'Report-PCSB-CF'!J:J)</f>
        <v>0</v>
      </c>
      <c r="O12" s="45">
        <f t="shared" si="2"/>
        <v>0</v>
      </c>
      <c r="P12" s="44">
        <f>SUMIF('Report-PCSB-CF'!$C:$C,$B12,'Report-PCSB-CF'!K:K)</f>
        <v>0</v>
      </c>
      <c r="Q12" s="44">
        <f>SUMIF('Report-PCSB-CF'!$C:$C,$B12,'Report-PCSB-CF'!L:L)</f>
        <v>0</v>
      </c>
      <c r="R12" s="44">
        <f>SUMIF('Report-PCSB-CF'!$C:$C,$B12,'Report-PCSB-CF'!M:M)</f>
        <v>0</v>
      </c>
      <c r="S12" s="45">
        <f t="shared" si="3"/>
        <v>0</v>
      </c>
      <c r="T12" s="44">
        <f>SUMIF('Report-PCSB-CF'!$C:$C,$B12,'Report-PCSB-CF'!N:N)</f>
        <v>0</v>
      </c>
      <c r="U12" s="44">
        <f>SUMIF('Report-PCSB-CF'!$C:$C,$B12,'Report-PCSB-CF'!O:O)</f>
        <v>0</v>
      </c>
      <c r="V12" s="44">
        <f>SUMIF('Report-PCSB-CF'!$C:$C,$B12,'Report-PCSB-CF'!P:P)</f>
        <v>0</v>
      </c>
      <c r="W12" s="45">
        <f t="shared" si="4"/>
        <v>0</v>
      </c>
      <c r="X12" s="136"/>
      <c r="Y12" s="37">
        <f t="shared" si="5"/>
        <v>0</v>
      </c>
    </row>
    <row r="13" spans="1:25" x14ac:dyDescent="0.2">
      <c r="A13" s="36"/>
      <c r="B13" s="36" t="s">
        <v>4</v>
      </c>
      <c r="C13" s="35"/>
      <c r="D13" s="44">
        <f>SUMIF('Report-PCSB-IS'!C:C,B13,'Report-PCSB-IS'!D:D)</f>
        <v>129999.99875000001</v>
      </c>
      <c r="E13" s="45"/>
      <c r="F13" s="45"/>
      <c r="G13" s="45"/>
      <c r="H13" s="44">
        <f>SUMIF('Report-PCSB-CF'!$C:$C,$B13,'Report-PCSB-CF'!E:E)</f>
        <v>0</v>
      </c>
      <c r="I13" s="44">
        <f>SUMIF('Report-PCSB-CF'!$C:$C,$B13,'Report-PCSB-CF'!F:F)</f>
        <v>6392.8149671052624</v>
      </c>
      <c r="J13" s="44">
        <f>SUMIF('Report-PCSB-CF'!$C:$C,$B13,'Report-PCSB-CF'!G:G)</f>
        <v>12785.629934210525</v>
      </c>
      <c r="K13" s="45">
        <f t="shared" si="1"/>
        <v>19178.444901315786</v>
      </c>
      <c r="L13" s="44">
        <f>SUMIF('Report-PCSB-CF'!$C:$C,$B13,'Report-PCSB-CF'!H:H)</f>
        <v>12785.629934210525</v>
      </c>
      <c r="M13" s="44">
        <f>SUMIF('Report-PCSB-CF'!$C:$C,$B13,'Report-PCSB-CF'!I:I)</f>
        <v>12785.629934210525</v>
      </c>
      <c r="N13" s="44">
        <f>SUMIF('Report-PCSB-CF'!$C:$C,$B13,'Report-PCSB-CF'!J:J)</f>
        <v>9589.222450657895</v>
      </c>
      <c r="O13" s="45">
        <f t="shared" si="2"/>
        <v>35160.482319078947</v>
      </c>
      <c r="P13" s="44">
        <f>SUMIF('Report-PCSB-CF'!$C:$C,$B13,'Report-PCSB-CF'!K:K)</f>
        <v>12785.629934210525</v>
      </c>
      <c r="Q13" s="44">
        <f>SUMIF('Report-PCSB-CF'!$C:$C,$B13,'Report-PCSB-CF'!L:L)</f>
        <v>12785.629934210525</v>
      </c>
      <c r="R13" s="44">
        <f>SUMIF('Report-PCSB-CF'!$C:$C,$B13,'Report-PCSB-CF'!M:M)</f>
        <v>9589.222450657895</v>
      </c>
      <c r="S13" s="45">
        <f t="shared" si="3"/>
        <v>35160.482319078947</v>
      </c>
      <c r="T13" s="44">
        <f>SUMIF('Report-PCSB-CF'!$C:$C,$B13,'Report-PCSB-CF'!N:N)</f>
        <v>12785.629934210525</v>
      </c>
      <c r="U13" s="44">
        <f>SUMIF('Report-PCSB-CF'!$C:$C,$B13,'Report-PCSB-CF'!O:O)</f>
        <v>12785.629934210525</v>
      </c>
      <c r="V13" s="44">
        <f>SUMIF('Report-PCSB-CF'!$C:$C,$B13,'Report-PCSB-CF'!P:P)</f>
        <v>6392.8149671052624</v>
      </c>
      <c r="W13" s="45">
        <f t="shared" si="4"/>
        <v>31964.074835526313</v>
      </c>
      <c r="X13" s="136"/>
      <c r="Y13" s="37">
        <f t="shared" si="5"/>
        <v>121463.484375</v>
      </c>
    </row>
    <row r="14" spans="1:25" x14ac:dyDescent="0.2">
      <c r="A14" s="36"/>
      <c r="B14" s="36" t="s">
        <v>107</v>
      </c>
      <c r="C14" s="35"/>
      <c r="D14" s="65">
        <f>SUMIF('Report-PCSB-IS'!C:C,B14,'Report-PCSB-IS'!D:D)</f>
        <v>0</v>
      </c>
      <c r="E14" s="45"/>
      <c r="F14" s="45"/>
      <c r="G14" s="45"/>
      <c r="H14" s="65">
        <f>SUMIF('Report-PCSB-CF'!$C:$C,$B14,'Report-PCSB-CF'!E:E)</f>
        <v>0</v>
      </c>
      <c r="I14" s="65">
        <f>SUMIF('Report-PCSB-CF'!$C:$C,$B14,'Report-PCSB-CF'!F:F)</f>
        <v>0</v>
      </c>
      <c r="J14" s="65">
        <f>SUMIF('Report-PCSB-CF'!$C:$C,$B14,'Report-PCSB-CF'!G:G)</f>
        <v>0</v>
      </c>
      <c r="K14" s="45">
        <f t="shared" si="1"/>
        <v>0</v>
      </c>
      <c r="L14" s="65">
        <f>SUMIF('Report-PCSB-CF'!$C:$C,$B14,'Report-PCSB-CF'!H:H)</f>
        <v>0</v>
      </c>
      <c r="M14" s="65">
        <f>SUMIF('Report-PCSB-CF'!$C:$C,$B14,'Report-PCSB-CF'!I:I)</f>
        <v>0</v>
      </c>
      <c r="N14" s="65">
        <f>SUMIF('Report-PCSB-CF'!$C:$C,$B14,'Report-PCSB-CF'!J:J)</f>
        <v>0</v>
      </c>
      <c r="O14" s="45">
        <f t="shared" si="2"/>
        <v>0</v>
      </c>
      <c r="P14" s="65">
        <f>SUMIF('Report-PCSB-CF'!$C:$C,$B14,'Report-PCSB-CF'!K:K)</f>
        <v>0</v>
      </c>
      <c r="Q14" s="65">
        <f>SUMIF('Report-PCSB-CF'!$C:$C,$B14,'Report-PCSB-CF'!L:L)</f>
        <v>0</v>
      </c>
      <c r="R14" s="65">
        <f>SUMIF('Report-PCSB-CF'!$C:$C,$B14,'Report-PCSB-CF'!M:M)</f>
        <v>0</v>
      </c>
      <c r="S14" s="45">
        <f t="shared" si="3"/>
        <v>0</v>
      </c>
      <c r="T14" s="65">
        <f>SUMIF('Report-PCSB-CF'!$C:$C,$B14,'Report-PCSB-CF'!N:N)</f>
        <v>0</v>
      </c>
      <c r="U14" s="65">
        <f>SUMIF('Report-PCSB-CF'!$C:$C,$B14,'Report-PCSB-CF'!O:O)</f>
        <v>0</v>
      </c>
      <c r="V14" s="65">
        <f>SUMIF('Report-PCSB-CF'!$C:$C,$B14,'Report-PCSB-CF'!P:P)</f>
        <v>0</v>
      </c>
      <c r="W14" s="45">
        <f t="shared" si="4"/>
        <v>0</v>
      </c>
      <c r="X14" s="136"/>
      <c r="Y14" s="37">
        <f t="shared" si="5"/>
        <v>0</v>
      </c>
    </row>
    <row r="15" spans="1:25" x14ac:dyDescent="0.2">
      <c r="A15" s="36"/>
      <c r="B15" s="36" t="s">
        <v>5</v>
      </c>
      <c r="C15" s="35"/>
      <c r="D15" s="44">
        <f>SUMIF('Report-PCSB-IS'!C:C,B15,'Report-PCSB-IS'!D:D)</f>
        <v>41750.910478515631</v>
      </c>
      <c r="E15" s="45"/>
      <c r="F15" s="45"/>
      <c r="G15" s="45"/>
      <c r="H15" s="44">
        <f>SUMIF('Report-PCSB-CF'!$C:$C,$B15,'Report-PCSB-CF'!E:E)</f>
        <v>0</v>
      </c>
      <c r="I15" s="44">
        <f>SUMIF('Report-PCSB-CF'!$C:$C,$B15,'Report-PCSB-CF'!F:F)</f>
        <v>1748.4623766447367</v>
      </c>
      <c r="J15" s="44">
        <f>SUMIF('Report-PCSB-CF'!$C:$C,$B15,'Report-PCSB-CF'!G:G)</f>
        <v>3496.9247532894733</v>
      </c>
      <c r="K15" s="45">
        <f t="shared" si="1"/>
        <v>5245.38712993421</v>
      </c>
      <c r="L15" s="44">
        <f>SUMIF('Report-PCSB-CF'!$C:$C,$B15,'Report-PCSB-CF'!H:H)</f>
        <v>3496.9247532894733</v>
      </c>
      <c r="M15" s="44">
        <f>SUMIF('Report-PCSB-CF'!$C:$C,$B15,'Report-PCSB-CF'!I:I)</f>
        <v>3496.9247532894733</v>
      </c>
      <c r="N15" s="44">
        <f>SUMIF('Report-PCSB-CF'!$C:$C,$B15,'Report-PCSB-CF'!J:J)</f>
        <v>2622.693564967105</v>
      </c>
      <c r="O15" s="45">
        <f t="shared" si="2"/>
        <v>9616.5430715460516</v>
      </c>
      <c r="P15" s="44">
        <f>SUMIF('Report-PCSB-CF'!$C:$C,$B15,'Report-PCSB-CF'!K:K)</f>
        <v>3496.9247532894733</v>
      </c>
      <c r="Q15" s="44">
        <f>SUMIF('Report-PCSB-CF'!$C:$C,$B15,'Report-PCSB-CF'!L:L)</f>
        <v>3496.9247532894733</v>
      </c>
      <c r="R15" s="44">
        <f>SUMIF('Report-PCSB-CF'!$C:$C,$B15,'Report-PCSB-CF'!M:M)</f>
        <v>2622.693564967105</v>
      </c>
      <c r="S15" s="45">
        <f t="shared" si="3"/>
        <v>9616.5430715460516</v>
      </c>
      <c r="T15" s="44">
        <f>SUMIF('Report-PCSB-CF'!$C:$C,$B15,'Report-PCSB-CF'!N:N)</f>
        <v>3496.9247532894733</v>
      </c>
      <c r="U15" s="44">
        <f>SUMIF('Report-PCSB-CF'!$C:$C,$B15,'Report-PCSB-CF'!O:O)</f>
        <v>3496.9247532894733</v>
      </c>
      <c r="V15" s="44">
        <f>SUMIF('Report-PCSB-CF'!$C:$C,$B15,'Report-PCSB-CF'!P:P)</f>
        <v>1748.4623766447367</v>
      </c>
      <c r="W15" s="45">
        <f t="shared" si="4"/>
        <v>8742.3118832236833</v>
      </c>
      <c r="X15" s="136"/>
      <c r="Y15" s="38">
        <f t="shared" si="5"/>
        <v>33220.78515625</v>
      </c>
    </row>
    <row r="16" spans="1:25" x14ac:dyDescent="0.2">
      <c r="A16" s="36"/>
      <c r="B16" s="46" t="s">
        <v>6</v>
      </c>
      <c r="C16" s="35"/>
      <c r="D16" s="115">
        <f>SUM(D7:D15)</f>
        <v>5494173.2243639324</v>
      </c>
      <c r="E16" s="63"/>
      <c r="F16" s="63"/>
      <c r="G16" s="63"/>
      <c r="H16" s="115">
        <f>SUM(H7:H15)</f>
        <v>435447.61197916663</v>
      </c>
      <c r="I16" s="115">
        <f>SUM(I7:I15)</f>
        <v>447003.85478344292</v>
      </c>
      <c r="J16" s="115">
        <f>SUM(J7:J15)</f>
        <v>458560.09758771927</v>
      </c>
      <c r="K16" s="115">
        <f>SUM(H16:J16)</f>
        <v>1341011.5643503289</v>
      </c>
      <c r="L16" s="115">
        <f>SUM(L7:L15)</f>
        <v>458560.09758771927</v>
      </c>
      <c r="M16" s="115">
        <f>SUM(M7:M15)</f>
        <v>487405.89384127042</v>
      </c>
      <c r="N16" s="115">
        <f>SUM(N7:N15)</f>
        <v>459993.42524896888</v>
      </c>
      <c r="O16" s="115">
        <f>SUM(L16:N16)</f>
        <v>1405959.4166779586</v>
      </c>
      <c r="P16" s="115">
        <f>SUM(P7:P15)</f>
        <v>465771.54665110708</v>
      </c>
      <c r="Q16" s="115">
        <f>SUM(Q7:Q15)</f>
        <v>465771.54665110708</v>
      </c>
      <c r="R16" s="115">
        <f>SUM(R7:R15)</f>
        <v>459993.42524896888</v>
      </c>
      <c r="S16" s="115">
        <f>SUM(P16:R16)</f>
        <v>1391536.5185511829</v>
      </c>
      <c r="T16" s="115">
        <f>SUM(T7:T15)</f>
        <v>465771.54665110708</v>
      </c>
      <c r="U16" s="115">
        <f>SUM(U7:U15)</f>
        <v>465771.54665110708</v>
      </c>
      <c r="V16" s="115">
        <f>SUM(V7:V15)</f>
        <v>454215.30384683073</v>
      </c>
      <c r="W16" s="115">
        <f>SUM(T16:V16)</f>
        <v>1385758.397149045</v>
      </c>
      <c r="X16" s="137"/>
      <c r="Y16" s="112">
        <f>SUM(K16,O16,S16,W16)</f>
        <v>5524265.8967285156</v>
      </c>
    </row>
    <row r="17" spans="1:25" x14ac:dyDescent="0.2">
      <c r="A17" s="36"/>
      <c r="B17" s="49"/>
      <c r="C17" s="35"/>
      <c r="D17" s="116"/>
      <c r="E17" s="50"/>
      <c r="F17" s="50"/>
      <c r="G17" s="50"/>
      <c r="H17" s="138"/>
      <c r="I17" s="138"/>
      <c r="J17" s="138"/>
      <c r="K17" s="138"/>
      <c r="L17" s="138"/>
      <c r="M17" s="138"/>
      <c r="N17" s="138"/>
      <c r="O17" s="138"/>
      <c r="P17" s="138"/>
      <c r="Q17" s="138"/>
      <c r="R17" s="138"/>
      <c r="S17" s="138"/>
      <c r="T17" s="138"/>
      <c r="U17" s="138"/>
      <c r="V17" s="138"/>
      <c r="W17" s="138"/>
      <c r="X17" s="136"/>
      <c r="Y17" s="37"/>
    </row>
    <row r="18" spans="1:25" ht="15" x14ac:dyDescent="0.25">
      <c r="A18" s="51" t="s">
        <v>111</v>
      </c>
      <c r="B18" s="1"/>
      <c r="C18" s="35"/>
      <c r="D18" s="55" t="s">
        <v>302</v>
      </c>
      <c r="E18"/>
      <c r="F18" s="135">
        <v>45</v>
      </c>
      <c r="G18" s="52"/>
      <c r="H18" s="139"/>
      <c r="I18" s="139"/>
      <c r="J18" s="139"/>
      <c r="K18" s="139"/>
      <c r="L18" s="139"/>
      <c r="M18" s="139"/>
      <c r="N18" s="139"/>
      <c r="O18" s="139"/>
      <c r="P18" s="139"/>
      <c r="Q18" s="139"/>
      <c r="R18" s="139"/>
      <c r="S18" s="139"/>
      <c r="T18" s="139"/>
      <c r="U18" s="139"/>
      <c r="V18" s="139"/>
      <c r="W18" s="139"/>
      <c r="X18" s="136"/>
      <c r="Y18" s="37"/>
    </row>
    <row r="19" spans="1:25" ht="15" x14ac:dyDescent="0.25">
      <c r="A19" s="53" t="s">
        <v>7</v>
      </c>
      <c r="B19" s="1"/>
      <c r="C19" s="35"/>
      <c r="D19" s="55"/>
      <c r="E19"/>
      <c r="F19" t="s">
        <v>303</v>
      </c>
      <c r="H19" s="139"/>
      <c r="I19" s="139"/>
      <c r="J19" s="139"/>
      <c r="K19" s="139"/>
      <c r="L19" s="139"/>
      <c r="M19" s="139"/>
      <c r="N19" s="139"/>
      <c r="O19" s="139"/>
      <c r="P19" s="139"/>
      <c r="Q19" s="139"/>
      <c r="R19" s="139"/>
      <c r="S19" s="139"/>
      <c r="T19" s="139"/>
      <c r="U19" s="139"/>
      <c r="V19" s="139"/>
      <c r="W19" s="139"/>
      <c r="X19" s="136"/>
      <c r="Y19" s="37"/>
    </row>
    <row r="20" spans="1:25" ht="15" x14ac:dyDescent="0.25">
      <c r="A20" s="36"/>
      <c r="B20" s="1" t="s">
        <v>8</v>
      </c>
      <c r="C20" s="35"/>
      <c r="D20" s="54">
        <f>SUMIF('Report-PCSB-IS'!C:C,B20,'Report-PCSB-IS'!D:D)</f>
        <v>364087.53333333333</v>
      </c>
      <c r="E20"/>
      <c r="F20" s="54">
        <f>SUMIFS(Staff!E:E, Staff!I:I, "&gt;0", Staff!B:B, "7000 *")+SUMIFS(Staff!E:E, Staff!I:I, "&gt;0", Staff!B:B, "7300 *")</f>
        <v>3</v>
      </c>
      <c r="G20" s="55"/>
      <c r="H20" s="54">
        <f>SUMIF('Report-PCSB-CF'!$C:$C,$B20,'Report-PCSB-CF'!E:E)</f>
        <v>37241.666666666664</v>
      </c>
      <c r="I20" s="54">
        <f>SUMIF('Report-PCSB-CF'!$C:$C,$B20,'Report-PCSB-CF'!F:F)</f>
        <v>37241.666666666664</v>
      </c>
      <c r="J20" s="54">
        <f>SUMIF('Report-PCSB-CF'!$C:$C,$B20,'Report-PCSB-CF'!G:G)</f>
        <v>37241.666666666664</v>
      </c>
      <c r="K20" s="56">
        <f t="shared" ref="K20:K26" si="6">SUM(H20:J20)</f>
        <v>111725</v>
      </c>
      <c r="L20" s="54">
        <f>SUMIF('Report-PCSB-CF'!$C:$C,$B20,'Report-PCSB-CF'!H:H)</f>
        <v>37241.666666666664</v>
      </c>
      <c r="M20" s="54">
        <f>SUMIF('Report-PCSB-CF'!$C:$C,$B20,'Report-PCSB-CF'!I:I)</f>
        <v>37241.666666666664</v>
      </c>
      <c r="N20" s="54">
        <f>SUMIF('Report-PCSB-CF'!$C:$C,$B20,'Report-PCSB-CF'!J:J)</f>
        <v>37241.666666666664</v>
      </c>
      <c r="O20" s="56">
        <f t="shared" ref="O20:O26" si="7">SUM(L20:N20)</f>
        <v>111725</v>
      </c>
      <c r="P20" s="54">
        <f>SUMIF('Report-PCSB-CF'!$C:$C,$B20,'Report-PCSB-CF'!K:K)</f>
        <v>37241.666666666664</v>
      </c>
      <c r="Q20" s="54">
        <f>SUMIF('Report-PCSB-CF'!$C:$C,$B20,'Report-PCSB-CF'!L:L)</f>
        <v>37241.666666666664</v>
      </c>
      <c r="R20" s="54">
        <f>SUMIF('Report-PCSB-CF'!$C:$C,$B20,'Report-PCSB-CF'!M:M)</f>
        <v>37241.666666666664</v>
      </c>
      <c r="S20" s="56">
        <f t="shared" ref="S20:S26" si="8">SUM(P20:R20)</f>
        <v>111725</v>
      </c>
      <c r="T20" s="54">
        <f>SUMIF('Report-PCSB-CF'!$C:$C,$B20,'Report-PCSB-CF'!N:N)</f>
        <v>37241.666666666664</v>
      </c>
      <c r="U20" s="54">
        <f>SUMIF('Report-PCSB-CF'!$C:$C,$B20,'Report-PCSB-CF'!O:O)</f>
        <v>37241.666666666664</v>
      </c>
      <c r="V20" s="54">
        <f>SUMIF('Report-PCSB-CF'!$C:$C,$B20,'Report-PCSB-CF'!P:P)</f>
        <v>37241.666666666664</v>
      </c>
      <c r="W20" s="56">
        <f t="shared" ref="W20:W26" si="9">SUM(T20:V20)</f>
        <v>111725</v>
      </c>
      <c r="X20" s="136"/>
      <c r="Y20" s="37">
        <f t="shared" ref="Y20:Y27" si="10">SUM(K20,O20,S20,W20)</f>
        <v>446900</v>
      </c>
    </row>
    <row r="21" spans="1:25" ht="15" x14ac:dyDescent="0.25">
      <c r="A21" s="36"/>
      <c r="B21" s="1" t="s">
        <v>9</v>
      </c>
      <c r="C21" s="35"/>
      <c r="D21" s="54">
        <f>SUMIF('Report-PCSB-IS'!C:C,B21,'Report-PCSB-IS'!D:D)</f>
        <v>1089287.44</v>
      </c>
      <c r="E21"/>
      <c r="F21" s="54">
        <f>SUMIFS(Staff!E:E, Staff!I:I, "&gt;0", Staff!B:B, "7010 *")+SUMIFS(Staff!E:E, Staff!I:I, "&gt;0", Staff!B:B, "7012 *")+SUMIFS(Staff!E:E, Staff!I:I, "&gt;0", Staff!B:B, "7013 *")+SUMIFS(Staff!E:E, Staff!I:I, "&gt;0", Staff!B:B, "7014 *")</f>
        <v>10</v>
      </c>
      <c r="G21" s="55"/>
      <c r="H21" s="54">
        <f>SUMIF('Report-PCSB-CF'!$C:$C,$B21,'Report-PCSB-CF'!E:E)</f>
        <v>0</v>
      </c>
      <c r="I21" s="54">
        <f>SUMIF('Report-PCSB-CF'!$C:$C,$B21,'Report-PCSB-CF'!F:F)</f>
        <v>91290</v>
      </c>
      <c r="J21" s="54">
        <f>SUMIF('Report-PCSB-CF'!$C:$C,$B21,'Report-PCSB-CF'!G:G)</f>
        <v>91290</v>
      </c>
      <c r="K21" s="56">
        <f t="shared" si="6"/>
        <v>182580</v>
      </c>
      <c r="L21" s="54">
        <f>SUMIF('Report-PCSB-CF'!$C:$C,$B21,'Report-PCSB-CF'!H:H)</f>
        <v>91290</v>
      </c>
      <c r="M21" s="54">
        <f>SUMIF('Report-PCSB-CF'!$C:$C,$B21,'Report-PCSB-CF'!I:I)</f>
        <v>91290</v>
      </c>
      <c r="N21" s="54">
        <f>SUMIF('Report-PCSB-CF'!$C:$C,$B21,'Report-PCSB-CF'!J:J)</f>
        <v>91290</v>
      </c>
      <c r="O21" s="56">
        <f t="shared" si="7"/>
        <v>273870</v>
      </c>
      <c r="P21" s="54">
        <f>SUMIF('Report-PCSB-CF'!$C:$C,$B21,'Report-PCSB-CF'!K:K)</f>
        <v>91290</v>
      </c>
      <c r="Q21" s="54">
        <f>SUMIF('Report-PCSB-CF'!$C:$C,$B21,'Report-PCSB-CF'!L:L)</f>
        <v>91290</v>
      </c>
      <c r="R21" s="54">
        <f>SUMIF('Report-PCSB-CF'!$C:$C,$B21,'Report-PCSB-CF'!M:M)</f>
        <v>91290</v>
      </c>
      <c r="S21" s="56">
        <f t="shared" si="8"/>
        <v>273870</v>
      </c>
      <c r="T21" s="54">
        <f>SUMIF('Report-PCSB-CF'!$C:$C,$B21,'Report-PCSB-CF'!N:N)</f>
        <v>91290</v>
      </c>
      <c r="U21" s="54">
        <f>SUMIF('Report-PCSB-CF'!$C:$C,$B21,'Report-PCSB-CF'!O:O)</f>
        <v>91290</v>
      </c>
      <c r="V21" s="54">
        <f>SUMIF('Report-PCSB-CF'!$C:$C,$B21,'Report-PCSB-CF'!P:P)</f>
        <v>182580</v>
      </c>
      <c r="W21" s="56">
        <f t="shared" si="9"/>
        <v>365160</v>
      </c>
      <c r="X21" s="136"/>
      <c r="Y21" s="37">
        <f t="shared" si="10"/>
        <v>1095480</v>
      </c>
    </row>
    <row r="22" spans="1:25" ht="15" x14ac:dyDescent="0.25">
      <c r="A22" s="36"/>
      <c r="B22" s="1" t="s">
        <v>10</v>
      </c>
      <c r="C22" s="35"/>
      <c r="D22" s="54">
        <f>SUMIF('Report-PCSB-IS'!C:C,B22,'Report-PCSB-IS'!D:D)</f>
        <v>226899.84999999998</v>
      </c>
      <c r="E22"/>
      <c r="F22" s="54">
        <f>SUMIFS(Staff!E:E, Staff!I:I, "&gt;0", Staff!B:B, "7011 *")</f>
        <v>4</v>
      </c>
      <c r="G22" s="55"/>
      <c r="H22" s="54">
        <f>SUMIF('Report-PCSB-CF'!$C:$C,$B22,'Report-PCSB-CF'!E:E)</f>
        <v>0</v>
      </c>
      <c r="I22" s="54">
        <f>SUMIF('Report-PCSB-CF'!$C:$C,$B22,'Report-PCSB-CF'!F:F)</f>
        <v>13345</v>
      </c>
      <c r="J22" s="54">
        <f>SUMIF('Report-PCSB-CF'!$C:$C,$B22,'Report-PCSB-CF'!G:G)</f>
        <v>13345</v>
      </c>
      <c r="K22" s="56">
        <f t="shared" si="6"/>
        <v>26690</v>
      </c>
      <c r="L22" s="54">
        <f>SUMIF('Report-PCSB-CF'!$C:$C,$B22,'Report-PCSB-CF'!H:H)</f>
        <v>13345</v>
      </c>
      <c r="M22" s="54">
        <f>SUMIF('Report-PCSB-CF'!$C:$C,$B22,'Report-PCSB-CF'!I:I)</f>
        <v>13345</v>
      </c>
      <c r="N22" s="54">
        <f>SUMIF('Report-PCSB-CF'!$C:$C,$B22,'Report-PCSB-CF'!J:J)</f>
        <v>13345</v>
      </c>
      <c r="O22" s="56">
        <f t="shared" si="7"/>
        <v>40035</v>
      </c>
      <c r="P22" s="54">
        <f>SUMIF('Report-PCSB-CF'!$C:$C,$B22,'Report-PCSB-CF'!K:K)</f>
        <v>13345</v>
      </c>
      <c r="Q22" s="54">
        <f>SUMIF('Report-PCSB-CF'!$C:$C,$B22,'Report-PCSB-CF'!L:L)</f>
        <v>13345</v>
      </c>
      <c r="R22" s="54">
        <f>SUMIF('Report-PCSB-CF'!$C:$C,$B22,'Report-PCSB-CF'!M:M)</f>
        <v>13345</v>
      </c>
      <c r="S22" s="56">
        <f t="shared" si="8"/>
        <v>40035</v>
      </c>
      <c r="T22" s="54">
        <f>SUMIF('Report-PCSB-CF'!$C:$C,$B22,'Report-PCSB-CF'!N:N)</f>
        <v>13345</v>
      </c>
      <c r="U22" s="54">
        <f>SUMIF('Report-PCSB-CF'!$C:$C,$B22,'Report-PCSB-CF'!O:O)</f>
        <v>13345</v>
      </c>
      <c r="V22" s="54">
        <f>SUMIF('Report-PCSB-CF'!$C:$C,$B22,'Report-PCSB-CF'!P:P)</f>
        <v>26690</v>
      </c>
      <c r="W22" s="56">
        <f t="shared" si="9"/>
        <v>53380</v>
      </c>
      <c r="X22" s="136"/>
      <c r="Y22" s="37">
        <f t="shared" si="10"/>
        <v>160140</v>
      </c>
    </row>
    <row r="23" spans="1:25" ht="15" x14ac:dyDescent="0.25">
      <c r="A23" s="36"/>
      <c r="B23" s="1" t="s">
        <v>11</v>
      </c>
      <c r="C23" s="35"/>
      <c r="D23" s="54">
        <f>SUMIF('Report-PCSB-IS'!C:C,B23,'Report-PCSB-IS'!D:D)</f>
        <v>318150.9933333334</v>
      </c>
      <c r="E23"/>
      <c r="F23" s="54">
        <f>SUMIFS(Staff!E:E, Staff!I:I, "&gt;0", Staff!B:B, "7020 *")+SUMIFS(Staff!E:E, Staff!I:I, "&gt;0", Staff!B:B, "7030 *")+SUMIFS(Staff!E:E, Staff!I:I, "&gt;0", Staff!B:B, "7100 *")+SUMIFS(Staff!E:E, Staff!I:I, "&gt;0", Staff!B:B, "7110 *")</f>
        <v>22</v>
      </c>
      <c r="G23" s="55"/>
      <c r="H23" s="54">
        <f>SUMIF('Report-PCSB-CF'!$C:$C,$B23,'Report-PCSB-CF'!E:E)</f>
        <v>19040</v>
      </c>
      <c r="I23" s="54">
        <f>SUMIF('Report-PCSB-CF'!$C:$C,$B23,'Report-PCSB-CF'!F:F)</f>
        <v>19040</v>
      </c>
      <c r="J23" s="54">
        <f>SUMIF('Report-PCSB-CF'!$C:$C,$B23,'Report-PCSB-CF'!G:G)</f>
        <v>19040</v>
      </c>
      <c r="K23" s="56">
        <f t="shared" si="6"/>
        <v>57120</v>
      </c>
      <c r="L23" s="54">
        <f>SUMIF('Report-PCSB-CF'!$C:$C,$B23,'Report-PCSB-CF'!H:H)</f>
        <v>19040</v>
      </c>
      <c r="M23" s="54">
        <f>SUMIF('Report-PCSB-CF'!$C:$C,$B23,'Report-PCSB-CF'!I:I)</f>
        <v>19040</v>
      </c>
      <c r="N23" s="54">
        <f>SUMIF('Report-PCSB-CF'!$C:$C,$B23,'Report-PCSB-CF'!J:J)</f>
        <v>19040</v>
      </c>
      <c r="O23" s="56">
        <f t="shared" si="7"/>
        <v>57120</v>
      </c>
      <c r="P23" s="54">
        <f>SUMIF('Report-PCSB-CF'!$C:$C,$B23,'Report-PCSB-CF'!K:K)</f>
        <v>19040</v>
      </c>
      <c r="Q23" s="54">
        <f>SUMIF('Report-PCSB-CF'!$C:$C,$B23,'Report-PCSB-CF'!L:L)</f>
        <v>19040</v>
      </c>
      <c r="R23" s="54">
        <f>SUMIF('Report-PCSB-CF'!$C:$C,$B23,'Report-PCSB-CF'!M:M)</f>
        <v>19040</v>
      </c>
      <c r="S23" s="56">
        <f t="shared" si="8"/>
        <v>57120</v>
      </c>
      <c r="T23" s="54">
        <f>SUMIF('Report-PCSB-CF'!$C:$C,$B23,'Report-PCSB-CF'!N:N)</f>
        <v>19040</v>
      </c>
      <c r="U23" s="54">
        <f>SUMIF('Report-PCSB-CF'!$C:$C,$B23,'Report-PCSB-CF'!O:O)</f>
        <v>19040</v>
      </c>
      <c r="V23" s="54">
        <f>SUMIF('Report-PCSB-CF'!$C:$C,$B23,'Report-PCSB-CF'!P:P)</f>
        <v>19040</v>
      </c>
      <c r="W23" s="56">
        <f t="shared" si="9"/>
        <v>57120</v>
      </c>
      <c r="X23" s="136"/>
      <c r="Y23" s="37">
        <f t="shared" si="10"/>
        <v>228480</v>
      </c>
    </row>
    <row r="24" spans="1:25" ht="15" x14ac:dyDescent="0.25">
      <c r="A24" s="36"/>
      <c r="B24" s="1" t="s">
        <v>12</v>
      </c>
      <c r="C24" s="35"/>
      <c r="D24" s="54">
        <f>SUMIF('Report-PCSB-IS'!C:C,B24,'Report-PCSB-IS'!D:D)</f>
        <v>244389.57333333336</v>
      </c>
      <c r="E24"/>
      <c r="F24" s="54">
        <f>SUMIFS(Staff!E:E, Staff!I:I, "&gt;0", Staff!B:B, "7130 *")+SUMIFS(Staff!E:E, Staff!I:I, "&gt;0", Staff!B:B, "7131 *")+SUMIFS(Staff!E:E, Staff!I:I, "&gt;0", Staff!B:B, "7140 *")+SUMIFS(Staff!E:E, Staff!I:I, "&gt;0", Staff!B:B, "7150 *")</f>
        <v>4</v>
      </c>
      <c r="G24" s="55"/>
      <c r="H24" s="54">
        <f>SUMIF('Report-PCSB-CF'!$C:$C,$B24,'Report-PCSB-CF'!E:E)</f>
        <v>21077.1953125</v>
      </c>
      <c r="I24" s="54">
        <f>SUMIF('Report-PCSB-CF'!$C:$C,$B24,'Report-PCSB-CF'!F:F)</f>
        <v>21077.1953125</v>
      </c>
      <c r="J24" s="54">
        <f>SUMIF('Report-PCSB-CF'!$C:$C,$B24,'Report-PCSB-CF'!G:G)</f>
        <v>21077.1953125</v>
      </c>
      <c r="K24" s="56">
        <f t="shared" si="6"/>
        <v>63231.5859375</v>
      </c>
      <c r="L24" s="54">
        <f>SUMIF('Report-PCSB-CF'!$C:$C,$B24,'Report-PCSB-CF'!H:H)</f>
        <v>21077.1953125</v>
      </c>
      <c r="M24" s="54">
        <f>SUMIF('Report-PCSB-CF'!$C:$C,$B24,'Report-PCSB-CF'!I:I)</f>
        <v>21077.1953125</v>
      </c>
      <c r="N24" s="54">
        <f>SUMIF('Report-PCSB-CF'!$C:$C,$B24,'Report-PCSB-CF'!J:J)</f>
        <v>21077.1953125</v>
      </c>
      <c r="O24" s="56">
        <f t="shared" si="7"/>
        <v>63231.5859375</v>
      </c>
      <c r="P24" s="54">
        <f>SUMIF('Report-PCSB-CF'!$C:$C,$B24,'Report-PCSB-CF'!K:K)</f>
        <v>21077.1953125</v>
      </c>
      <c r="Q24" s="54">
        <f>SUMIF('Report-PCSB-CF'!$C:$C,$B24,'Report-PCSB-CF'!L:L)</f>
        <v>21077.1953125</v>
      </c>
      <c r="R24" s="54">
        <f>SUMIF('Report-PCSB-CF'!$C:$C,$B24,'Report-PCSB-CF'!M:M)</f>
        <v>21077.1953125</v>
      </c>
      <c r="S24" s="56">
        <f t="shared" si="8"/>
        <v>63231.5859375</v>
      </c>
      <c r="T24" s="54">
        <f>SUMIF('Report-PCSB-CF'!$C:$C,$B24,'Report-PCSB-CF'!N:N)</f>
        <v>21077.1953125</v>
      </c>
      <c r="U24" s="54">
        <f>SUMIF('Report-PCSB-CF'!$C:$C,$B24,'Report-PCSB-CF'!O:O)</f>
        <v>21077.1953125</v>
      </c>
      <c r="V24" s="54">
        <f>SUMIF('Report-PCSB-CF'!$C:$C,$B24,'Report-PCSB-CF'!P:P)</f>
        <v>21077.1953125</v>
      </c>
      <c r="W24" s="56">
        <f t="shared" si="9"/>
        <v>63231.5859375</v>
      </c>
      <c r="X24" s="136"/>
      <c r="Y24" s="37">
        <f t="shared" si="10"/>
        <v>252926.34375</v>
      </c>
    </row>
    <row r="25" spans="1:25" ht="15" x14ac:dyDescent="0.25">
      <c r="A25" s="36"/>
      <c r="B25" s="1" t="s">
        <v>120</v>
      </c>
      <c r="C25" s="35"/>
      <c r="D25" s="54">
        <f>SUMIF('Report-PCSB-IS'!C:C,B25,'Report-PCSB-IS'!D:D)</f>
        <v>0</v>
      </c>
      <c r="E25"/>
      <c r="F25" s="54">
        <f>F18-SUM(F20:F24)</f>
        <v>2</v>
      </c>
      <c r="G25" s="55"/>
      <c r="H25" s="54">
        <f>SUMIF('Report-PCSB-CF'!$C:$C,$B25,'Report-PCSB-CF'!E:E)</f>
        <v>0</v>
      </c>
      <c r="I25" s="54">
        <f>SUMIF('Report-PCSB-CF'!$C:$C,$B25,'Report-PCSB-CF'!F:F)</f>
        <v>0</v>
      </c>
      <c r="J25" s="54">
        <f>SUMIF('Report-PCSB-CF'!$C:$C,$B25,'Report-PCSB-CF'!G:G)</f>
        <v>0</v>
      </c>
      <c r="K25" s="56">
        <f t="shared" si="6"/>
        <v>0</v>
      </c>
      <c r="L25" s="54">
        <f>SUMIF('Report-PCSB-CF'!$C:$C,$B25,'Report-PCSB-CF'!H:H)</f>
        <v>0</v>
      </c>
      <c r="M25" s="54">
        <f>SUMIF('Report-PCSB-CF'!$C:$C,$B25,'Report-PCSB-CF'!I:I)</f>
        <v>0</v>
      </c>
      <c r="N25" s="54">
        <f>SUMIF('Report-PCSB-CF'!$C:$C,$B25,'Report-PCSB-CF'!J:J)</f>
        <v>0</v>
      </c>
      <c r="O25" s="56">
        <f t="shared" si="7"/>
        <v>0</v>
      </c>
      <c r="P25" s="54">
        <f>SUMIF('Report-PCSB-CF'!$C:$C,$B25,'Report-PCSB-CF'!K:K)</f>
        <v>0</v>
      </c>
      <c r="Q25" s="54">
        <f>SUMIF('Report-PCSB-CF'!$C:$C,$B25,'Report-PCSB-CF'!L:L)</f>
        <v>0</v>
      </c>
      <c r="R25" s="54">
        <f>SUMIF('Report-PCSB-CF'!$C:$C,$B25,'Report-PCSB-CF'!M:M)</f>
        <v>0</v>
      </c>
      <c r="S25" s="56">
        <f t="shared" si="8"/>
        <v>0</v>
      </c>
      <c r="T25" s="54">
        <f>SUMIF('Report-PCSB-CF'!$C:$C,$B25,'Report-PCSB-CF'!N:N)</f>
        <v>0</v>
      </c>
      <c r="U25" s="54">
        <f>SUMIF('Report-PCSB-CF'!$C:$C,$B25,'Report-PCSB-CF'!O:O)</f>
        <v>0</v>
      </c>
      <c r="V25" s="54">
        <f>SUMIF('Report-PCSB-CF'!$C:$C,$B25,'Report-PCSB-CF'!P:P)</f>
        <v>0</v>
      </c>
      <c r="W25" s="56">
        <f t="shared" si="9"/>
        <v>0</v>
      </c>
      <c r="X25" s="136"/>
      <c r="Y25" s="37">
        <f t="shared" si="10"/>
        <v>0</v>
      </c>
    </row>
    <row r="26" spans="1:25" x14ac:dyDescent="0.2">
      <c r="A26" s="36"/>
      <c r="B26" s="1" t="s">
        <v>121</v>
      </c>
      <c r="C26" s="35"/>
      <c r="D26" s="54">
        <f>SUMIF('Report-PCSB-IS'!C:C,B26,'Report-PCSB-IS'!D:D)</f>
        <v>460345.47761914058</v>
      </c>
      <c r="E26" s="55"/>
      <c r="F26" s="134" t="s">
        <v>295</v>
      </c>
      <c r="G26" s="55"/>
      <c r="H26" s="54">
        <f>SUMIF('Report-PCSB-CF'!$C:$C,$B26,'Report-PCSB-CF'!E:E)</f>
        <v>41276.773763020828</v>
      </c>
      <c r="I26" s="54">
        <f>SUMIF('Report-PCSB-CF'!$C:$C,$B26,'Report-PCSB-CF'!F:F)</f>
        <v>41276.773763020828</v>
      </c>
      <c r="J26" s="54">
        <f>SUMIF('Report-PCSB-CF'!$C:$C,$B26,'Report-PCSB-CF'!G:G)</f>
        <v>40044.589583333327</v>
      </c>
      <c r="K26" s="56">
        <f t="shared" si="6"/>
        <v>122598.13710937498</v>
      </c>
      <c r="L26" s="54">
        <f>SUMIF('Report-PCSB-CF'!$C:$C,$B26,'Report-PCSB-CF'!H:H)</f>
        <v>40044.589583333327</v>
      </c>
      <c r="M26" s="54">
        <f>SUMIF('Report-PCSB-CF'!$C:$C,$B26,'Report-PCSB-CF'!I:I)</f>
        <v>39736.543538411453</v>
      </c>
      <c r="N26" s="54">
        <f>SUMIF('Report-PCSB-CF'!$C:$C,$B26,'Report-PCSB-CF'!J:J)</f>
        <v>39736.543538411453</v>
      </c>
      <c r="O26" s="56">
        <f t="shared" si="7"/>
        <v>119517.67666015624</v>
      </c>
      <c r="P26" s="54">
        <f>SUMIF('Report-PCSB-CF'!$C:$C,$B26,'Report-PCSB-CF'!K:K)</f>
        <v>39736.543538411453</v>
      </c>
      <c r="Q26" s="54">
        <f>SUMIF('Report-PCSB-CF'!$C:$C,$B26,'Report-PCSB-CF'!L:L)</f>
        <v>39736.543538411453</v>
      </c>
      <c r="R26" s="54">
        <f>SUMIF('Report-PCSB-CF'!$C:$C,$B26,'Report-PCSB-CF'!M:M)</f>
        <v>39736.543538411453</v>
      </c>
      <c r="S26" s="56">
        <f t="shared" si="8"/>
        <v>119209.63061523436</v>
      </c>
      <c r="T26" s="54">
        <f>SUMIF('Report-PCSB-CF'!$C:$C,$B26,'Report-PCSB-CF'!N:N)</f>
        <v>39736.543538411453</v>
      </c>
      <c r="U26" s="54">
        <f>SUMIF('Report-PCSB-CF'!$C:$C,$B26,'Report-PCSB-CF'!O:O)</f>
        <v>40660.681673177081</v>
      </c>
      <c r="V26" s="54">
        <f>SUMIF('Report-PCSB-CF'!$C:$C,$B26,'Report-PCSB-CF'!P:P)</f>
        <v>41276.773763020828</v>
      </c>
      <c r="W26" s="56">
        <f t="shared" si="9"/>
        <v>121673.99897460936</v>
      </c>
      <c r="X26" s="136"/>
      <c r="Y26" s="38">
        <f t="shared" si="10"/>
        <v>482999.44335937494</v>
      </c>
    </row>
    <row r="27" spans="1:25" x14ac:dyDescent="0.2">
      <c r="A27" s="1"/>
      <c r="B27" s="46" t="s">
        <v>13</v>
      </c>
      <c r="C27" s="35"/>
      <c r="D27" s="115">
        <f>SUM(D20:D26)</f>
        <v>2703160.8676191405</v>
      </c>
      <c r="E27" s="63"/>
      <c r="F27" s="61">
        <f>SUM(F26:F26)</f>
        <v>0</v>
      </c>
      <c r="G27" s="63"/>
      <c r="H27" s="115">
        <f>SUM(H20:H26)</f>
        <v>118635.63574218749</v>
      </c>
      <c r="I27" s="115">
        <f>SUM(I20:I26)</f>
        <v>223270.6357421875</v>
      </c>
      <c r="J27" s="115">
        <f>SUM(J20:J26)</f>
        <v>222038.45156249998</v>
      </c>
      <c r="K27" s="115">
        <f>SUM(H27:J27)</f>
        <v>563944.72304687498</v>
      </c>
      <c r="L27" s="115">
        <f>SUM(L20:L26)</f>
        <v>222038.45156249998</v>
      </c>
      <c r="M27" s="115">
        <f>SUM(M20:M26)</f>
        <v>221730.40551757813</v>
      </c>
      <c r="N27" s="115">
        <f>SUM(N20:N26)</f>
        <v>221730.40551757813</v>
      </c>
      <c r="O27" s="115">
        <f>SUM(L27:N27)</f>
        <v>665499.26259765623</v>
      </c>
      <c r="P27" s="115">
        <f>SUM(P20:P26)</f>
        <v>221730.40551757813</v>
      </c>
      <c r="Q27" s="115">
        <f>SUM(Q20:Q26)</f>
        <v>221730.40551757813</v>
      </c>
      <c r="R27" s="115">
        <f>SUM(R20:R26)</f>
        <v>221730.40551757813</v>
      </c>
      <c r="S27" s="115">
        <f>SUM(P27:R27)</f>
        <v>665191.21655273438</v>
      </c>
      <c r="T27" s="115">
        <f>SUM(T20:T26)</f>
        <v>221730.40551757813</v>
      </c>
      <c r="U27" s="115">
        <f>SUM(U20:U26)</f>
        <v>222654.54365234374</v>
      </c>
      <c r="V27" s="115">
        <f>SUM(V20:V26)</f>
        <v>327905.63574218744</v>
      </c>
      <c r="W27" s="115">
        <f>SUM(T27:V27)</f>
        <v>772290.58491210931</v>
      </c>
      <c r="X27" s="137"/>
      <c r="Y27" s="112">
        <f t="shared" si="10"/>
        <v>2666925.787109375</v>
      </c>
    </row>
    <row r="28" spans="1:25" x14ac:dyDescent="0.2">
      <c r="A28" s="1"/>
      <c r="C28" s="35"/>
      <c r="D28" s="117"/>
      <c r="E28" s="50"/>
      <c r="F28" s="50"/>
      <c r="G28" s="50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136"/>
      <c r="Y28" s="37"/>
    </row>
    <row r="29" spans="1:25" ht="13.5" x14ac:dyDescent="0.25">
      <c r="A29" s="53" t="s">
        <v>14</v>
      </c>
      <c r="B29" s="1"/>
      <c r="C29" s="35"/>
      <c r="D29" s="55"/>
      <c r="F29" s="1"/>
      <c r="H29" s="139"/>
      <c r="I29" s="139"/>
      <c r="J29" s="139"/>
      <c r="K29" s="139"/>
      <c r="L29" s="139"/>
      <c r="M29" s="139"/>
      <c r="N29" s="139"/>
      <c r="O29" s="139"/>
      <c r="P29" s="139"/>
      <c r="Q29" s="139"/>
      <c r="R29" s="139"/>
      <c r="S29" s="139"/>
      <c r="T29" s="139"/>
      <c r="U29" s="139"/>
      <c r="V29" s="139"/>
      <c r="W29" s="139"/>
      <c r="X29" s="136"/>
      <c r="Y29" s="37"/>
    </row>
    <row r="30" spans="1:25" x14ac:dyDescent="0.2">
      <c r="A30" s="36"/>
      <c r="B30" s="1" t="s">
        <v>122</v>
      </c>
      <c r="C30" s="35"/>
      <c r="D30" s="54">
        <f>SUMIF('Report-PCSB-IS'!C:C,B30,'Report-PCSB-IS'!D:D)</f>
        <v>86299.998906249995</v>
      </c>
      <c r="E30" s="55"/>
      <c r="F30" s="55"/>
      <c r="G30" s="55"/>
      <c r="H30" s="54">
        <f>SUMIF('Report-PCSB-CF'!$C:$C,$B30,'Report-PCSB-CF'!E:E)</f>
        <v>5992.2893880208321</v>
      </c>
      <c r="I30" s="54">
        <f>SUMIF('Report-PCSB-CF'!$C:$C,$B30,'Report-PCSB-CF'!F:F)</f>
        <v>5992.2893880208321</v>
      </c>
      <c r="J30" s="54">
        <f>SUMIF('Report-PCSB-CF'!$C:$C,$B30,'Report-PCSB-CF'!G:G)</f>
        <v>5992.2893880208321</v>
      </c>
      <c r="K30" s="56">
        <f t="shared" ref="K30:K35" si="11">SUM(H30:J30)</f>
        <v>17976.868164062496</v>
      </c>
      <c r="L30" s="54">
        <f>SUMIF('Report-PCSB-CF'!$C:$C,$B30,'Report-PCSB-CF'!H:H)</f>
        <v>4325.6227213541661</v>
      </c>
      <c r="M30" s="54">
        <f>SUMIF('Report-PCSB-CF'!$C:$C,$B30,'Report-PCSB-CF'!I:I)</f>
        <v>4325.6227213541661</v>
      </c>
      <c r="N30" s="54">
        <f>SUMIF('Report-PCSB-CF'!$C:$C,$B30,'Report-PCSB-CF'!J:J)</f>
        <v>4325.6227213541661</v>
      </c>
      <c r="O30" s="56">
        <f t="shared" ref="O30:O35" si="12">SUM(L30:N30)</f>
        <v>12976.868164062498</v>
      </c>
      <c r="P30" s="54">
        <f>SUMIF('Report-PCSB-CF'!$C:$C,$B30,'Report-PCSB-CF'!K:K)</f>
        <v>4325.6227213541661</v>
      </c>
      <c r="Q30" s="54">
        <f>SUMIF('Report-PCSB-CF'!$C:$C,$B30,'Report-PCSB-CF'!L:L)</f>
        <v>4325.6227213541661</v>
      </c>
      <c r="R30" s="54">
        <f>SUMIF('Report-PCSB-CF'!$C:$C,$B30,'Report-PCSB-CF'!M:M)</f>
        <v>4325.6227213541661</v>
      </c>
      <c r="S30" s="56">
        <f t="shared" ref="S30:S35" si="13">SUM(P30:R30)</f>
        <v>12976.868164062498</v>
      </c>
      <c r="T30" s="54">
        <f>SUMIF('Report-PCSB-CF'!$C:$C,$B30,'Report-PCSB-CF'!N:N)</f>
        <v>4325.6227213541661</v>
      </c>
      <c r="U30" s="54">
        <f>SUMIF('Report-PCSB-CF'!$C:$C,$B30,'Report-PCSB-CF'!O:O)</f>
        <v>4325.6227213541661</v>
      </c>
      <c r="V30" s="54">
        <f>SUMIF('Report-PCSB-CF'!$C:$C,$B30,'Report-PCSB-CF'!P:P)</f>
        <v>4325.6227213541661</v>
      </c>
      <c r="W30" s="56">
        <f t="shared" ref="W30:W35" si="14">SUM(T30:V30)</f>
        <v>12976.868164062498</v>
      </c>
      <c r="X30" s="136"/>
      <c r="Y30" s="37">
        <f t="shared" ref="Y30:Y35" si="15">SUM(K30,O30,S30,W30)</f>
        <v>56907.472656249993</v>
      </c>
    </row>
    <row r="31" spans="1:25" x14ac:dyDescent="0.2">
      <c r="A31" s="36"/>
      <c r="B31" s="1" t="s">
        <v>123</v>
      </c>
      <c r="C31" s="35"/>
      <c r="D31" s="54">
        <f>SUMIF('Report-PCSB-IS'!C:C,B31,'Report-PCSB-IS'!D:D)</f>
        <v>12000</v>
      </c>
      <c r="E31" s="55"/>
      <c r="F31" s="55"/>
      <c r="G31" s="55"/>
      <c r="H31" s="54">
        <f>SUMIF('Report-PCSB-CF'!$C:$C,$B31,'Report-PCSB-CF'!E:E)</f>
        <v>1066.9043782552083</v>
      </c>
      <c r="I31" s="54">
        <f>SUMIF('Report-PCSB-CF'!$C:$C,$B31,'Report-PCSB-CF'!F:F)</f>
        <v>1066.9043782552083</v>
      </c>
      <c r="J31" s="54">
        <f>SUMIF('Report-PCSB-CF'!$C:$C,$B31,'Report-PCSB-CF'!G:G)</f>
        <v>1066.9043782552083</v>
      </c>
      <c r="K31" s="56">
        <f t="shared" si="11"/>
        <v>3200.713134765625</v>
      </c>
      <c r="L31" s="54">
        <f>SUMIF('Report-PCSB-CF'!$C:$C,$B31,'Report-PCSB-CF'!H:H)</f>
        <v>1066.9043782552083</v>
      </c>
      <c r="M31" s="54">
        <f>SUMIF('Report-PCSB-CF'!$C:$C,$B31,'Report-PCSB-CF'!I:I)</f>
        <v>1066.9043782552083</v>
      </c>
      <c r="N31" s="54">
        <f>SUMIF('Report-PCSB-CF'!$C:$C,$B31,'Report-PCSB-CF'!J:J)</f>
        <v>1066.9043782552083</v>
      </c>
      <c r="O31" s="56">
        <f t="shared" si="12"/>
        <v>3200.713134765625</v>
      </c>
      <c r="P31" s="54">
        <f>SUMIF('Report-PCSB-CF'!$C:$C,$B31,'Report-PCSB-CF'!K:K)</f>
        <v>1066.9043782552083</v>
      </c>
      <c r="Q31" s="54">
        <f>SUMIF('Report-PCSB-CF'!$C:$C,$B31,'Report-PCSB-CF'!L:L)</f>
        <v>1066.9043782552083</v>
      </c>
      <c r="R31" s="54">
        <f>SUMIF('Report-PCSB-CF'!$C:$C,$B31,'Report-PCSB-CF'!M:M)</f>
        <v>1066.9043782552083</v>
      </c>
      <c r="S31" s="56">
        <f t="shared" si="13"/>
        <v>3200.713134765625</v>
      </c>
      <c r="T31" s="54">
        <f>SUMIF('Report-PCSB-CF'!$C:$C,$B31,'Report-PCSB-CF'!N:N)</f>
        <v>1066.9043782552083</v>
      </c>
      <c r="U31" s="54">
        <f>SUMIF('Report-PCSB-CF'!$C:$C,$B31,'Report-PCSB-CF'!O:O)</f>
        <v>1066.9043782552083</v>
      </c>
      <c r="V31" s="54">
        <f>SUMIF('Report-PCSB-CF'!$C:$C,$B31,'Report-PCSB-CF'!P:P)</f>
        <v>1066.9043782552083</v>
      </c>
      <c r="W31" s="56">
        <f t="shared" si="14"/>
        <v>3200.713134765625</v>
      </c>
      <c r="X31" s="136"/>
      <c r="Y31" s="37">
        <f t="shared" si="15"/>
        <v>12802.8525390625</v>
      </c>
    </row>
    <row r="32" spans="1:25" x14ac:dyDescent="0.2">
      <c r="A32" s="36"/>
      <c r="B32" s="1" t="s">
        <v>15</v>
      </c>
      <c r="C32" s="35"/>
      <c r="D32" s="54">
        <f>SUMIF('Report-PCSB-IS'!C:C,B32,'Report-PCSB-IS'!D:D)</f>
        <v>289999.99406250002</v>
      </c>
      <c r="E32" s="55"/>
      <c r="F32" s="55"/>
      <c r="G32" s="55"/>
      <c r="H32" s="54">
        <f>SUMIF('Report-PCSB-CF'!$C:$C,$B32,'Report-PCSB-CF'!E:E)</f>
        <v>0</v>
      </c>
      <c r="I32" s="54">
        <f>SUMIF('Report-PCSB-CF'!$C:$C,$B32,'Report-PCSB-CF'!F:F)</f>
        <v>0</v>
      </c>
      <c r="J32" s="54">
        <f>SUMIF('Report-PCSB-CF'!$C:$C,$B32,'Report-PCSB-CF'!G:G)</f>
        <v>19374.048611111109</v>
      </c>
      <c r="K32" s="56">
        <f t="shared" si="11"/>
        <v>19374.048611111109</v>
      </c>
      <c r="L32" s="54">
        <f>SUMIF('Report-PCSB-CF'!$C:$C,$B32,'Report-PCSB-CF'!H:H)</f>
        <v>19374.048611111109</v>
      </c>
      <c r="M32" s="54">
        <f>SUMIF('Report-PCSB-CF'!$C:$C,$B32,'Report-PCSB-CF'!I:I)</f>
        <v>19374.048611111109</v>
      </c>
      <c r="N32" s="54">
        <f>SUMIF('Report-PCSB-CF'!$C:$C,$B32,'Report-PCSB-CF'!J:J)</f>
        <v>19374.048611111109</v>
      </c>
      <c r="O32" s="56">
        <f t="shared" si="12"/>
        <v>58122.145833333328</v>
      </c>
      <c r="P32" s="54">
        <f>SUMIF('Report-PCSB-CF'!$C:$C,$B32,'Report-PCSB-CF'!K:K)</f>
        <v>19374.048611111109</v>
      </c>
      <c r="Q32" s="54">
        <f>SUMIF('Report-PCSB-CF'!$C:$C,$B32,'Report-PCSB-CF'!L:L)</f>
        <v>19374.048611111109</v>
      </c>
      <c r="R32" s="54">
        <f>SUMIF('Report-PCSB-CF'!$C:$C,$B32,'Report-PCSB-CF'!M:M)</f>
        <v>19374.048611111109</v>
      </c>
      <c r="S32" s="56">
        <f t="shared" si="13"/>
        <v>58122.145833333328</v>
      </c>
      <c r="T32" s="54">
        <f>SUMIF('Report-PCSB-CF'!$C:$C,$B32,'Report-PCSB-CF'!N:N)</f>
        <v>19374.048611111109</v>
      </c>
      <c r="U32" s="54">
        <f>SUMIF('Report-PCSB-CF'!$C:$C,$B32,'Report-PCSB-CF'!O:O)</f>
        <v>19374.048611111109</v>
      </c>
      <c r="V32" s="54">
        <f>SUMIF('Report-PCSB-CF'!$C:$C,$B32,'Report-PCSB-CF'!P:P)</f>
        <v>0</v>
      </c>
      <c r="W32" s="56">
        <f t="shared" si="14"/>
        <v>38748.097222222219</v>
      </c>
      <c r="X32" s="136"/>
      <c r="Y32" s="37">
        <f t="shared" si="15"/>
        <v>174366.43749999997</v>
      </c>
    </row>
    <row r="33" spans="1:25" x14ac:dyDescent="0.2">
      <c r="A33" s="36"/>
      <c r="B33" s="36" t="s">
        <v>28</v>
      </c>
      <c r="C33" s="35"/>
      <c r="D33" s="54">
        <f>SUMIF('Report-PCSB-IS'!C:C,B33,'Report-PCSB-IS'!D:D)</f>
        <v>260000.0025</v>
      </c>
      <c r="E33" s="55"/>
      <c r="F33" s="55"/>
      <c r="G33" s="55"/>
      <c r="H33" s="54">
        <f>SUMIF('Report-PCSB-CF'!$C:$C,$B33,'Report-PCSB-CF'!E:E)</f>
        <v>0</v>
      </c>
      <c r="I33" s="54">
        <f>SUMIF('Report-PCSB-CF'!$C:$C,$B33,'Report-PCSB-CF'!F:F)</f>
        <v>0</v>
      </c>
      <c r="J33" s="54">
        <f>SUMIF('Report-PCSB-CF'!$C:$C,$B33,'Report-PCSB-CF'!G:G)</f>
        <v>28674.814236111109</v>
      </c>
      <c r="K33" s="56">
        <f t="shared" si="11"/>
        <v>28674.814236111109</v>
      </c>
      <c r="L33" s="54">
        <f>SUMIF('Report-PCSB-CF'!$C:$C,$B33,'Report-PCSB-CF'!H:H)</f>
        <v>28674.814236111109</v>
      </c>
      <c r="M33" s="54">
        <f>SUMIF('Report-PCSB-CF'!$C:$C,$B33,'Report-PCSB-CF'!I:I)</f>
        <v>28674.814236111109</v>
      </c>
      <c r="N33" s="54">
        <f>SUMIF('Report-PCSB-CF'!$C:$C,$B33,'Report-PCSB-CF'!J:J)</f>
        <v>28674.814236111109</v>
      </c>
      <c r="O33" s="56">
        <f t="shared" si="12"/>
        <v>86024.442708333328</v>
      </c>
      <c r="P33" s="54">
        <f>SUMIF('Report-PCSB-CF'!$C:$C,$B33,'Report-PCSB-CF'!K:K)</f>
        <v>28674.814236111109</v>
      </c>
      <c r="Q33" s="54">
        <f>SUMIF('Report-PCSB-CF'!$C:$C,$B33,'Report-PCSB-CF'!L:L)</f>
        <v>28674.814236111109</v>
      </c>
      <c r="R33" s="54">
        <f>SUMIF('Report-PCSB-CF'!$C:$C,$B33,'Report-PCSB-CF'!M:M)</f>
        <v>28674.814236111109</v>
      </c>
      <c r="S33" s="56">
        <f t="shared" si="13"/>
        <v>86024.442708333328</v>
      </c>
      <c r="T33" s="54">
        <f>SUMIF('Report-PCSB-CF'!$C:$C,$B33,'Report-PCSB-CF'!N:N)</f>
        <v>28674.814236111109</v>
      </c>
      <c r="U33" s="54">
        <f>SUMIF('Report-PCSB-CF'!$C:$C,$B33,'Report-PCSB-CF'!O:O)</f>
        <v>28674.814236111109</v>
      </c>
      <c r="V33" s="54">
        <f>SUMIF('Report-PCSB-CF'!$C:$C,$B33,'Report-PCSB-CF'!P:P)</f>
        <v>0</v>
      </c>
      <c r="W33" s="56">
        <f t="shared" si="14"/>
        <v>57349.628472222219</v>
      </c>
      <c r="X33" s="136"/>
      <c r="Y33" s="37">
        <f>SUM(K33,O33,S33,W33)</f>
        <v>258073.32812499997</v>
      </c>
    </row>
    <row r="34" spans="1:25" x14ac:dyDescent="0.2">
      <c r="A34" s="36"/>
      <c r="B34" s="1" t="s">
        <v>124</v>
      </c>
      <c r="C34" s="35"/>
      <c r="D34" s="54">
        <f>SUMIF('Report-PCSB-IS'!C:C,B34,'Report-PCSB-IS'!D:D)</f>
        <v>22013.559980468752</v>
      </c>
      <c r="E34" s="55"/>
      <c r="F34" s="55"/>
      <c r="G34" s="55"/>
      <c r="H34" s="54">
        <f>SUMIF('Report-PCSB-CF'!$C:$C,$B34,'Report-PCSB-CF'!E:E)</f>
        <v>2104.474365234375</v>
      </c>
      <c r="I34" s="54">
        <f>SUMIF('Report-PCSB-CF'!$C:$C,$B34,'Report-PCSB-CF'!F:F)</f>
        <v>2104.474365234375</v>
      </c>
      <c r="J34" s="54">
        <f>SUMIF('Report-PCSB-CF'!$C:$C,$B34,'Report-PCSB-CF'!G:G)</f>
        <v>2024.8358452690973</v>
      </c>
      <c r="K34" s="56">
        <f t="shared" si="11"/>
        <v>6233.7845757378473</v>
      </c>
      <c r="L34" s="54">
        <f>SUMIF('Report-PCSB-CF'!$C:$C,$B34,'Report-PCSB-CF'!H:H)</f>
        <v>2024.8358452690973</v>
      </c>
      <c r="M34" s="54">
        <f>SUMIF('Report-PCSB-CF'!$C:$C,$B34,'Report-PCSB-CF'!I:I)</f>
        <v>1603.9409722222222</v>
      </c>
      <c r="N34" s="54">
        <f>SUMIF('Report-PCSB-CF'!$C:$C,$B34,'Report-PCSB-CF'!J:J)</f>
        <v>1603.9409722222222</v>
      </c>
      <c r="O34" s="56">
        <f t="shared" si="12"/>
        <v>5232.7177897135416</v>
      </c>
      <c r="P34" s="54">
        <f>SUMIF('Report-PCSB-CF'!$C:$C,$B34,'Report-PCSB-CF'!K:K)</f>
        <v>1603.9409722222222</v>
      </c>
      <c r="Q34" s="54">
        <f>SUMIF('Report-PCSB-CF'!$C:$C,$B34,'Report-PCSB-CF'!L:L)</f>
        <v>1603.9409722222222</v>
      </c>
      <c r="R34" s="54">
        <f>SUMIF('Report-PCSB-CF'!$C:$C,$B34,'Report-PCSB-CF'!M:M)</f>
        <v>1603.9409722222222</v>
      </c>
      <c r="S34" s="56">
        <f t="shared" si="13"/>
        <v>4811.8229166666661</v>
      </c>
      <c r="T34" s="54">
        <f>SUMIF('Report-PCSB-CF'!$C:$C,$B34,'Report-PCSB-CF'!N:N)</f>
        <v>1603.9409722222222</v>
      </c>
      <c r="U34" s="54">
        <f>SUMIF('Report-PCSB-CF'!$C:$C,$B34,'Report-PCSB-CF'!O:O)</f>
        <v>2866.6255913628474</v>
      </c>
      <c r="V34" s="54">
        <f>SUMIF('Report-PCSB-CF'!$C:$C,$B34,'Report-PCSB-CF'!P:P)</f>
        <v>2104.474365234375</v>
      </c>
      <c r="W34" s="56">
        <f t="shared" si="14"/>
        <v>6575.0409288194442</v>
      </c>
      <c r="X34" s="136"/>
      <c r="Y34" s="38">
        <f t="shared" si="15"/>
        <v>22853.3662109375</v>
      </c>
    </row>
    <row r="35" spans="1:25" x14ac:dyDescent="0.2">
      <c r="A35" s="1"/>
      <c r="B35" s="46" t="s">
        <v>16</v>
      </c>
      <c r="C35" s="35"/>
      <c r="D35" s="115">
        <f>SUM(D30:D34)</f>
        <v>670313.55544921872</v>
      </c>
      <c r="E35" s="48"/>
      <c r="F35" s="48"/>
      <c r="G35" s="48"/>
      <c r="H35" s="47">
        <f>SUM(H30:H34)</f>
        <v>9163.6681315104142</v>
      </c>
      <c r="I35" s="47">
        <f>SUM(I30:I34)</f>
        <v>9163.6681315104142</v>
      </c>
      <c r="J35" s="47">
        <f>SUM(J30:J34)</f>
        <v>57132.892458767354</v>
      </c>
      <c r="K35" s="47">
        <f t="shared" si="11"/>
        <v>75460.228721788182</v>
      </c>
      <c r="L35" s="47">
        <f>SUM(L30:L34)</f>
        <v>55466.225792100689</v>
      </c>
      <c r="M35" s="47">
        <f>SUM(M30:M34)</f>
        <v>55045.330919053813</v>
      </c>
      <c r="N35" s="47">
        <f>SUM(N30:N34)</f>
        <v>55045.330919053813</v>
      </c>
      <c r="O35" s="47">
        <f t="shared" si="12"/>
        <v>165556.88763020831</v>
      </c>
      <c r="P35" s="47">
        <f>SUM(P30:P34)</f>
        <v>55045.330919053813</v>
      </c>
      <c r="Q35" s="47">
        <f>SUM(Q30:Q34)</f>
        <v>55045.330919053813</v>
      </c>
      <c r="R35" s="47">
        <f>SUM(R30:R34)</f>
        <v>55045.330919053813</v>
      </c>
      <c r="S35" s="47">
        <f t="shared" si="13"/>
        <v>165135.99275716144</v>
      </c>
      <c r="T35" s="47">
        <f>SUM(T30:T34)</f>
        <v>55045.330919053813</v>
      </c>
      <c r="U35" s="47">
        <f>SUM(U30:U34)</f>
        <v>56308.015538194442</v>
      </c>
      <c r="V35" s="47">
        <f>SUM(V30:V34)</f>
        <v>7497.0014648437491</v>
      </c>
      <c r="W35" s="47">
        <f t="shared" si="14"/>
        <v>118850.34792209201</v>
      </c>
      <c r="X35" s="136"/>
      <c r="Y35" s="37">
        <f t="shared" si="15"/>
        <v>525003.45703125</v>
      </c>
    </row>
    <row r="36" spans="1:25" x14ac:dyDescent="0.2">
      <c r="A36" s="43"/>
      <c r="B36" s="43"/>
      <c r="C36" s="35"/>
      <c r="D36" s="56"/>
      <c r="F36" s="1"/>
      <c r="H36" s="140"/>
      <c r="I36" s="140"/>
      <c r="J36" s="140"/>
      <c r="K36" s="140"/>
      <c r="L36" s="140"/>
      <c r="M36" s="140"/>
      <c r="N36" s="140"/>
      <c r="O36" s="140"/>
      <c r="P36" s="140"/>
      <c r="Q36" s="140"/>
      <c r="R36" s="140"/>
      <c r="S36" s="140"/>
      <c r="T36" s="140"/>
      <c r="U36" s="140"/>
      <c r="V36" s="140"/>
      <c r="W36" s="140"/>
      <c r="X36" s="136"/>
      <c r="Y36" s="37"/>
    </row>
    <row r="37" spans="1:25" ht="13.5" x14ac:dyDescent="0.25">
      <c r="A37" s="57" t="s">
        <v>17</v>
      </c>
      <c r="B37" s="36"/>
      <c r="C37" s="35"/>
      <c r="D37" s="56"/>
      <c r="E37" s="55"/>
      <c r="F37" s="55"/>
      <c r="G37" s="55"/>
      <c r="H37" s="56"/>
      <c r="I37" s="56"/>
      <c r="J37" s="56"/>
      <c r="K37" s="56"/>
      <c r="L37" s="56"/>
      <c r="M37" s="56"/>
      <c r="N37" s="56"/>
      <c r="O37" s="56"/>
      <c r="P37" s="56"/>
      <c r="Q37" s="56"/>
      <c r="R37" s="56"/>
      <c r="S37" s="56"/>
      <c r="T37" s="56"/>
      <c r="U37" s="56"/>
      <c r="V37" s="56"/>
      <c r="W37" s="56"/>
      <c r="X37" s="136"/>
      <c r="Y37" s="37"/>
    </row>
    <row r="38" spans="1:25" x14ac:dyDescent="0.2">
      <c r="A38" s="36"/>
      <c r="B38" s="36" t="s">
        <v>18</v>
      </c>
      <c r="C38" s="35"/>
      <c r="D38" s="54">
        <f>SUMIF('Report-PCSB-IS'!C:C,B38,'Report-PCSB-IS'!D:D)</f>
        <v>881451.92500000005</v>
      </c>
      <c r="E38" s="55"/>
      <c r="F38" s="55"/>
      <c r="G38" s="55"/>
      <c r="H38" s="54">
        <f>SUMIF('Report-PCSB-CF'!$C:$C,$B38,'Report-PCSB-CF'!E:E)</f>
        <v>73454.333333333328</v>
      </c>
      <c r="I38" s="54">
        <f>SUMIF('Report-PCSB-CF'!$C:$C,$B38,'Report-PCSB-CF'!F:F)</f>
        <v>73454.333333333328</v>
      </c>
      <c r="J38" s="54">
        <f>SUMIF('Report-PCSB-CF'!$C:$C,$B38,'Report-PCSB-CF'!G:G)</f>
        <v>73454.333333333328</v>
      </c>
      <c r="K38" s="56">
        <f t="shared" ref="K38:K43" si="16">SUM(H38:J38)</f>
        <v>220363</v>
      </c>
      <c r="L38" s="54">
        <f>SUMIF('Report-PCSB-CF'!$C:$C,$B38,'Report-PCSB-CF'!H:H)</f>
        <v>73454.333333333328</v>
      </c>
      <c r="M38" s="54">
        <f>SUMIF('Report-PCSB-CF'!$C:$C,$B38,'Report-PCSB-CF'!I:I)</f>
        <v>73454.333333333328</v>
      </c>
      <c r="N38" s="54">
        <f>SUMIF('Report-PCSB-CF'!$C:$C,$B38,'Report-PCSB-CF'!J:J)</f>
        <v>73454.333333333328</v>
      </c>
      <c r="O38" s="56">
        <f t="shared" ref="O38:O43" si="17">SUM(L38:N38)</f>
        <v>220363</v>
      </c>
      <c r="P38" s="54">
        <f>SUMIF('Report-PCSB-CF'!$C:$C,$B38,'Report-PCSB-CF'!K:K)</f>
        <v>73454.333333333328</v>
      </c>
      <c r="Q38" s="54">
        <f>SUMIF('Report-PCSB-CF'!$C:$C,$B38,'Report-PCSB-CF'!L:L)</f>
        <v>73454.333333333328</v>
      </c>
      <c r="R38" s="54">
        <f>SUMIF('Report-PCSB-CF'!$C:$C,$B38,'Report-PCSB-CF'!M:M)</f>
        <v>73454.333333333328</v>
      </c>
      <c r="S38" s="56">
        <f t="shared" ref="S38:S43" si="18">SUM(P38:R38)</f>
        <v>220363</v>
      </c>
      <c r="T38" s="54">
        <f>SUMIF('Report-PCSB-CF'!$C:$C,$B38,'Report-PCSB-CF'!N:N)</f>
        <v>73454.333333333328</v>
      </c>
      <c r="U38" s="54">
        <f>SUMIF('Report-PCSB-CF'!$C:$C,$B38,'Report-PCSB-CF'!O:O)</f>
        <v>73454.333333333328</v>
      </c>
      <c r="V38" s="54">
        <f>SUMIF('Report-PCSB-CF'!$C:$C,$B38,'Report-PCSB-CF'!P:P)</f>
        <v>73454.333333333328</v>
      </c>
      <c r="W38" s="56">
        <f t="shared" ref="W38:W43" si="19">SUM(T38:V38)</f>
        <v>220363</v>
      </c>
      <c r="X38" s="136"/>
      <c r="Y38" s="37">
        <f t="shared" ref="Y38:Y44" si="20">SUM(K38,O38,S38,W38)</f>
        <v>881452</v>
      </c>
    </row>
    <row r="39" spans="1:25" x14ac:dyDescent="0.2">
      <c r="A39" s="36"/>
      <c r="B39" s="36" t="s">
        <v>108</v>
      </c>
      <c r="C39" s="35"/>
      <c r="D39" s="64">
        <f>SUMIF('Report-PCSB-IS'!C:C,B39,'Report-PCSB-IS'!D:D)</f>
        <v>42999.999531249996</v>
      </c>
      <c r="E39" s="55"/>
      <c r="F39" s="55"/>
      <c r="G39" s="55"/>
      <c r="H39" s="64">
        <f>SUMIF('Report-PCSB-CF'!$C:$C,$B39,'Report-PCSB-CF'!E:E)</f>
        <v>4027.775716145833</v>
      </c>
      <c r="I39" s="64">
        <f>SUMIF('Report-PCSB-CF'!$C:$C,$B39,'Report-PCSB-CF'!F:F)</f>
        <v>4027.775716145833</v>
      </c>
      <c r="J39" s="64">
        <f>SUMIF('Report-PCSB-CF'!$C:$C,$B39,'Report-PCSB-CF'!G:G)</f>
        <v>4027.775716145833</v>
      </c>
      <c r="K39" s="56">
        <f t="shared" si="16"/>
        <v>12083.3271484375</v>
      </c>
      <c r="L39" s="64">
        <f>SUMIF('Report-PCSB-CF'!$C:$C,$B39,'Report-PCSB-CF'!H:H)</f>
        <v>4027.775716145833</v>
      </c>
      <c r="M39" s="64">
        <f>SUMIF('Report-PCSB-CF'!$C:$C,$B39,'Report-PCSB-CF'!I:I)</f>
        <v>4027.775716145833</v>
      </c>
      <c r="N39" s="64">
        <f>SUMIF('Report-PCSB-CF'!$C:$C,$B39,'Report-PCSB-CF'!J:J)</f>
        <v>4027.775716145833</v>
      </c>
      <c r="O39" s="56">
        <f t="shared" si="17"/>
        <v>12083.3271484375</v>
      </c>
      <c r="P39" s="64">
        <f>SUMIF('Report-PCSB-CF'!$C:$C,$B39,'Report-PCSB-CF'!K:K)</f>
        <v>4027.775716145833</v>
      </c>
      <c r="Q39" s="64">
        <f>SUMIF('Report-PCSB-CF'!$C:$C,$B39,'Report-PCSB-CF'!L:L)</f>
        <v>4027.775716145833</v>
      </c>
      <c r="R39" s="64">
        <f>SUMIF('Report-PCSB-CF'!$C:$C,$B39,'Report-PCSB-CF'!M:M)</f>
        <v>4027.775716145833</v>
      </c>
      <c r="S39" s="56">
        <f t="shared" si="18"/>
        <v>12083.3271484375</v>
      </c>
      <c r="T39" s="64">
        <f>SUMIF('Report-PCSB-CF'!$C:$C,$B39,'Report-PCSB-CF'!N:N)</f>
        <v>4027.775716145833</v>
      </c>
      <c r="U39" s="64">
        <f>SUMIF('Report-PCSB-CF'!$C:$C,$B39,'Report-PCSB-CF'!O:O)</f>
        <v>4027.775716145833</v>
      </c>
      <c r="V39" s="64">
        <f>SUMIF('Report-PCSB-CF'!$C:$C,$B39,'Report-PCSB-CF'!P:P)</f>
        <v>4027.775716145833</v>
      </c>
      <c r="W39" s="56">
        <f t="shared" si="19"/>
        <v>12083.3271484375</v>
      </c>
      <c r="X39" s="136"/>
      <c r="Y39" s="37">
        <f t="shared" si="20"/>
        <v>48333.30859375</v>
      </c>
    </row>
    <row r="40" spans="1:25" x14ac:dyDescent="0.2">
      <c r="A40" s="36"/>
      <c r="B40" s="36" t="s">
        <v>109</v>
      </c>
      <c r="C40" s="35"/>
      <c r="D40" s="64">
        <f>SUMIF('Report-PCSB-IS'!C:C,B40,'Report-PCSB-IS'!D:D)</f>
        <v>0</v>
      </c>
      <c r="E40" s="55"/>
      <c r="F40" s="55"/>
      <c r="G40" s="55"/>
      <c r="H40" s="64">
        <f>SUMIF('Report-PCSB-CF'!$C:$C,$B40,'Report-PCSB-CF'!E:E)</f>
        <v>0</v>
      </c>
      <c r="I40" s="64">
        <f>SUMIF('Report-PCSB-CF'!$C:$C,$B40,'Report-PCSB-CF'!F:F)</f>
        <v>0</v>
      </c>
      <c r="J40" s="64">
        <f>SUMIF('Report-PCSB-CF'!$C:$C,$B40,'Report-PCSB-CF'!G:G)</f>
        <v>0</v>
      </c>
      <c r="K40" s="56">
        <f t="shared" si="16"/>
        <v>0</v>
      </c>
      <c r="L40" s="64">
        <f>SUMIF('Report-PCSB-CF'!$C:$C,$B40,'Report-PCSB-CF'!H:H)</f>
        <v>0</v>
      </c>
      <c r="M40" s="64">
        <f>SUMIF('Report-PCSB-CF'!$C:$C,$B40,'Report-PCSB-CF'!I:I)</f>
        <v>0</v>
      </c>
      <c r="N40" s="64">
        <f>SUMIF('Report-PCSB-CF'!$C:$C,$B40,'Report-PCSB-CF'!J:J)</f>
        <v>0</v>
      </c>
      <c r="O40" s="56">
        <f t="shared" si="17"/>
        <v>0</v>
      </c>
      <c r="P40" s="64">
        <f>SUMIF('Report-PCSB-CF'!$C:$C,$B40,'Report-PCSB-CF'!K:K)</f>
        <v>0</v>
      </c>
      <c r="Q40" s="64">
        <f>SUMIF('Report-PCSB-CF'!$C:$C,$B40,'Report-PCSB-CF'!L:L)</f>
        <v>0</v>
      </c>
      <c r="R40" s="64">
        <f>SUMIF('Report-PCSB-CF'!$C:$C,$B40,'Report-PCSB-CF'!M:M)</f>
        <v>0</v>
      </c>
      <c r="S40" s="56">
        <f t="shared" si="18"/>
        <v>0</v>
      </c>
      <c r="T40" s="64">
        <f>SUMIF('Report-PCSB-CF'!$C:$C,$B40,'Report-PCSB-CF'!N:N)</f>
        <v>0</v>
      </c>
      <c r="U40" s="64">
        <f>SUMIF('Report-PCSB-CF'!$C:$C,$B40,'Report-PCSB-CF'!O:O)</f>
        <v>0</v>
      </c>
      <c r="V40" s="64">
        <f>SUMIF('Report-PCSB-CF'!$C:$C,$B40,'Report-PCSB-CF'!P:P)</f>
        <v>0</v>
      </c>
      <c r="W40" s="56">
        <f t="shared" si="19"/>
        <v>0</v>
      </c>
      <c r="X40" s="136"/>
      <c r="Y40" s="37">
        <f t="shared" si="20"/>
        <v>0</v>
      </c>
    </row>
    <row r="41" spans="1:25" x14ac:dyDescent="0.2">
      <c r="A41" s="36"/>
      <c r="B41" s="36" t="s">
        <v>19</v>
      </c>
      <c r="C41" s="35"/>
      <c r="D41" s="54">
        <f>SUMIF('Report-PCSB-IS'!C:C,B41,'Report-PCSB-IS'!D:D)</f>
        <v>190000.00749999998</v>
      </c>
      <c r="E41" s="55"/>
      <c r="F41" s="55"/>
      <c r="G41" s="55"/>
      <c r="H41" s="54">
        <f>SUMIF('Report-PCSB-CF'!$C:$C,$B41,'Report-PCSB-CF'!E:E)</f>
        <v>7544.034505208333</v>
      </c>
      <c r="I41" s="54">
        <f>SUMIF('Report-PCSB-CF'!$C:$C,$B41,'Report-PCSB-CF'!F:F)</f>
        <v>7544.034505208333</v>
      </c>
      <c r="J41" s="54">
        <f>SUMIF('Report-PCSB-CF'!$C:$C,$B41,'Report-PCSB-CF'!G:G)</f>
        <v>7544.034505208333</v>
      </c>
      <c r="K41" s="56">
        <f t="shared" si="16"/>
        <v>22632.103515625</v>
      </c>
      <c r="L41" s="54">
        <f>SUMIF('Report-PCSB-CF'!$C:$C,$B41,'Report-PCSB-CF'!H:H)</f>
        <v>7544.034505208333</v>
      </c>
      <c r="M41" s="54">
        <f>SUMIF('Report-PCSB-CF'!$C:$C,$B41,'Report-PCSB-CF'!I:I)</f>
        <v>7544.034505208333</v>
      </c>
      <c r="N41" s="54">
        <f>SUMIF('Report-PCSB-CF'!$C:$C,$B41,'Report-PCSB-CF'!J:J)</f>
        <v>7544.034505208333</v>
      </c>
      <c r="O41" s="56">
        <f t="shared" si="17"/>
        <v>22632.103515625</v>
      </c>
      <c r="P41" s="54">
        <f>SUMIF('Report-PCSB-CF'!$C:$C,$B41,'Report-PCSB-CF'!K:K)</f>
        <v>7544.034505208333</v>
      </c>
      <c r="Q41" s="54">
        <f>SUMIF('Report-PCSB-CF'!$C:$C,$B41,'Report-PCSB-CF'!L:L)</f>
        <v>7544.034505208333</v>
      </c>
      <c r="R41" s="54">
        <f>SUMIF('Report-PCSB-CF'!$C:$C,$B41,'Report-PCSB-CF'!M:M)</f>
        <v>7544.034505208333</v>
      </c>
      <c r="S41" s="56">
        <f t="shared" si="18"/>
        <v>22632.103515625</v>
      </c>
      <c r="T41" s="54">
        <f>SUMIF('Report-PCSB-CF'!$C:$C,$B41,'Report-PCSB-CF'!N:N)</f>
        <v>7544.034505208333</v>
      </c>
      <c r="U41" s="54">
        <f>SUMIF('Report-PCSB-CF'!$C:$C,$B41,'Report-PCSB-CF'!O:O)</f>
        <v>7544.034505208333</v>
      </c>
      <c r="V41" s="54">
        <f>SUMIF('Report-PCSB-CF'!$C:$C,$B41,'Report-PCSB-CF'!P:P)</f>
        <v>7544.034505208333</v>
      </c>
      <c r="W41" s="56">
        <f t="shared" si="19"/>
        <v>22632.103515625</v>
      </c>
      <c r="X41" s="136"/>
      <c r="Y41" s="37">
        <f t="shared" si="20"/>
        <v>90528.4140625</v>
      </c>
    </row>
    <row r="42" spans="1:25" x14ac:dyDescent="0.2">
      <c r="A42" s="36"/>
      <c r="B42" s="36" t="s">
        <v>20</v>
      </c>
      <c r="C42" s="35"/>
      <c r="D42" s="54">
        <f>SUMIF('Report-PCSB-IS'!C:C,B42,'Report-PCSB-IS'!D:D)</f>
        <v>60274.556874999995</v>
      </c>
      <c r="E42" s="55"/>
      <c r="F42" s="55"/>
      <c r="G42" s="55"/>
      <c r="H42" s="54">
        <f>SUMIF('Report-PCSB-CF'!$C:$C,$B42,'Report-PCSB-CF'!E:E)</f>
        <v>5212.2568359375</v>
      </c>
      <c r="I42" s="54">
        <f>SUMIF('Report-PCSB-CF'!$C:$C,$B42,'Report-PCSB-CF'!F:F)</f>
        <v>5212.2568359375</v>
      </c>
      <c r="J42" s="54">
        <f>SUMIF('Report-PCSB-CF'!$C:$C,$B42,'Report-PCSB-CF'!G:G)</f>
        <v>5212.2568359375</v>
      </c>
      <c r="K42" s="56">
        <f t="shared" si="16"/>
        <v>15636.7705078125</v>
      </c>
      <c r="L42" s="54">
        <f>SUMIF('Report-PCSB-CF'!$C:$C,$B42,'Report-PCSB-CF'!H:H)</f>
        <v>5212.2568359375</v>
      </c>
      <c r="M42" s="54">
        <f>SUMIF('Report-PCSB-CF'!$C:$C,$B42,'Report-PCSB-CF'!I:I)</f>
        <v>5212.2568359375</v>
      </c>
      <c r="N42" s="54">
        <f>SUMIF('Report-PCSB-CF'!$C:$C,$B42,'Report-PCSB-CF'!J:J)</f>
        <v>5212.2568359375</v>
      </c>
      <c r="O42" s="56">
        <f t="shared" si="17"/>
        <v>15636.7705078125</v>
      </c>
      <c r="P42" s="54">
        <f>SUMIF('Report-PCSB-CF'!$C:$C,$B42,'Report-PCSB-CF'!K:K)</f>
        <v>5212.2568359375</v>
      </c>
      <c r="Q42" s="54">
        <f>SUMIF('Report-PCSB-CF'!$C:$C,$B42,'Report-PCSB-CF'!L:L)</f>
        <v>5212.2568359375</v>
      </c>
      <c r="R42" s="54">
        <f>SUMIF('Report-PCSB-CF'!$C:$C,$B42,'Report-PCSB-CF'!M:M)</f>
        <v>5212.2568359375</v>
      </c>
      <c r="S42" s="56">
        <f t="shared" si="18"/>
        <v>15636.7705078125</v>
      </c>
      <c r="T42" s="54">
        <f>SUMIF('Report-PCSB-CF'!$C:$C,$B42,'Report-PCSB-CF'!N:N)</f>
        <v>5212.2568359375</v>
      </c>
      <c r="U42" s="54">
        <f>SUMIF('Report-PCSB-CF'!$C:$C,$B42,'Report-PCSB-CF'!O:O)</f>
        <v>5212.2568359375</v>
      </c>
      <c r="V42" s="54">
        <f>SUMIF('Report-PCSB-CF'!$C:$C,$B42,'Report-PCSB-CF'!P:P)</f>
        <v>5212.2568359375</v>
      </c>
      <c r="W42" s="56">
        <f t="shared" si="19"/>
        <v>15636.7705078125</v>
      </c>
      <c r="X42" s="136"/>
      <c r="Y42" s="37">
        <f t="shared" si="20"/>
        <v>62547.08203125</v>
      </c>
    </row>
    <row r="43" spans="1:25" x14ac:dyDescent="0.2">
      <c r="A43" s="36"/>
      <c r="B43" s="36" t="s">
        <v>110</v>
      </c>
      <c r="C43" s="35"/>
      <c r="D43" s="54">
        <f>SUMIF('Report-PCSB-IS'!C:C,B43,'Report-PCSB-IS'!D:D)</f>
        <v>89736.959062499998</v>
      </c>
      <c r="E43" s="55"/>
      <c r="F43" s="55"/>
      <c r="G43" s="55"/>
      <c r="H43" s="54">
        <f>SUMIF('Report-PCSB-CF'!$C:$C,$B43,'Report-PCSB-CF'!E:E)</f>
        <v>7935.083984375</v>
      </c>
      <c r="I43" s="54">
        <f>SUMIF('Report-PCSB-CF'!$C:$C,$B43,'Report-PCSB-CF'!F:F)</f>
        <v>7935.083984375</v>
      </c>
      <c r="J43" s="54">
        <f>SUMIF('Report-PCSB-CF'!$C:$C,$B43,'Report-PCSB-CF'!G:G)</f>
        <v>7935.083984375</v>
      </c>
      <c r="K43" s="56">
        <f t="shared" si="16"/>
        <v>23805.251953125</v>
      </c>
      <c r="L43" s="54">
        <f>SUMIF('Report-PCSB-CF'!$C:$C,$B43,'Report-PCSB-CF'!H:H)</f>
        <v>7935.083984375</v>
      </c>
      <c r="M43" s="54">
        <f>SUMIF('Report-PCSB-CF'!$C:$C,$B43,'Report-PCSB-CF'!I:I)</f>
        <v>7935.083984375</v>
      </c>
      <c r="N43" s="54">
        <f>SUMIF('Report-PCSB-CF'!$C:$C,$B43,'Report-PCSB-CF'!J:J)</f>
        <v>7935.083984375</v>
      </c>
      <c r="O43" s="56">
        <f t="shared" si="17"/>
        <v>23805.251953125</v>
      </c>
      <c r="P43" s="54">
        <f>SUMIF('Report-PCSB-CF'!$C:$C,$B43,'Report-PCSB-CF'!K:K)</f>
        <v>7935.083984375</v>
      </c>
      <c r="Q43" s="54">
        <f>SUMIF('Report-PCSB-CF'!$C:$C,$B43,'Report-PCSB-CF'!L:L)</f>
        <v>7935.083984375</v>
      </c>
      <c r="R43" s="54">
        <f>SUMIF('Report-PCSB-CF'!$C:$C,$B43,'Report-PCSB-CF'!M:M)</f>
        <v>7935.083984375</v>
      </c>
      <c r="S43" s="56">
        <f t="shared" si="18"/>
        <v>23805.251953125</v>
      </c>
      <c r="T43" s="54">
        <f>SUMIF('Report-PCSB-CF'!$C:$C,$B43,'Report-PCSB-CF'!N:N)</f>
        <v>7935.083984375</v>
      </c>
      <c r="U43" s="54">
        <f>SUMIF('Report-PCSB-CF'!$C:$C,$B43,'Report-PCSB-CF'!O:O)</f>
        <v>7935.083984375</v>
      </c>
      <c r="V43" s="54">
        <f>SUMIF('Report-PCSB-CF'!$C:$C,$B43,'Report-PCSB-CF'!P:P)</f>
        <v>7935.083984375</v>
      </c>
      <c r="W43" s="56">
        <f t="shared" si="19"/>
        <v>23805.251953125</v>
      </c>
      <c r="X43" s="136"/>
      <c r="Y43" s="38">
        <f t="shared" si="20"/>
        <v>95221.0078125</v>
      </c>
    </row>
    <row r="44" spans="1:25" x14ac:dyDescent="0.2">
      <c r="A44" s="36"/>
      <c r="B44" s="46" t="s">
        <v>21</v>
      </c>
      <c r="C44" s="35"/>
      <c r="D44" s="115">
        <f>SUM(D38:D43)</f>
        <v>1264463.44796875</v>
      </c>
      <c r="E44" s="48"/>
      <c r="F44" s="48"/>
      <c r="G44" s="48"/>
      <c r="H44" s="47">
        <f>SUM(H38:H43)</f>
        <v>98173.484374999985</v>
      </c>
      <c r="I44" s="47">
        <f>SUM(I38:I43)</f>
        <v>98173.484374999985</v>
      </c>
      <c r="J44" s="47">
        <f>SUM(J38:J43)</f>
        <v>98173.484374999985</v>
      </c>
      <c r="K44" s="47">
        <f>SUM(H44:J44)</f>
        <v>294520.45312499994</v>
      </c>
      <c r="L44" s="47">
        <f>SUM(L38:L43)</f>
        <v>98173.484374999985</v>
      </c>
      <c r="M44" s="47">
        <f>SUM(M38:M43)</f>
        <v>98173.484374999985</v>
      </c>
      <c r="N44" s="47">
        <f>SUM(N38:N43)</f>
        <v>98173.484374999985</v>
      </c>
      <c r="O44" s="47">
        <f>SUM(L44:N44)</f>
        <v>294520.45312499994</v>
      </c>
      <c r="P44" s="47">
        <f>SUM(P38:P43)</f>
        <v>98173.484374999985</v>
      </c>
      <c r="Q44" s="47">
        <f>SUM(Q38:Q43)</f>
        <v>98173.484374999985</v>
      </c>
      <c r="R44" s="47">
        <f>SUM(R38:R43)</f>
        <v>98173.484374999985</v>
      </c>
      <c r="S44" s="47">
        <f>SUM(P44:R44)</f>
        <v>294520.45312499994</v>
      </c>
      <c r="T44" s="47">
        <f>SUM(T38:T43)</f>
        <v>98173.484374999985</v>
      </c>
      <c r="U44" s="47">
        <f>SUM(U38:U43)</f>
        <v>98173.484374999985</v>
      </c>
      <c r="V44" s="47">
        <f>SUM(V38:V43)</f>
        <v>98173.484374999985</v>
      </c>
      <c r="W44" s="47">
        <f>SUM(T44:V44)</f>
        <v>294520.45312499994</v>
      </c>
      <c r="X44" s="136"/>
      <c r="Y44" s="37">
        <f t="shared" si="20"/>
        <v>1178081.8124999998</v>
      </c>
    </row>
    <row r="45" spans="1:25" x14ac:dyDescent="0.2">
      <c r="A45" s="36"/>
      <c r="B45" s="43"/>
      <c r="C45" s="35"/>
      <c r="D45" s="117"/>
      <c r="E45" s="50"/>
      <c r="F45" s="50"/>
      <c r="G45" s="50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136"/>
      <c r="Y45" s="37"/>
    </row>
    <row r="46" spans="1:25" ht="13.5" x14ac:dyDescent="0.25">
      <c r="A46" s="57" t="s">
        <v>112</v>
      </c>
      <c r="B46" s="36"/>
      <c r="C46" s="35"/>
      <c r="D46" s="56"/>
      <c r="F46" s="1"/>
      <c r="H46" s="140"/>
      <c r="I46" s="140"/>
      <c r="J46" s="140"/>
      <c r="K46" s="140"/>
      <c r="L46" s="140"/>
      <c r="M46" s="140"/>
      <c r="N46" s="140"/>
      <c r="O46" s="140"/>
      <c r="P46" s="140"/>
      <c r="Q46" s="140"/>
      <c r="R46" s="140"/>
      <c r="S46" s="140"/>
      <c r="T46" s="140"/>
      <c r="U46" s="140"/>
      <c r="V46" s="140"/>
      <c r="W46" s="140"/>
      <c r="X46" s="136"/>
      <c r="Y46" s="37"/>
    </row>
    <row r="47" spans="1:25" x14ac:dyDescent="0.2">
      <c r="A47" s="36"/>
      <c r="B47" s="36" t="s">
        <v>22</v>
      </c>
      <c r="C47" s="35"/>
      <c r="D47" s="54">
        <f>SUMIF('Report-PCSB-IS'!C:C,B47,'Report-PCSB-IS'!D:D)</f>
        <v>64000.001718749998</v>
      </c>
      <c r="E47" s="55"/>
      <c r="F47" s="55"/>
      <c r="G47" s="55"/>
      <c r="H47" s="54">
        <f>SUMIF('Report-PCSB-CF'!$C:$C,$B47,'Report-PCSB-CF'!E:E)</f>
        <v>5190.747395833333</v>
      </c>
      <c r="I47" s="54">
        <f>SUMIF('Report-PCSB-CF'!$C:$C,$B47,'Report-PCSB-CF'!F:F)</f>
        <v>5190.747395833333</v>
      </c>
      <c r="J47" s="54">
        <f>SUMIF('Report-PCSB-CF'!$C:$C,$B47,'Report-PCSB-CF'!G:G)</f>
        <v>5190.747395833333</v>
      </c>
      <c r="K47" s="56">
        <f t="shared" ref="K47:K58" si="21">SUM(H47:J47)</f>
        <v>15572.2421875</v>
      </c>
      <c r="L47" s="54">
        <f>SUMIF('Report-PCSB-CF'!$C:$C,$B47,'Report-PCSB-CF'!H:H)</f>
        <v>5190.747395833333</v>
      </c>
      <c r="M47" s="54">
        <f>SUMIF('Report-PCSB-CF'!$C:$C,$B47,'Report-PCSB-CF'!I:I)</f>
        <v>5190.747395833333</v>
      </c>
      <c r="N47" s="54">
        <f>SUMIF('Report-PCSB-CF'!$C:$C,$B47,'Report-PCSB-CF'!J:J)</f>
        <v>5190.747395833333</v>
      </c>
      <c r="O47" s="56">
        <f t="shared" ref="O47:O58" si="22">SUM(L47:N47)</f>
        <v>15572.2421875</v>
      </c>
      <c r="P47" s="54">
        <f>SUMIF('Report-PCSB-CF'!$C:$C,$B47,'Report-PCSB-CF'!K:K)</f>
        <v>5190.747395833333</v>
      </c>
      <c r="Q47" s="54">
        <f>SUMIF('Report-PCSB-CF'!$C:$C,$B47,'Report-PCSB-CF'!L:L)</f>
        <v>5190.747395833333</v>
      </c>
      <c r="R47" s="54">
        <f>SUMIF('Report-PCSB-CF'!$C:$C,$B47,'Report-PCSB-CF'!M:M)</f>
        <v>5190.747395833333</v>
      </c>
      <c r="S47" s="56">
        <f t="shared" ref="S47:S58" si="23">SUM(P47:R47)</f>
        <v>15572.2421875</v>
      </c>
      <c r="T47" s="54">
        <f>SUMIF('Report-PCSB-CF'!$C:$C,$B47,'Report-PCSB-CF'!N:N)</f>
        <v>5190.747395833333</v>
      </c>
      <c r="U47" s="54">
        <f>SUMIF('Report-PCSB-CF'!$C:$C,$B47,'Report-PCSB-CF'!O:O)</f>
        <v>5190.747395833333</v>
      </c>
      <c r="V47" s="54">
        <f>SUMIF('Report-PCSB-CF'!$C:$C,$B47,'Report-PCSB-CF'!P:P)</f>
        <v>5190.747395833333</v>
      </c>
      <c r="W47" s="56">
        <f t="shared" ref="W47:W58" si="24">SUM(T47:V47)</f>
        <v>15572.2421875</v>
      </c>
      <c r="X47" s="136"/>
      <c r="Y47" s="37">
        <f t="shared" ref="Y47:Y59" si="25">SUM(K47,O47,S47,W47)</f>
        <v>62288.96875</v>
      </c>
    </row>
    <row r="48" spans="1:25" x14ac:dyDescent="0.2">
      <c r="A48" s="36"/>
      <c r="B48" s="36" t="s">
        <v>23</v>
      </c>
      <c r="C48" s="35"/>
      <c r="D48" s="54">
        <f>SUMIF('Report-PCSB-IS'!C:C,B48,'Report-PCSB-IS'!D:D)</f>
        <v>48000.000781249997</v>
      </c>
      <c r="E48" s="55"/>
      <c r="F48" s="55"/>
      <c r="G48" s="55"/>
      <c r="H48" s="54">
        <f>SUMIF('Report-PCSB-CF'!$C:$C,$B48,'Report-PCSB-CF'!E:E)</f>
        <v>4200.4332682291661</v>
      </c>
      <c r="I48" s="54">
        <f>SUMIF('Report-PCSB-CF'!$C:$C,$B48,'Report-PCSB-CF'!F:F)</f>
        <v>4200.4332682291661</v>
      </c>
      <c r="J48" s="54">
        <f>SUMIF('Report-PCSB-CF'!$C:$C,$B48,'Report-PCSB-CF'!G:G)</f>
        <v>4200.4332682291661</v>
      </c>
      <c r="K48" s="56">
        <f t="shared" si="21"/>
        <v>12601.299804687498</v>
      </c>
      <c r="L48" s="54">
        <f>SUMIF('Report-PCSB-CF'!$C:$C,$B48,'Report-PCSB-CF'!H:H)</f>
        <v>4200.4332682291661</v>
      </c>
      <c r="M48" s="54">
        <f>SUMIF('Report-PCSB-CF'!$C:$C,$B48,'Report-PCSB-CF'!I:I)</f>
        <v>4200.4332682291661</v>
      </c>
      <c r="N48" s="54">
        <f>SUMIF('Report-PCSB-CF'!$C:$C,$B48,'Report-PCSB-CF'!J:J)</f>
        <v>4200.4332682291661</v>
      </c>
      <c r="O48" s="56">
        <f t="shared" si="22"/>
        <v>12601.299804687498</v>
      </c>
      <c r="P48" s="54">
        <f>SUMIF('Report-PCSB-CF'!$C:$C,$B48,'Report-PCSB-CF'!K:K)</f>
        <v>4200.4332682291661</v>
      </c>
      <c r="Q48" s="54">
        <f>SUMIF('Report-PCSB-CF'!$C:$C,$B48,'Report-PCSB-CF'!L:L)</f>
        <v>4200.4332682291661</v>
      </c>
      <c r="R48" s="54">
        <f>SUMIF('Report-PCSB-CF'!$C:$C,$B48,'Report-PCSB-CF'!M:M)</f>
        <v>4200.4332682291661</v>
      </c>
      <c r="S48" s="56">
        <f t="shared" si="23"/>
        <v>12601.299804687498</v>
      </c>
      <c r="T48" s="54">
        <f>SUMIF('Report-PCSB-CF'!$C:$C,$B48,'Report-PCSB-CF'!N:N)</f>
        <v>4200.4332682291661</v>
      </c>
      <c r="U48" s="54">
        <f>SUMIF('Report-PCSB-CF'!$C:$C,$B48,'Report-PCSB-CF'!O:O)</f>
        <v>4200.4332682291661</v>
      </c>
      <c r="V48" s="54">
        <f>SUMIF('Report-PCSB-CF'!$C:$C,$B48,'Report-PCSB-CF'!P:P)</f>
        <v>4200.4332682291661</v>
      </c>
      <c r="W48" s="56">
        <f t="shared" si="24"/>
        <v>12601.299804687498</v>
      </c>
      <c r="X48" s="136"/>
      <c r="Y48" s="37">
        <f t="shared" si="25"/>
        <v>50405.199218749993</v>
      </c>
    </row>
    <row r="49" spans="1:25" x14ac:dyDescent="0.2">
      <c r="A49" s="36"/>
      <c r="B49" s="36" t="s">
        <v>24</v>
      </c>
      <c r="C49" s="35"/>
      <c r="D49" s="54">
        <f>SUMIF('Report-PCSB-IS'!C:C,B49,'Report-PCSB-IS'!D:D)</f>
        <v>13000.000195312499</v>
      </c>
      <c r="E49" s="55"/>
      <c r="F49" s="55"/>
      <c r="G49" s="55"/>
      <c r="H49" s="54">
        <f>SUMIF('Report-PCSB-CF'!$C:$C,$B49,'Report-PCSB-CF'!E:E)</f>
        <v>1010.7786458333333</v>
      </c>
      <c r="I49" s="54">
        <f>SUMIF('Report-PCSB-CF'!$C:$C,$B49,'Report-PCSB-CF'!F:F)</f>
        <v>1010.7786458333333</v>
      </c>
      <c r="J49" s="54">
        <f>SUMIF('Report-PCSB-CF'!$C:$C,$B49,'Report-PCSB-CF'!G:G)</f>
        <v>1010.7786458333333</v>
      </c>
      <c r="K49" s="56">
        <f t="shared" si="21"/>
        <v>3032.3359375</v>
      </c>
      <c r="L49" s="54">
        <f>SUMIF('Report-PCSB-CF'!$C:$C,$B49,'Report-PCSB-CF'!H:H)</f>
        <v>1010.7786458333333</v>
      </c>
      <c r="M49" s="54">
        <f>SUMIF('Report-PCSB-CF'!$C:$C,$B49,'Report-PCSB-CF'!I:I)</f>
        <v>1010.7786458333333</v>
      </c>
      <c r="N49" s="54">
        <f>SUMIF('Report-PCSB-CF'!$C:$C,$B49,'Report-PCSB-CF'!J:J)</f>
        <v>1010.7786458333333</v>
      </c>
      <c r="O49" s="56">
        <f t="shared" si="22"/>
        <v>3032.3359375</v>
      </c>
      <c r="P49" s="54">
        <f>SUMIF('Report-PCSB-CF'!$C:$C,$B49,'Report-PCSB-CF'!K:K)</f>
        <v>1010.7786458333333</v>
      </c>
      <c r="Q49" s="54">
        <f>SUMIF('Report-PCSB-CF'!$C:$C,$B49,'Report-PCSB-CF'!L:L)</f>
        <v>1010.7786458333333</v>
      </c>
      <c r="R49" s="54">
        <f>SUMIF('Report-PCSB-CF'!$C:$C,$B49,'Report-PCSB-CF'!M:M)</f>
        <v>1010.7786458333333</v>
      </c>
      <c r="S49" s="56">
        <f t="shared" si="23"/>
        <v>3032.3359375</v>
      </c>
      <c r="T49" s="54">
        <f>SUMIF('Report-PCSB-CF'!$C:$C,$B49,'Report-PCSB-CF'!N:N)</f>
        <v>1010.7786458333333</v>
      </c>
      <c r="U49" s="54">
        <f>SUMIF('Report-PCSB-CF'!$C:$C,$B49,'Report-PCSB-CF'!O:O)</f>
        <v>1010.7786458333333</v>
      </c>
      <c r="V49" s="54">
        <f>SUMIF('Report-PCSB-CF'!$C:$C,$B49,'Report-PCSB-CF'!P:P)</f>
        <v>1010.7786458333333</v>
      </c>
      <c r="W49" s="56">
        <f t="shared" si="24"/>
        <v>3032.3359375</v>
      </c>
      <c r="X49" s="136"/>
      <c r="Y49" s="37">
        <f t="shared" si="25"/>
        <v>12129.34375</v>
      </c>
    </row>
    <row r="50" spans="1:25" x14ac:dyDescent="0.2">
      <c r="A50" s="36"/>
      <c r="B50" s="36" t="s">
        <v>25</v>
      </c>
      <c r="C50" s="35"/>
      <c r="D50" s="54">
        <f>SUMIF('Report-PCSB-IS'!C:C,B50,'Report-PCSB-IS'!D:D)</f>
        <v>117532.3234375</v>
      </c>
      <c r="E50" s="55"/>
      <c r="F50" s="55"/>
      <c r="G50" s="55"/>
      <c r="H50" s="54">
        <f>SUMIF('Report-PCSB-CF'!$C:$C,$B50,'Report-PCSB-CF'!E:E)</f>
        <v>9532.2356770833321</v>
      </c>
      <c r="I50" s="54">
        <f>SUMIF('Report-PCSB-CF'!$C:$C,$B50,'Report-PCSB-CF'!F:F)</f>
        <v>9532.2356770833321</v>
      </c>
      <c r="J50" s="54">
        <f>SUMIF('Report-PCSB-CF'!$C:$C,$B50,'Report-PCSB-CF'!G:G)</f>
        <v>9532.2356770833321</v>
      </c>
      <c r="K50" s="56">
        <f t="shared" si="21"/>
        <v>28596.707031249996</v>
      </c>
      <c r="L50" s="54">
        <f>SUMIF('Report-PCSB-CF'!$C:$C,$B50,'Report-PCSB-CF'!H:H)</f>
        <v>9532.2356770833321</v>
      </c>
      <c r="M50" s="54">
        <f>SUMIF('Report-PCSB-CF'!$C:$C,$B50,'Report-PCSB-CF'!I:I)</f>
        <v>9532.2356770833321</v>
      </c>
      <c r="N50" s="54">
        <f>SUMIF('Report-PCSB-CF'!$C:$C,$B50,'Report-PCSB-CF'!J:J)</f>
        <v>9532.2356770833321</v>
      </c>
      <c r="O50" s="56">
        <f t="shared" si="22"/>
        <v>28596.707031249996</v>
      </c>
      <c r="P50" s="54">
        <f>SUMIF('Report-PCSB-CF'!$C:$C,$B50,'Report-PCSB-CF'!K:K)</f>
        <v>9532.2356770833321</v>
      </c>
      <c r="Q50" s="54">
        <f>SUMIF('Report-PCSB-CF'!$C:$C,$B50,'Report-PCSB-CF'!L:L)</f>
        <v>9532.2356770833321</v>
      </c>
      <c r="R50" s="54">
        <f>SUMIF('Report-PCSB-CF'!$C:$C,$B50,'Report-PCSB-CF'!M:M)</f>
        <v>9532.2356770833321</v>
      </c>
      <c r="S50" s="56">
        <f t="shared" si="23"/>
        <v>28596.707031249996</v>
      </c>
      <c r="T50" s="54">
        <f>SUMIF('Report-PCSB-CF'!$C:$C,$B50,'Report-PCSB-CF'!N:N)</f>
        <v>9532.2356770833321</v>
      </c>
      <c r="U50" s="54">
        <f>SUMIF('Report-PCSB-CF'!$C:$C,$B50,'Report-PCSB-CF'!O:O)</f>
        <v>9532.2356770833321</v>
      </c>
      <c r="V50" s="54">
        <f>SUMIF('Report-PCSB-CF'!$C:$C,$B50,'Report-PCSB-CF'!P:P)</f>
        <v>9532.2356770833321</v>
      </c>
      <c r="W50" s="56">
        <f t="shared" si="24"/>
        <v>28596.707031249996</v>
      </c>
      <c r="X50" s="136"/>
      <c r="Y50" s="37">
        <f t="shared" si="25"/>
        <v>114386.82812499999</v>
      </c>
    </row>
    <row r="51" spans="1:25" x14ac:dyDescent="0.2">
      <c r="A51" s="36"/>
      <c r="B51" s="36" t="s">
        <v>26</v>
      </c>
      <c r="C51" s="35"/>
      <c r="D51" s="64">
        <f>SUMIF('Report-PCSB-IS'!C:C,B51,'Report-PCSB-IS'!D:D)</f>
        <v>34999.999843750003</v>
      </c>
      <c r="E51" s="55"/>
      <c r="F51" s="55"/>
      <c r="G51" s="55"/>
      <c r="H51" s="64">
        <f>SUMIF('Report-PCSB-CF'!$C:$C,$B51,'Report-PCSB-CF'!E:E)</f>
        <v>2465.5851236979165</v>
      </c>
      <c r="I51" s="64">
        <f>SUMIF('Report-PCSB-CF'!$C:$C,$B51,'Report-PCSB-CF'!F:F)</f>
        <v>2465.5851236979165</v>
      </c>
      <c r="J51" s="64">
        <f>SUMIF('Report-PCSB-CF'!$C:$C,$B51,'Report-PCSB-CF'!G:G)</f>
        <v>2465.5851236979165</v>
      </c>
      <c r="K51" s="56">
        <f t="shared" si="21"/>
        <v>7396.75537109375</v>
      </c>
      <c r="L51" s="64">
        <f>SUMIF('Report-PCSB-CF'!$C:$C,$B51,'Report-PCSB-CF'!H:H)</f>
        <v>2465.5851236979165</v>
      </c>
      <c r="M51" s="64">
        <f>SUMIF('Report-PCSB-CF'!$C:$C,$B51,'Report-PCSB-CF'!I:I)</f>
        <v>2465.5851236979165</v>
      </c>
      <c r="N51" s="64">
        <f>SUMIF('Report-PCSB-CF'!$C:$C,$B51,'Report-PCSB-CF'!J:J)</f>
        <v>2465.5851236979165</v>
      </c>
      <c r="O51" s="56">
        <f t="shared" si="22"/>
        <v>7396.75537109375</v>
      </c>
      <c r="P51" s="64">
        <f>SUMIF('Report-PCSB-CF'!$C:$C,$B51,'Report-PCSB-CF'!K:K)</f>
        <v>2465.5851236979165</v>
      </c>
      <c r="Q51" s="64">
        <f>SUMIF('Report-PCSB-CF'!$C:$C,$B51,'Report-PCSB-CF'!L:L)</f>
        <v>2465.5851236979165</v>
      </c>
      <c r="R51" s="64">
        <f>SUMIF('Report-PCSB-CF'!$C:$C,$B51,'Report-PCSB-CF'!M:M)</f>
        <v>2465.5851236979165</v>
      </c>
      <c r="S51" s="56">
        <f t="shared" si="23"/>
        <v>7396.75537109375</v>
      </c>
      <c r="T51" s="64">
        <f>SUMIF('Report-PCSB-CF'!$C:$C,$B51,'Report-PCSB-CF'!N:N)</f>
        <v>2465.5851236979165</v>
      </c>
      <c r="U51" s="64">
        <f>SUMIF('Report-PCSB-CF'!$C:$C,$B51,'Report-PCSB-CF'!O:O)</f>
        <v>2465.5851236979165</v>
      </c>
      <c r="V51" s="64">
        <f>SUMIF('Report-PCSB-CF'!$C:$C,$B51,'Report-PCSB-CF'!P:P)</f>
        <v>2465.5851236979165</v>
      </c>
      <c r="W51" s="56">
        <f t="shared" si="24"/>
        <v>7396.75537109375</v>
      </c>
      <c r="X51" s="136"/>
      <c r="Y51" s="37">
        <f t="shared" si="25"/>
        <v>29587.021484375</v>
      </c>
    </row>
    <row r="52" spans="1:25" x14ac:dyDescent="0.2">
      <c r="A52" s="36"/>
      <c r="B52" s="36" t="s">
        <v>27</v>
      </c>
      <c r="C52" s="35"/>
      <c r="D52" s="64">
        <f>SUMIF('Report-PCSB-IS'!C:C,B52,'Report-PCSB-IS'!D:D)</f>
        <v>0</v>
      </c>
      <c r="E52" s="55"/>
      <c r="F52" s="55"/>
      <c r="G52" s="55"/>
      <c r="H52" s="64">
        <f>SUMIF('Report-PCSB-CF'!$C:$C,$B52,'Report-PCSB-CF'!E:E)</f>
        <v>0</v>
      </c>
      <c r="I52" s="64">
        <f>SUMIF('Report-PCSB-CF'!$C:$C,$B52,'Report-PCSB-CF'!F:F)</f>
        <v>0</v>
      </c>
      <c r="J52" s="64">
        <f>SUMIF('Report-PCSB-CF'!$C:$C,$B52,'Report-PCSB-CF'!G:G)</f>
        <v>0</v>
      </c>
      <c r="K52" s="56">
        <f t="shared" si="21"/>
        <v>0</v>
      </c>
      <c r="L52" s="64">
        <f>SUMIF('Report-PCSB-CF'!$C:$C,$B52,'Report-PCSB-CF'!H:H)</f>
        <v>0</v>
      </c>
      <c r="M52" s="64">
        <f>SUMIF('Report-PCSB-CF'!$C:$C,$B52,'Report-PCSB-CF'!I:I)</f>
        <v>0</v>
      </c>
      <c r="N52" s="64">
        <f>SUMIF('Report-PCSB-CF'!$C:$C,$B52,'Report-PCSB-CF'!J:J)</f>
        <v>0</v>
      </c>
      <c r="O52" s="56">
        <f t="shared" si="22"/>
        <v>0</v>
      </c>
      <c r="P52" s="64">
        <f>SUMIF('Report-PCSB-CF'!$C:$C,$B52,'Report-PCSB-CF'!K:K)</f>
        <v>0</v>
      </c>
      <c r="Q52" s="64">
        <f>SUMIF('Report-PCSB-CF'!$C:$C,$B52,'Report-PCSB-CF'!L:L)</f>
        <v>0</v>
      </c>
      <c r="R52" s="64">
        <f>SUMIF('Report-PCSB-CF'!$C:$C,$B52,'Report-PCSB-CF'!M:M)</f>
        <v>0</v>
      </c>
      <c r="S52" s="56">
        <f t="shared" si="23"/>
        <v>0</v>
      </c>
      <c r="T52" s="64">
        <f>SUMIF('Report-PCSB-CF'!$C:$C,$B52,'Report-PCSB-CF'!N:N)</f>
        <v>0</v>
      </c>
      <c r="U52" s="64">
        <f>SUMIF('Report-PCSB-CF'!$C:$C,$B52,'Report-PCSB-CF'!O:O)</f>
        <v>0</v>
      </c>
      <c r="V52" s="64">
        <f>SUMIF('Report-PCSB-CF'!$C:$C,$B52,'Report-PCSB-CF'!P:P)</f>
        <v>0</v>
      </c>
      <c r="W52" s="56">
        <f t="shared" si="24"/>
        <v>0</v>
      </c>
      <c r="X52" s="136"/>
      <c r="Y52" s="37">
        <f t="shared" si="25"/>
        <v>0</v>
      </c>
    </row>
    <row r="53" spans="1:25" x14ac:dyDescent="0.2">
      <c r="A53" s="36"/>
      <c r="B53" s="36" t="s">
        <v>113</v>
      </c>
      <c r="C53" s="35"/>
      <c r="D53" s="64">
        <f>SUMIF('Report-PCSB-IS'!C:C,B53,'Report-PCSB-IS'!D:D)</f>
        <v>80425.481289062503</v>
      </c>
      <c r="E53" s="55"/>
      <c r="F53" s="55"/>
      <c r="G53" s="55"/>
      <c r="H53" s="64">
        <f>SUMIF('Report-PCSB-CF'!$C:$C,$B53,'Report-PCSB-CF'!E:E)</f>
        <v>8543.7556559244786</v>
      </c>
      <c r="I53" s="64">
        <f>SUMIF('Report-PCSB-CF'!$C:$C,$B53,'Report-PCSB-CF'!F:F)</f>
        <v>8543.7556559244786</v>
      </c>
      <c r="J53" s="64">
        <f>SUMIF('Report-PCSB-CF'!$C:$C,$B53,'Report-PCSB-CF'!G:G)</f>
        <v>8543.7556559244786</v>
      </c>
      <c r="K53" s="56">
        <f t="shared" si="21"/>
        <v>25631.266967773438</v>
      </c>
      <c r="L53" s="64">
        <f>SUMIF('Report-PCSB-CF'!$C:$C,$B53,'Report-PCSB-CF'!H:H)</f>
        <v>8543.7556559244786</v>
      </c>
      <c r="M53" s="64">
        <f>SUMIF('Report-PCSB-CF'!$C:$C,$B53,'Report-PCSB-CF'!I:I)</f>
        <v>8543.7556559244786</v>
      </c>
      <c r="N53" s="64">
        <f>SUMIF('Report-PCSB-CF'!$C:$C,$B53,'Report-PCSB-CF'!J:J)</f>
        <v>8543.7556559244786</v>
      </c>
      <c r="O53" s="56">
        <f t="shared" si="22"/>
        <v>25631.266967773438</v>
      </c>
      <c r="P53" s="64">
        <f>SUMIF('Report-PCSB-CF'!$C:$C,$B53,'Report-PCSB-CF'!K:K)</f>
        <v>8543.7556559244786</v>
      </c>
      <c r="Q53" s="64">
        <f>SUMIF('Report-PCSB-CF'!$C:$C,$B53,'Report-PCSB-CF'!L:L)</f>
        <v>8543.7556559244786</v>
      </c>
      <c r="R53" s="64">
        <f>SUMIF('Report-PCSB-CF'!$C:$C,$B53,'Report-PCSB-CF'!M:M)</f>
        <v>8543.7556559244786</v>
      </c>
      <c r="S53" s="56">
        <f t="shared" si="23"/>
        <v>25631.266967773438</v>
      </c>
      <c r="T53" s="64">
        <f>SUMIF('Report-PCSB-CF'!$C:$C,$B53,'Report-PCSB-CF'!N:N)</f>
        <v>8543.7556559244786</v>
      </c>
      <c r="U53" s="64">
        <f>SUMIF('Report-PCSB-CF'!$C:$C,$B53,'Report-PCSB-CF'!O:O)</f>
        <v>8543.7556559244786</v>
      </c>
      <c r="V53" s="64">
        <f>SUMIF('Report-PCSB-CF'!$C:$C,$B53,'Report-PCSB-CF'!P:P)</f>
        <v>8543.7556559244786</v>
      </c>
      <c r="W53" s="56">
        <f t="shared" si="24"/>
        <v>25631.266967773438</v>
      </c>
      <c r="X53" s="136"/>
      <c r="Y53" s="37">
        <f t="shared" si="25"/>
        <v>102525.06787109375</v>
      </c>
    </row>
    <row r="54" spans="1:25" x14ac:dyDescent="0.2">
      <c r="A54" s="36"/>
      <c r="B54" s="36" t="s">
        <v>114</v>
      </c>
      <c r="C54" s="35"/>
      <c r="D54" s="64">
        <f>SUMIF('Report-PCSB-IS'!C:C,B54,'Report-PCSB-IS'!D:D)</f>
        <v>43254.998750000006</v>
      </c>
      <c r="E54" s="55"/>
      <c r="F54" s="55"/>
      <c r="G54" s="55"/>
      <c r="H54" s="64">
        <f>SUMIF('Report-PCSB-CF'!$C:$C,$B54,'Report-PCSB-CF'!E:E)</f>
        <v>0</v>
      </c>
      <c r="I54" s="64">
        <f>SUMIF('Report-PCSB-CF'!$C:$C,$B54,'Report-PCSB-CF'!F:F)</f>
        <v>0</v>
      </c>
      <c r="J54" s="64">
        <f>SUMIF('Report-PCSB-CF'!$C:$C,$B54,'Report-PCSB-CF'!G:G)</f>
        <v>0</v>
      </c>
      <c r="K54" s="56">
        <f t="shared" si="21"/>
        <v>0</v>
      </c>
      <c r="L54" s="64">
        <f>SUMIF('Report-PCSB-CF'!$C:$C,$B54,'Report-PCSB-CF'!H:H)</f>
        <v>20587.125</v>
      </c>
      <c r="M54" s="64">
        <f>SUMIF('Report-PCSB-CF'!$C:$C,$B54,'Report-PCSB-CF'!I:I)</f>
        <v>0</v>
      </c>
      <c r="N54" s="64">
        <f>SUMIF('Report-PCSB-CF'!$C:$C,$B54,'Report-PCSB-CF'!J:J)</f>
        <v>0</v>
      </c>
      <c r="O54" s="56">
        <f t="shared" si="22"/>
        <v>20587.125</v>
      </c>
      <c r="P54" s="64">
        <f>SUMIF('Report-PCSB-CF'!$C:$C,$B54,'Report-PCSB-CF'!K:K)</f>
        <v>20587.125</v>
      </c>
      <c r="Q54" s="64">
        <f>SUMIF('Report-PCSB-CF'!$C:$C,$B54,'Report-PCSB-CF'!L:L)</f>
        <v>0</v>
      </c>
      <c r="R54" s="64">
        <f>SUMIF('Report-PCSB-CF'!$C:$C,$B54,'Report-PCSB-CF'!M:M)</f>
        <v>0</v>
      </c>
      <c r="S54" s="56">
        <f t="shared" si="23"/>
        <v>20587.125</v>
      </c>
      <c r="T54" s="64">
        <f>SUMIF('Report-PCSB-CF'!$C:$C,$B54,'Report-PCSB-CF'!N:N)</f>
        <v>0</v>
      </c>
      <c r="U54" s="64">
        <f>SUMIF('Report-PCSB-CF'!$C:$C,$B54,'Report-PCSB-CF'!O:O)</f>
        <v>0</v>
      </c>
      <c r="V54" s="64">
        <f>SUMIF('Report-PCSB-CF'!$C:$C,$B54,'Report-PCSB-CF'!P:P)</f>
        <v>0</v>
      </c>
      <c r="W54" s="56">
        <f t="shared" si="24"/>
        <v>0</v>
      </c>
      <c r="X54" s="136"/>
      <c r="Y54" s="37">
        <f t="shared" si="25"/>
        <v>41174.25</v>
      </c>
    </row>
    <row r="55" spans="1:25" x14ac:dyDescent="0.2">
      <c r="A55" s="36"/>
      <c r="B55" s="36" t="s">
        <v>29</v>
      </c>
      <c r="C55" s="35"/>
      <c r="D55" s="64">
        <f>SUMIF('Report-PCSB-IS'!C:C,B55,'Report-PCSB-IS'!D:D)</f>
        <v>0</v>
      </c>
      <c r="E55" s="55"/>
      <c r="F55" s="55"/>
      <c r="G55" s="55"/>
      <c r="H55" s="64">
        <f>SUMIF('Report-PCSB-CF'!$C:$C,$B55,'Report-PCSB-CF'!E:E)</f>
        <v>0</v>
      </c>
      <c r="I55" s="64">
        <f>SUMIF('Report-PCSB-CF'!$C:$C,$B55,'Report-PCSB-CF'!F:F)</f>
        <v>0</v>
      </c>
      <c r="J55" s="64">
        <f>SUMIF('Report-PCSB-CF'!$C:$C,$B55,'Report-PCSB-CF'!G:G)</f>
        <v>0</v>
      </c>
      <c r="K55" s="56">
        <f t="shared" si="21"/>
        <v>0</v>
      </c>
      <c r="L55" s="64">
        <f>SUMIF('Report-PCSB-CF'!$C:$C,$B55,'Report-PCSB-CF'!H:H)</f>
        <v>0</v>
      </c>
      <c r="M55" s="64">
        <f>SUMIF('Report-PCSB-CF'!$C:$C,$B55,'Report-PCSB-CF'!I:I)</f>
        <v>0</v>
      </c>
      <c r="N55" s="64">
        <f>SUMIF('Report-PCSB-CF'!$C:$C,$B55,'Report-PCSB-CF'!J:J)</f>
        <v>0</v>
      </c>
      <c r="O55" s="56">
        <f t="shared" si="22"/>
        <v>0</v>
      </c>
      <c r="P55" s="64">
        <f>SUMIF('Report-PCSB-CF'!$C:$C,$B55,'Report-PCSB-CF'!K:K)</f>
        <v>0</v>
      </c>
      <c r="Q55" s="64">
        <f>SUMIF('Report-PCSB-CF'!$C:$C,$B55,'Report-PCSB-CF'!L:L)</f>
        <v>0</v>
      </c>
      <c r="R55" s="64">
        <f>SUMIF('Report-PCSB-CF'!$C:$C,$B55,'Report-PCSB-CF'!M:M)</f>
        <v>0</v>
      </c>
      <c r="S55" s="56">
        <f t="shared" si="23"/>
        <v>0</v>
      </c>
      <c r="T55" s="64">
        <f>SUMIF('Report-PCSB-CF'!$C:$C,$B55,'Report-PCSB-CF'!N:N)</f>
        <v>0</v>
      </c>
      <c r="U55" s="64">
        <f>SUMIF('Report-PCSB-CF'!$C:$C,$B55,'Report-PCSB-CF'!O:O)</f>
        <v>0</v>
      </c>
      <c r="V55" s="64">
        <f>SUMIF('Report-PCSB-CF'!$C:$C,$B55,'Report-PCSB-CF'!P:P)</f>
        <v>0</v>
      </c>
      <c r="W55" s="56">
        <f t="shared" si="24"/>
        <v>0</v>
      </c>
      <c r="X55" s="136"/>
      <c r="Y55" s="37">
        <f t="shared" si="25"/>
        <v>0</v>
      </c>
    </row>
    <row r="56" spans="1:25" x14ac:dyDescent="0.2">
      <c r="A56" s="36"/>
      <c r="B56" s="36" t="s">
        <v>115</v>
      </c>
      <c r="C56" s="35"/>
      <c r="D56" s="64">
        <f>SUMIF('Report-PCSB-IS'!C:C,B56,'Report-PCSB-IS'!D:D)</f>
        <v>0</v>
      </c>
      <c r="E56" s="55"/>
      <c r="F56" s="55"/>
      <c r="G56" s="55"/>
      <c r="H56" s="64">
        <f>SUMIF('Report-PCSB-CF'!$C:$C,$B56,'Report-PCSB-CF'!E:E)</f>
        <v>0</v>
      </c>
      <c r="I56" s="64">
        <f>SUMIF('Report-PCSB-CF'!$C:$C,$B56,'Report-PCSB-CF'!F:F)</f>
        <v>0</v>
      </c>
      <c r="J56" s="64">
        <f>SUMIF('Report-PCSB-CF'!$C:$C,$B56,'Report-PCSB-CF'!G:G)</f>
        <v>0</v>
      </c>
      <c r="K56" s="56">
        <f t="shared" si="21"/>
        <v>0</v>
      </c>
      <c r="L56" s="64">
        <f>SUMIF('Report-PCSB-CF'!$C:$C,$B56,'Report-PCSB-CF'!H:H)</f>
        <v>0</v>
      </c>
      <c r="M56" s="64">
        <f>SUMIF('Report-PCSB-CF'!$C:$C,$B56,'Report-PCSB-CF'!I:I)</f>
        <v>0</v>
      </c>
      <c r="N56" s="64">
        <f>SUMIF('Report-PCSB-CF'!$C:$C,$B56,'Report-PCSB-CF'!J:J)</f>
        <v>0</v>
      </c>
      <c r="O56" s="56">
        <f t="shared" si="22"/>
        <v>0</v>
      </c>
      <c r="P56" s="64">
        <f>SUMIF('Report-PCSB-CF'!$C:$C,$B56,'Report-PCSB-CF'!K:K)</f>
        <v>0</v>
      </c>
      <c r="Q56" s="64">
        <f>SUMIF('Report-PCSB-CF'!$C:$C,$B56,'Report-PCSB-CF'!L:L)</f>
        <v>0</v>
      </c>
      <c r="R56" s="64">
        <f>SUMIF('Report-PCSB-CF'!$C:$C,$B56,'Report-PCSB-CF'!M:M)</f>
        <v>0</v>
      </c>
      <c r="S56" s="56">
        <f t="shared" si="23"/>
        <v>0</v>
      </c>
      <c r="T56" s="64">
        <f>SUMIF('Report-PCSB-CF'!$C:$C,$B56,'Report-PCSB-CF'!N:N)</f>
        <v>0</v>
      </c>
      <c r="U56" s="64">
        <f>SUMIF('Report-PCSB-CF'!$C:$C,$B56,'Report-PCSB-CF'!O:O)</f>
        <v>0</v>
      </c>
      <c r="V56" s="64">
        <f>SUMIF('Report-PCSB-CF'!$C:$C,$B56,'Report-PCSB-CF'!P:P)</f>
        <v>0</v>
      </c>
      <c r="W56" s="56">
        <f t="shared" si="24"/>
        <v>0</v>
      </c>
      <c r="X56" s="136"/>
      <c r="Y56" s="37">
        <f t="shared" si="25"/>
        <v>0</v>
      </c>
    </row>
    <row r="57" spans="1:25" x14ac:dyDescent="0.2">
      <c r="A57" s="36"/>
      <c r="B57" s="36" t="s">
        <v>116</v>
      </c>
      <c r="C57" s="35"/>
      <c r="D57" s="54">
        <f>SUMIF('Report-PCSB-IS'!C:C,B57,'Report-PCSB-IS'!D:D)</f>
        <v>27999.99953125</v>
      </c>
      <c r="E57" s="55"/>
      <c r="F57" s="55"/>
      <c r="G57" s="55"/>
      <c r="H57" s="54">
        <f>SUMIF('Report-PCSB-CF'!$C:$C,$B57,'Report-PCSB-CF'!E:E)</f>
        <v>2881.9176432291665</v>
      </c>
      <c r="I57" s="54">
        <f>SUMIF('Report-PCSB-CF'!$C:$C,$B57,'Report-PCSB-CF'!F:F)</f>
        <v>2881.9176432291665</v>
      </c>
      <c r="J57" s="54">
        <f>SUMIF('Report-PCSB-CF'!$C:$C,$B57,'Report-PCSB-CF'!G:G)</f>
        <v>2881.9176432291665</v>
      </c>
      <c r="K57" s="56">
        <f t="shared" si="21"/>
        <v>8645.7529296875</v>
      </c>
      <c r="L57" s="54">
        <f>SUMIF('Report-PCSB-CF'!$C:$C,$B57,'Report-PCSB-CF'!H:H)</f>
        <v>2881.9176432291665</v>
      </c>
      <c r="M57" s="54">
        <f>SUMIF('Report-PCSB-CF'!$C:$C,$B57,'Report-PCSB-CF'!I:I)</f>
        <v>2881.9176432291665</v>
      </c>
      <c r="N57" s="54">
        <f>SUMIF('Report-PCSB-CF'!$C:$C,$B57,'Report-PCSB-CF'!J:J)</f>
        <v>2881.9176432291665</v>
      </c>
      <c r="O57" s="56">
        <f t="shared" si="22"/>
        <v>8645.7529296875</v>
      </c>
      <c r="P57" s="54">
        <f>SUMIF('Report-PCSB-CF'!$C:$C,$B57,'Report-PCSB-CF'!K:K)</f>
        <v>2881.9176432291665</v>
      </c>
      <c r="Q57" s="54">
        <f>SUMIF('Report-PCSB-CF'!$C:$C,$B57,'Report-PCSB-CF'!L:L)</f>
        <v>2881.9176432291665</v>
      </c>
      <c r="R57" s="54">
        <f>SUMIF('Report-PCSB-CF'!$C:$C,$B57,'Report-PCSB-CF'!M:M)</f>
        <v>2881.9176432291665</v>
      </c>
      <c r="S57" s="56">
        <f t="shared" si="23"/>
        <v>8645.7529296875</v>
      </c>
      <c r="T57" s="54">
        <f>SUMIF('Report-PCSB-CF'!$C:$C,$B57,'Report-PCSB-CF'!N:N)</f>
        <v>2881.9176432291665</v>
      </c>
      <c r="U57" s="54">
        <f>SUMIF('Report-PCSB-CF'!$C:$C,$B57,'Report-PCSB-CF'!O:O)</f>
        <v>2881.9176432291665</v>
      </c>
      <c r="V57" s="54">
        <f>SUMIF('Report-PCSB-CF'!$C:$C,$B57,'Report-PCSB-CF'!P:P)</f>
        <v>2881.9176432291665</v>
      </c>
      <c r="W57" s="56">
        <f t="shared" si="24"/>
        <v>8645.7529296875</v>
      </c>
      <c r="X57" s="136"/>
      <c r="Y57" s="37">
        <f t="shared" si="25"/>
        <v>34583.01171875</v>
      </c>
    </row>
    <row r="58" spans="1:25" x14ac:dyDescent="0.2">
      <c r="A58" s="36"/>
      <c r="B58" s="36" t="s">
        <v>30</v>
      </c>
      <c r="C58" s="35"/>
      <c r="D58" s="54">
        <f>SUMIF('Report-PCSB-IS'!C:C,B58,'Report-PCSB-IS'!D:D)</f>
        <v>327393.30791015626</v>
      </c>
      <c r="E58" s="55"/>
      <c r="F58" s="55"/>
      <c r="G58" s="55"/>
      <c r="H58" s="54">
        <f>SUMIF('Report-PCSB-CF'!$C:$C,$B58,'Report-PCSB-CF'!E:E)</f>
        <v>25867.114257812496</v>
      </c>
      <c r="I58" s="54">
        <f>SUMIF('Report-PCSB-CF'!$C:$C,$B58,'Report-PCSB-CF'!F:F)</f>
        <v>25867.114257812496</v>
      </c>
      <c r="J58" s="54">
        <f>SUMIF('Report-PCSB-CF'!$C:$C,$B58,'Report-PCSB-CF'!G:G)</f>
        <v>25867.114257812496</v>
      </c>
      <c r="K58" s="56">
        <f t="shared" si="21"/>
        <v>77601.342773437485</v>
      </c>
      <c r="L58" s="54">
        <f>SUMIF('Report-PCSB-CF'!$C:$C,$B58,'Report-PCSB-CF'!H:H)</f>
        <v>25867.114257812496</v>
      </c>
      <c r="M58" s="54">
        <f>SUMIF('Report-PCSB-CF'!$C:$C,$B58,'Report-PCSB-CF'!I:I)</f>
        <v>25867.114257812496</v>
      </c>
      <c r="N58" s="54">
        <f>SUMIF('Report-PCSB-CF'!$C:$C,$B58,'Report-PCSB-CF'!J:J)</f>
        <v>25867.114257812496</v>
      </c>
      <c r="O58" s="56">
        <f t="shared" si="22"/>
        <v>77601.342773437485</v>
      </c>
      <c r="P58" s="54">
        <f>SUMIF('Report-PCSB-CF'!$C:$C,$B58,'Report-PCSB-CF'!K:K)</f>
        <v>25867.114257812496</v>
      </c>
      <c r="Q58" s="54">
        <f>SUMIF('Report-PCSB-CF'!$C:$C,$B58,'Report-PCSB-CF'!L:L)</f>
        <v>25867.114257812496</v>
      </c>
      <c r="R58" s="54">
        <f>SUMIF('Report-PCSB-CF'!$C:$C,$B58,'Report-PCSB-CF'!M:M)</f>
        <v>25867.114257812496</v>
      </c>
      <c r="S58" s="56">
        <f t="shared" si="23"/>
        <v>77601.342773437485</v>
      </c>
      <c r="T58" s="54">
        <f>SUMIF('Report-PCSB-CF'!$C:$C,$B58,'Report-PCSB-CF'!N:N)</f>
        <v>25867.114257812496</v>
      </c>
      <c r="U58" s="54">
        <f>SUMIF('Report-PCSB-CF'!$C:$C,$B58,'Report-PCSB-CF'!O:O)</f>
        <v>25867.114257812496</v>
      </c>
      <c r="V58" s="54">
        <f>SUMIF('Report-PCSB-CF'!$C:$C,$B58,'Report-PCSB-CF'!P:P)</f>
        <v>25867.114257812496</v>
      </c>
      <c r="W58" s="56">
        <f t="shared" si="24"/>
        <v>77601.342773437485</v>
      </c>
      <c r="X58" s="136"/>
      <c r="Y58" s="38">
        <f t="shared" si="25"/>
        <v>310405.37109374994</v>
      </c>
    </row>
    <row r="59" spans="1:25" x14ac:dyDescent="0.2">
      <c r="A59" s="36"/>
      <c r="B59" s="46" t="s">
        <v>31</v>
      </c>
      <c r="C59" s="35"/>
      <c r="D59" s="115">
        <f>SUM(D47:D58)</f>
        <v>756606.11345703132</v>
      </c>
      <c r="E59" s="48"/>
      <c r="F59" s="48"/>
      <c r="G59" s="48"/>
      <c r="H59" s="47">
        <f>SUM(H47:H58)</f>
        <v>59692.567667643219</v>
      </c>
      <c r="I59" s="47">
        <f>SUM(I47:I58)</f>
        <v>59692.567667643219</v>
      </c>
      <c r="J59" s="47">
        <f>SUM(J47:J58)</f>
        <v>59692.567667643219</v>
      </c>
      <c r="K59" s="47">
        <f>SUM(H59:J59)</f>
        <v>179077.70300292966</v>
      </c>
      <c r="L59" s="47">
        <f>SUM(L47:L58)</f>
        <v>80279.692667643219</v>
      </c>
      <c r="M59" s="47">
        <f>SUM(M47:M58)</f>
        <v>59692.567667643219</v>
      </c>
      <c r="N59" s="47">
        <f>SUM(N47:N58)</f>
        <v>59692.567667643219</v>
      </c>
      <c r="O59" s="47">
        <f>SUM(L59:N59)</f>
        <v>199664.82800292966</v>
      </c>
      <c r="P59" s="47">
        <f>SUM(P47:P58)</f>
        <v>80279.692667643219</v>
      </c>
      <c r="Q59" s="47">
        <f>SUM(Q47:Q58)</f>
        <v>59692.567667643219</v>
      </c>
      <c r="R59" s="47">
        <f>SUM(R47:R58)</f>
        <v>59692.567667643219</v>
      </c>
      <c r="S59" s="47">
        <f>SUM(P59:R59)</f>
        <v>199664.82800292966</v>
      </c>
      <c r="T59" s="47">
        <f>SUM(T47:T58)</f>
        <v>59692.567667643219</v>
      </c>
      <c r="U59" s="47">
        <f>SUM(U47:U58)</f>
        <v>59692.567667643219</v>
      </c>
      <c r="V59" s="47">
        <f>SUM(V47:V58)</f>
        <v>59692.567667643219</v>
      </c>
      <c r="W59" s="47">
        <f>SUM(T59:V59)</f>
        <v>179077.70300292966</v>
      </c>
      <c r="X59" s="136"/>
      <c r="Y59" s="37">
        <f t="shared" si="25"/>
        <v>757485.06201171863</v>
      </c>
    </row>
    <row r="60" spans="1:25" x14ac:dyDescent="0.2">
      <c r="A60" s="36"/>
      <c r="B60" s="43"/>
      <c r="C60" s="35"/>
      <c r="D60" s="117"/>
      <c r="E60" s="50"/>
      <c r="F60" s="50"/>
      <c r="G60" s="50"/>
      <c r="H60" s="48"/>
      <c r="I60" s="48"/>
      <c r="J60" s="48"/>
      <c r="K60" s="48"/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  <c r="W60" s="48"/>
      <c r="X60" s="136"/>
      <c r="Y60" s="37"/>
    </row>
    <row r="61" spans="1:25" x14ac:dyDescent="0.2">
      <c r="A61" s="36"/>
      <c r="B61" s="46" t="s">
        <v>117</v>
      </c>
      <c r="C61" s="35"/>
      <c r="D61" s="115">
        <f>D59+D44+D35+D27</f>
        <v>5394543.9844941404</v>
      </c>
      <c r="E61" s="48"/>
      <c r="F61" s="48"/>
      <c r="G61" s="48"/>
      <c r="H61" s="47">
        <f t="shared" ref="H61:W61" si="26">H59+H44+H35+H27</f>
        <v>285665.35591634107</v>
      </c>
      <c r="I61" s="47">
        <f t="shared" si="26"/>
        <v>390300.35591634107</v>
      </c>
      <c r="J61" s="47">
        <f t="shared" si="26"/>
        <v>437037.39606391051</v>
      </c>
      <c r="K61" s="47">
        <f t="shared" si="26"/>
        <v>1113003.1078965927</v>
      </c>
      <c r="L61" s="47">
        <f t="shared" si="26"/>
        <v>455957.85439724382</v>
      </c>
      <c r="M61" s="47">
        <f t="shared" si="26"/>
        <v>434641.78847927513</v>
      </c>
      <c r="N61" s="47">
        <f t="shared" si="26"/>
        <v>434641.78847927513</v>
      </c>
      <c r="O61" s="47">
        <f t="shared" si="26"/>
        <v>1325241.431355794</v>
      </c>
      <c r="P61" s="47">
        <f t="shared" si="26"/>
        <v>455228.91347927513</v>
      </c>
      <c r="Q61" s="47">
        <f t="shared" si="26"/>
        <v>434641.78847927513</v>
      </c>
      <c r="R61" s="47">
        <f t="shared" si="26"/>
        <v>434641.78847927513</v>
      </c>
      <c r="S61" s="47">
        <f t="shared" si="26"/>
        <v>1324512.4904378254</v>
      </c>
      <c r="T61" s="47">
        <f t="shared" si="26"/>
        <v>434641.78847927513</v>
      </c>
      <c r="U61" s="47">
        <f t="shared" si="26"/>
        <v>436828.61123318138</v>
      </c>
      <c r="V61" s="47">
        <f t="shared" si="26"/>
        <v>493268.68924967438</v>
      </c>
      <c r="W61" s="58">
        <f t="shared" si="26"/>
        <v>1364739.0889621307</v>
      </c>
      <c r="X61" s="136"/>
      <c r="Y61" s="38">
        <f>SUM(K61,O61,S61,W61)</f>
        <v>5127496.1186523419</v>
      </c>
    </row>
    <row r="62" spans="1:25" ht="12.75" customHeight="1" x14ac:dyDescent="0.2">
      <c r="A62" s="49" t="s">
        <v>118</v>
      </c>
      <c r="B62" s="46"/>
      <c r="C62" s="35"/>
      <c r="D62" s="115">
        <f>D16-D61</f>
        <v>99629.239869792014</v>
      </c>
      <c r="E62" s="48"/>
      <c r="F62" s="48"/>
      <c r="G62" s="48"/>
      <c r="H62" s="47">
        <f t="shared" ref="H62:W62" si="27">H16-H61</f>
        <v>149782.25606282556</v>
      </c>
      <c r="I62" s="47">
        <f t="shared" si="27"/>
        <v>56703.498867101851</v>
      </c>
      <c r="J62" s="47">
        <f t="shared" si="27"/>
        <v>21522.701523808762</v>
      </c>
      <c r="K62" s="47">
        <f t="shared" si="27"/>
        <v>228008.45645373617</v>
      </c>
      <c r="L62" s="47">
        <f t="shared" si="27"/>
        <v>2602.2431904754485</v>
      </c>
      <c r="M62" s="47">
        <f t="shared" si="27"/>
        <v>52764.105361995287</v>
      </c>
      <c r="N62" s="47">
        <f t="shared" si="27"/>
        <v>25351.636769693752</v>
      </c>
      <c r="O62" s="47">
        <f t="shared" si="27"/>
        <v>80717.985322164604</v>
      </c>
      <c r="P62" s="47">
        <f t="shared" si="27"/>
        <v>10542.633171831956</v>
      </c>
      <c r="Q62" s="47">
        <f t="shared" si="27"/>
        <v>31129.758171831956</v>
      </c>
      <c r="R62" s="47">
        <f t="shared" si="27"/>
        <v>25351.636769693752</v>
      </c>
      <c r="S62" s="47">
        <f t="shared" si="27"/>
        <v>67024.02811335749</v>
      </c>
      <c r="T62" s="47">
        <f t="shared" si="27"/>
        <v>31129.758171831956</v>
      </c>
      <c r="U62" s="47">
        <f t="shared" si="27"/>
        <v>28942.935417925706</v>
      </c>
      <c r="V62" s="47">
        <f t="shared" si="27"/>
        <v>-39053.385402843647</v>
      </c>
      <c r="W62" s="47">
        <f t="shared" si="27"/>
        <v>21019.308186914306</v>
      </c>
      <c r="X62" s="136"/>
      <c r="Y62" s="37">
        <f>SUM(K62,O62,S62,W62)</f>
        <v>396769.77807617257</v>
      </c>
    </row>
    <row r="63" spans="1:25" ht="12.75" customHeight="1" x14ac:dyDescent="0.2">
      <c r="A63" s="49"/>
      <c r="B63" s="43"/>
      <c r="C63" s="35"/>
      <c r="D63" s="118"/>
      <c r="E63" s="48"/>
      <c r="F63" s="48"/>
      <c r="G63" s="48"/>
      <c r="H63" s="59"/>
      <c r="I63" s="59"/>
      <c r="J63" s="59"/>
      <c r="K63" s="48"/>
      <c r="L63" s="59"/>
      <c r="M63" s="59"/>
      <c r="N63" s="59"/>
      <c r="O63" s="48"/>
      <c r="P63" s="59"/>
      <c r="Q63" s="59"/>
      <c r="R63" s="59"/>
      <c r="S63" s="48"/>
      <c r="T63" s="59"/>
      <c r="U63" s="59"/>
      <c r="V63" s="59"/>
      <c r="W63" s="48"/>
      <c r="X63" s="136"/>
      <c r="Y63" s="37"/>
    </row>
    <row r="64" spans="1:25" x14ac:dyDescent="0.2">
      <c r="A64" s="49" t="s">
        <v>32</v>
      </c>
      <c r="B64" s="46"/>
      <c r="C64" s="35"/>
      <c r="D64" s="115">
        <f>D62</f>
        <v>99629.239869792014</v>
      </c>
      <c r="E64" s="62"/>
      <c r="F64" s="62"/>
      <c r="G64" s="62"/>
      <c r="H64" s="141">
        <f>H62</f>
        <v>149782.25606282556</v>
      </c>
      <c r="I64" s="141">
        <f t="shared" ref="I64:W64" si="28">I62</f>
        <v>56703.498867101851</v>
      </c>
      <c r="J64" s="141">
        <f t="shared" si="28"/>
        <v>21522.701523808762</v>
      </c>
      <c r="K64" s="141">
        <f t="shared" si="28"/>
        <v>228008.45645373617</v>
      </c>
      <c r="L64" s="141">
        <f t="shared" si="28"/>
        <v>2602.2431904754485</v>
      </c>
      <c r="M64" s="141">
        <f t="shared" si="28"/>
        <v>52764.105361995287</v>
      </c>
      <c r="N64" s="141">
        <f t="shared" si="28"/>
        <v>25351.636769693752</v>
      </c>
      <c r="O64" s="141">
        <f t="shared" si="28"/>
        <v>80717.985322164604</v>
      </c>
      <c r="P64" s="141">
        <f t="shared" si="28"/>
        <v>10542.633171831956</v>
      </c>
      <c r="Q64" s="141">
        <f t="shared" si="28"/>
        <v>31129.758171831956</v>
      </c>
      <c r="R64" s="141">
        <f t="shared" si="28"/>
        <v>25351.636769693752</v>
      </c>
      <c r="S64" s="141">
        <f t="shared" si="28"/>
        <v>67024.02811335749</v>
      </c>
      <c r="T64" s="141">
        <f t="shared" si="28"/>
        <v>31129.758171831956</v>
      </c>
      <c r="U64" s="141">
        <f t="shared" si="28"/>
        <v>28942.935417925706</v>
      </c>
      <c r="V64" s="141">
        <f t="shared" si="28"/>
        <v>-39053.385402843647</v>
      </c>
      <c r="W64" s="141">
        <f t="shared" si="28"/>
        <v>21019.308186914306</v>
      </c>
      <c r="X64" s="142"/>
      <c r="Y64" s="143">
        <f>SUM(K64,O64,S64,W64)</f>
        <v>396769.77807617257</v>
      </c>
    </row>
  </sheetData>
  <pageMargins left="0.75" right="0.35" top="0.5" bottom="0.5" header="0.5" footer="0.5"/>
  <pageSetup scale="35" orientation="portrait" horizontalDpi="300" verticalDpi="300" r:id="rId1"/>
  <headerFooter alignWithMargins="0">
    <oddHeader xml:space="preserve">&amp;C&amp;"Arial,Bold"&amp;11
</oddHeader>
    <oddFooter>&amp;RPage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5"/>
  </sheetPr>
  <dimension ref="A1:BL225"/>
  <sheetViews>
    <sheetView workbookViewId="0">
      <selection activeCell="A47" sqref="A47"/>
    </sheetView>
  </sheetViews>
  <sheetFormatPr defaultColWidth="8.85546875" defaultRowHeight="15" outlineLevelRow="1" x14ac:dyDescent="0.25"/>
  <cols>
    <col min="1" max="1" width="10.7109375" customWidth="1"/>
    <col min="2" max="2" width="25.7109375" customWidth="1"/>
    <col min="3" max="7" width="2.85546875" hidden="1" customWidth="1"/>
    <col min="8" max="11" width="8.140625" customWidth="1"/>
    <col min="12" max="12" width="8.140625" style="70" bestFit="1" customWidth="1"/>
    <col min="13" max="16" width="8.140625" customWidth="1"/>
    <col min="17" max="48" width="8.140625" hidden="1" customWidth="1"/>
    <col min="49" max="52" width="7.140625" hidden="1" customWidth="1"/>
    <col min="53" max="53" width="2" customWidth="1"/>
    <col min="54" max="54" width="7.28515625" customWidth="1"/>
    <col min="55" max="55" width="15.42578125" customWidth="1"/>
    <col min="56" max="59" width="9.140625" customWidth="1"/>
    <col min="60" max="60" width="13.42578125" customWidth="1"/>
    <col min="61" max="86" width="9.140625" customWidth="1"/>
  </cols>
  <sheetData>
    <row r="1" spans="1:58" x14ac:dyDescent="0.25">
      <c r="A1" s="70"/>
      <c r="B1" s="144" t="s">
        <v>127</v>
      </c>
      <c r="C1" s="144"/>
      <c r="D1" s="144"/>
      <c r="E1" s="144"/>
      <c r="F1" s="144"/>
      <c r="G1" s="144"/>
      <c r="H1" s="145">
        <v>1</v>
      </c>
      <c r="I1" s="145">
        <v>2</v>
      </c>
      <c r="J1" s="145">
        <v>3</v>
      </c>
      <c r="K1" s="145">
        <v>4</v>
      </c>
      <c r="L1" s="145">
        <v>5</v>
      </c>
      <c r="M1" s="145">
        <v>6</v>
      </c>
      <c r="N1" s="145">
        <v>7</v>
      </c>
      <c r="O1" s="145">
        <v>8</v>
      </c>
      <c r="P1" s="145">
        <v>9</v>
      </c>
      <c r="Q1" s="145">
        <v>10</v>
      </c>
      <c r="R1" s="145">
        <v>11</v>
      </c>
      <c r="S1" s="145">
        <v>12</v>
      </c>
      <c r="T1" s="145">
        <v>13</v>
      </c>
      <c r="U1" s="145">
        <v>14</v>
      </c>
      <c r="V1" s="145">
        <v>15</v>
      </c>
      <c r="W1" s="145">
        <v>16</v>
      </c>
      <c r="X1" s="145">
        <v>17</v>
      </c>
      <c r="Y1" s="145">
        <v>18</v>
      </c>
      <c r="Z1" s="145">
        <v>19</v>
      </c>
      <c r="AA1" s="145">
        <v>20</v>
      </c>
      <c r="AB1" s="145">
        <v>21</v>
      </c>
      <c r="AC1" s="145">
        <v>22</v>
      </c>
      <c r="AD1" s="145">
        <v>23</v>
      </c>
      <c r="AE1" s="145">
        <v>24</v>
      </c>
      <c r="AF1" s="145">
        <v>25</v>
      </c>
      <c r="AG1" s="145">
        <v>26</v>
      </c>
      <c r="AH1" s="145">
        <v>27</v>
      </c>
      <c r="AI1" s="145">
        <v>28</v>
      </c>
      <c r="AJ1" s="145">
        <v>29</v>
      </c>
      <c r="AK1" s="145">
        <v>30</v>
      </c>
      <c r="AL1" s="145">
        <v>31</v>
      </c>
      <c r="AM1" s="145">
        <v>32</v>
      </c>
      <c r="AN1" s="145">
        <v>33</v>
      </c>
      <c r="AO1" s="145">
        <v>34</v>
      </c>
      <c r="AP1" s="145">
        <v>35</v>
      </c>
      <c r="AQ1" s="145">
        <v>36</v>
      </c>
      <c r="AR1" s="145">
        <v>37</v>
      </c>
      <c r="AS1" s="145">
        <v>38</v>
      </c>
      <c r="AT1" s="145">
        <v>39</v>
      </c>
      <c r="AU1" s="145">
        <v>40</v>
      </c>
      <c r="AV1" s="145">
        <v>41</v>
      </c>
      <c r="AW1" s="145">
        <v>42</v>
      </c>
      <c r="AX1" s="145">
        <v>43</v>
      </c>
      <c r="AY1" s="145">
        <v>44</v>
      </c>
      <c r="AZ1" s="145">
        <v>45</v>
      </c>
      <c r="BA1" s="145"/>
      <c r="BB1" s="144"/>
      <c r="BC1" s="144"/>
    </row>
    <row r="2" spans="1:58" ht="19.5" x14ac:dyDescent="0.4">
      <c r="A2" s="70"/>
      <c r="B2" s="95" t="s">
        <v>361</v>
      </c>
      <c r="C2" s="95"/>
      <c r="D2" s="95"/>
      <c r="E2" s="95"/>
      <c r="F2" s="95"/>
      <c r="G2" s="95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1"/>
      <c r="AI2" s="71"/>
      <c r="AJ2" s="71"/>
      <c r="AK2" s="71"/>
      <c r="AL2" s="71"/>
      <c r="AM2" s="71"/>
      <c r="AN2" s="71"/>
      <c r="AO2" s="71"/>
      <c r="AP2" s="71"/>
      <c r="AQ2" s="71"/>
      <c r="AR2" s="71"/>
      <c r="AS2" s="71"/>
      <c r="AT2" s="71"/>
      <c r="AU2" s="71"/>
      <c r="AV2" s="71"/>
      <c r="AW2" s="71"/>
      <c r="AX2" s="71"/>
      <c r="AY2" s="71"/>
      <c r="AZ2" s="71"/>
      <c r="BA2" s="71"/>
      <c r="BB2" s="70"/>
      <c r="BC2" s="146"/>
    </row>
    <row r="3" spans="1:58" x14ac:dyDescent="0.25">
      <c r="A3" s="70"/>
      <c r="B3" s="96" t="s">
        <v>362</v>
      </c>
      <c r="C3" s="96"/>
      <c r="D3" s="96"/>
      <c r="E3" s="96"/>
      <c r="F3" s="96"/>
      <c r="G3" s="96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  <c r="X3" s="71"/>
      <c r="Y3" s="71"/>
      <c r="Z3" s="71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71"/>
      <c r="AO3" s="71"/>
      <c r="AP3" s="71"/>
      <c r="AQ3" s="71"/>
      <c r="AR3" s="71"/>
      <c r="AS3" s="71"/>
      <c r="AT3" s="71"/>
      <c r="AU3" s="71"/>
      <c r="AV3" s="71"/>
      <c r="AW3" s="71"/>
      <c r="AX3" s="71"/>
      <c r="AY3" s="71"/>
      <c r="AZ3" s="71"/>
      <c r="BA3" s="71"/>
      <c r="BB3" s="70"/>
      <c r="BC3" s="70"/>
    </row>
    <row r="4" spans="1:58" x14ac:dyDescent="0.25">
      <c r="A4" s="70"/>
      <c r="B4" s="70"/>
      <c r="C4" s="70"/>
      <c r="D4" s="70"/>
      <c r="E4" s="70"/>
      <c r="F4" s="70"/>
      <c r="G4" s="70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  <c r="W4" s="71"/>
      <c r="X4" s="71"/>
      <c r="Y4" s="71"/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/>
      <c r="AK4" s="71"/>
      <c r="AL4" s="71"/>
      <c r="AM4" s="71"/>
      <c r="AN4" s="71"/>
      <c r="AO4" s="71"/>
      <c r="AP4" s="71"/>
      <c r="AQ4" s="71"/>
      <c r="AR4" s="71"/>
      <c r="AS4" s="71"/>
      <c r="AT4" s="71"/>
      <c r="AU4" s="71"/>
      <c r="AV4" s="71"/>
      <c r="AW4" s="71"/>
      <c r="AX4" s="71"/>
      <c r="AY4" s="71"/>
      <c r="AZ4" s="71"/>
      <c r="BA4" s="71"/>
      <c r="BB4" s="70"/>
      <c r="BC4" s="70"/>
    </row>
    <row r="5" spans="1:58" x14ac:dyDescent="0.25">
      <c r="A5" s="70"/>
      <c r="B5" s="70"/>
      <c r="C5" s="70"/>
      <c r="D5" s="70"/>
      <c r="E5" s="70"/>
      <c r="F5" s="70"/>
      <c r="G5" s="70"/>
      <c r="H5" s="70"/>
      <c r="I5" s="70"/>
      <c r="J5" s="70"/>
      <c r="K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/>
      <c r="AN5" s="70"/>
      <c r="AO5" s="70"/>
      <c r="AP5" s="70"/>
      <c r="AQ5" s="70"/>
      <c r="AR5" s="70"/>
      <c r="AS5" s="70"/>
      <c r="AT5" s="70"/>
      <c r="AU5" s="70"/>
      <c r="AV5" s="70"/>
      <c r="AW5" s="70"/>
      <c r="AX5" s="70"/>
      <c r="AY5" s="70"/>
      <c r="AZ5" s="70"/>
      <c r="BA5" s="71"/>
      <c r="BB5" s="70"/>
      <c r="BC5" s="70"/>
      <c r="BE5" s="128"/>
    </row>
    <row r="6" spans="1:58" x14ac:dyDescent="0.25">
      <c r="A6" s="70"/>
      <c r="B6" s="147" t="s">
        <v>128</v>
      </c>
      <c r="C6" s="147"/>
      <c r="D6" s="147"/>
      <c r="E6" s="147"/>
      <c r="F6" s="147"/>
      <c r="G6" s="147"/>
      <c r="H6" s="148" t="s">
        <v>129</v>
      </c>
      <c r="I6" s="148" t="s">
        <v>130</v>
      </c>
      <c r="J6" s="148" t="s">
        <v>131</v>
      </c>
      <c r="K6" s="149" t="s">
        <v>132</v>
      </c>
      <c r="L6" s="150" t="s">
        <v>305</v>
      </c>
      <c r="M6" s="150" t="s">
        <v>306</v>
      </c>
      <c r="N6" s="150" t="s">
        <v>307</v>
      </c>
      <c r="O6" s="150" t="s">
        <v>308</v>
      </c>
      <c r="P6" s="150" t="s">
        <v>309</v>
      </c>
      <c r="Q6" s="150" t="s">
        <v>310</v>
      </c>
      <c r="R6" s="150" t="s">
        <v>311</v>
      </c>
      <c r="S6" s="150" t="s">
        <v>312</v>
      </c>
      <c r="T6" s="150" t="s">
        <v>313</v>
      </c>
      <c r="U6" s="150" t="s">
        <v>314</v>
      </c>
      <c r="V6" s="150" t="s">
        <v>315</v>
      </c>
      <c r="W6" s="150" t="s">
        <v>316</v>
      </c>
      <c r="X6" s="150" t="s">
        <v>317</v>
      </c>
      <c r="Y6" s="150" t="s">
        <v>318</v>
      </c>
      <c r="Z6" s="150" t="s">
        <v>319</v>
      </c>
      <c r="AA6" s="150" t="s">
        <v>320</v>
      </c>
      <c r="AB6" s="150" t="s">
        <v>321</v>
      </c>
      <c r="AC6" s="150" t="s">
        <v>322</v>
      </c>
      <c r="AD6" s="150" t="s">
        <v>323</v>
      </c>
      <c r="AE6" s="150" t="s">
        <v>324</v>
      </c>
      <c r="AF6" s="150" t="s">
        <v>325</v>
      </c>
      <c r="AG6" s="150" t="s">
        <v>326</v>
      </c>
      <c r="AH6" s="150" t="s">
        <v>327</v>
      </c>
      <c r="AI6" s="150" t="s">
        <v>328</v>
      </c>
      <c r="AJ6" s="150" t="s">
        <v>329</v>
      </c>
      <c r="AK6" s="150" t="s">
        <v>330</v>
      </c>
      <c r="AL6" s="150" t="s">
        <v>331</v>
      </c>
      <c r="AM6" s="150" t="s">
        <v>332</v>
      </c>
      <c r="AN6" s="150" t="s">
        <v>333</v>
      </c>
      <c r="AO6" s="150" t="s">
        <v>334</v>
      </c>
      <c r="AP6" s="150" t="s">
        <v>335</v>
      </c>
      <c r="AQ6" s="150" t="s">
        <v>336</v>
      </c>
      <c r="AR6" s="150" t="s">
        <v>337</v>
      </c>
      <c r="AS6" s="150" t="s">
        <v>338</v>
      </c>
      <c r="AT6" s="150" t="s">
        <v>339</v>
      </c>
      <c r="AU6" s="150" t="s">
        <v>340</v>
      </c>
      <c r="AV6" s="150" t="s">
        <v>341</v>
      </c>
      <c r="AW6" s="150" t="s">
        <v>342</v>
      </c>
      <c r="AX6" s="150" t="s">
        <v>343</v>
      </c>
      <c r="AY6" s="150" t="s">
        <v>344</v>
      </c>
      <c r="AZ6" s="150" t="s">
        <v>345</v>
      </c>
      <c r="BA6" s="150"/>
      <c r="BB6" s="151" t="s">
        <v>346</v>
      </c>
      <c r="BC6" s="151" t="s">
        <v>347</v>
      </c>
    </row>
    <row r="7" spans="1:58" x14ac:dyDescent="0.25">
      <c r="A7" s="70"/>
      <c r="B7" s="121" t="s">
        <v>133</v>
      </c>
      <c r="C7" s="121"/>
      <c r="D7" s="121"/>
      <c r="E7" s="121"/>
      <c r="F7" s="121"/>
      <c r="G7" s="121"/>
      <c r="H7" s="152">
        <v>0</v>
      </c>
      <c r="I7" s="152">
        <v>0</v>
      </c>
      <c r="J7" s="152">
        <v>0</v>
      </c>
      <c r="K7" s="152">
        <v>0</v>
      </c>
      <c r="L7" s="152">
        <v>0</v>
      </c>
      <c r="M7" s="152">
        <v>0</v>
      </c>
      <c r="N7" s="152">
        <v>0</v>
      </c>
      <c r="O7" s="152">
        <v>0</v>
      </c>
      <c r="P7" s="152">
        <v>0</v>
      </c>
      <c r="Q7" s="152">
        <v>0</v>
      </c>
      <c r="R7" s="152">
        <v>0</v>
      </c>
      <c r="S7" s="152">
        <v>0</v>
      </c>
      <c r="T7" s="152">
        <v>0</v>
      </c>
      <c r="U7" s="152">
        <v>0</v>
      </c>
      <c r="V7" s="152">
        <v>0</v>
      </c>
      <c r="W7" s="152">
        <v>0</v>
      </c>
      <c r="X7" s="152">
        <v>0</v>
      </c>
      <c r="Y7" s="152">
        <v>0</v>
      </c>
      <c r="Z7" s="152">
        <v>0</v>
      </c>
      <c r="AA7" s="152">
        <v>0</v>
      </c>
      <c r="AB7" s="152">
        <v>0</v>
      </c>
      <c r="AC7" s="152">
        <v>0</v>
      </c>
      <c r="AD7" s="152">
        <v>0</v>
      </c>
      <c r="AE7" s="152">
        <v>0</v>
      </c>
      <c r="AF7" s="152">
        <v>0</v>
      </c>
      <c r="AG7" s="152">
        <v>0</v>
      </c>
      <c r="AH7" s="152">
        <v>0</v>
      </c>
      <c r="AI7" s="152">
        <v>0</v>
      </c>
      <c r="AJ7" s="152">
        <v>0</v>
      </c>
      <c r="AK7" s="152">
        <v>0</v>
      </c>
      <c r="AL7" s="152">
        <v>0</v>
      </c>
      <c r="AM7" s="152">
        <v>0</v>
      </c>
      <c r="AN7" s="152">
        <v>0</v>
      </c>
      <c r="AO7" s="152">
        <v>0</v>
      </c>
      <c r="AP7" s="152">
        <v>0</v>
      </c>
      <c r="AQ7" s="152">
        <v>0</v>
      </c>
      <c r="AR7" s="152">
        <v>0</v>
      </c>
      <c r="AS7" s="152">
        <v>0</v>
      </c>
      <c r="AT7" s="152">
        <v>0</v>
      </c>
      <c r="AU7" s="152">
        <v>0</v>
      </c>
      <c r="AV7" s="152">
        <v>0</v>
      </c>
      <c r="AW7" s="152">
        <v>0</v>
      </c>
      <c r="AX7" s="152">
        <v>0</v>
      </c>
      <c r="AY7" s="152">
        <v>0</v>
      </c>
      <c r="AZ7" s="152">
        <v>0</v>
      </c>
      <c r="BA7" s="152"/>
      <c r="BB7" s="152"/>
      <c r="BC7" s="152"/>
    </row>
    <row r="8" spans="1:58" x14ac:dyDescent="0.25">
      <c r="A8" s="70"/>
      <c r="B8" s="70"/>
      <c r="C8" s="70"/>
      <c r="D8" s="70"/>
      <c r="E8" s="70"/>
      <c r="F8" s="70"/>
      <c r="G8" s="70"/>
      <c r="H8" s="70"/>
      <c r="I8" s="70"/>
      <c r="J8" s="70"/>
      <c r="K8" s="70"/>
      <c r="M8" s="70"/>
      <c r="N8" s="70"/>
      <c r="O8" s="70"/>
      <c r="P8" s="70"/>
      <c r="Q8" s="70"/>
      <c r="R8" s="70"/>
      <c r="S8" s="70"/>
      <c r="T8" s="70"/>
      <c r="U8" s="70"/>
      <c r="V8" s="70"/>
      <c r="W8" s="70"/>
      <c r="X8" s="70"/>
      <c r="Y8" s="70"/>
      <c r="Z8" s="70"/>
      <c r="AA8" s="70"/>
      <c r="AB8" s="70"/>
      <c r="AC8" s="70"/>
      <c r="AD8" s="70"/>
      <c r="AE8" s="70"/>
      <c r="AF8" s="70"/>
      <c r="AG8" s="70"/>
      <c r="AH8" s="70"/>
      <c r="AI8" s="70"/>
      <c r="AJ8" s="70"/>
      <c r="AK8" s="70"/>
      <c r="AL8" s="70"/>
      <c r="AM8" s="70"/>
      <c r="AN8" s="70"/>
      <c r="AO8" s="70"/>
      <c r="AP8" s="70"/>
      <c r="AQ8" s="70"/>
      <c r="AR8" s="70"/>
      <c r="AS8" s="70"/>
      <c r="AT8" s="70"/>
      <c r="AU8" s="70"/>
      <c r="AV8" s="70"/>
      <c r="AW8" s="70"/>
      <c r="AX8" s="70"/>
      <c r="AY8" s="70"/>
      <c r="AZ8" s="70"/>
      <c r="BA8" s="70"/>
      <c r="BB8" s="70"/>
      <c r="BC8" s="70"/>
      <c r="BD8" s="70"/>
      <c r="BE8" s="70"/>
      <c r="BF8" s="70"/>
    </row>
    <row r="9" spans="1:58" ht="15.75" x14ac:dyDescent="0.25">
      <c r="A9" s="70"/>
      <c r="B9" s="66" t="s">
        <v>134</v>
      </c>
      <c r="C9" s="66"/>
      <c r="D9" s="66"/>
      <c r="E9" s="66"/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  <c r="Q9" s="66"/>
      <c r="R9" s="66"/>
      <c r="S9" s="66"/>
      <c r="T9" s="66"/>
      <c r="U9" s="66"/>
      <c r="V9" s="66"/>
      <c r="W9" s="66"/>
      <c r="X9" s="66"/>
      <c r="Y9" s="66"/>
      <c r="Z9" s="66"/>
      <c r="AA9" s="66"/>
      <c r="AB9" s="66"/>
      <c r="AC9" s="66"/>
      <c r="AD9" s="66"/>
      <c r="AE9" s="66"/>
      <c r="AF9" s="66"/>
      <c r="AG9" s="66"/>
      <c r="AH9" s="66"/>
      <c r="AI9" s="66"/>
      <c r="AJ9" s="66"/>
      <c r="AK9" s="66"/>
      <c r="AL9" s="66"/>
      <c r="AM9" s="66"/>
      <c r="AN9" s="66"/>
      <c r="AO9" s="66"/>
      <c r="AP9" s="66"/>
      <c r="AQ9" s="66"/>
      <c r="AR9" s="66"/>
      <c r="AS9" s="66"/>
      <c r="AT9" s="66"/>
      <c r="AU9" s="66"/>
      <c r="AV9" s="66"/>
      <c r="AW9" s="66"/>
      <c r="AX9" s="66"/>
      <c r="AY9" s="66"/>
      <c r="AZ9" s="66"/>
      <c r="BA9" s="66"/>
      <c r="BB9" s="66"/>
      <c r="BC9" s="66"/>
      <c r="BD9" s="70"/>
      <c r="BE9" s="70"/>
      <c r="BF9" s="70"/>
    </row>
    <row r="10" spans="1:58" hidden="1" outlineLevel="1" x14ac:dyDescent="0.25">
      <c r="A10" s="70"/>
      <c r="B10" s="67" t="s">
        <v>135</v>
      </c>
      <c r="C10" s="68"/>
      <c r="D10" s="68"/>
      <c r="E10" s="68"/>
      <c r="F10" s="68"/>
      <c r="G10" s="68"/>
      <c r="H10" s="69"/>
      <c r="I10" s="69"/>
      <c r="J10" s="68"/>
      <c r="K10" s="68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69"/>
      <c r="Y10" s="69"/>
      <c r="Z10" s="69"/>
      <c r="AA10" s="69"/>
      <c r="AB10" s="69"/>
      <c r="AC10" s="69"/>
      <c r="AD10" s="69"/>
      <c r="AE10" s="69"/>
      <c r="AF10" s="69"/>
      <c r="AG10" s="69"/>
      <c r="AH10" s="69"/>
      <c r="AI10" s="69"/>
      <c r="AJ10" s="69"/>
      <c r="AK10" s="69"/>
      <c r="AL10" s="69"/>
      <c r="AM10" s="69"/>
      <c r="AN10" s="69"/>
      <c r="AO10" s="69"/>
      <c r="AP10" s="69"/>
      <c r="AQ10" s="69"/>
      <c r="AR10" s="69"/>
      <c r="AS10" s="69"/>
      <c r="AT10" s="69"/>
      <c r="AU10" s="69"/>
      <c r="AV10" s="69"/>
      <c r="AW10" s="69"/>
      <c r="AX10" s="69"/>
      <c r="AY10" s="69"/>
      <c r="AZ10" s="69"/>
      <c r="BA10" s="68"/>
      <c r="BB10" s="68"/>
      <c r="BC10" s="153"/>
    </row>
    <row r="11" spans="1:58" hidden="1" outlineLevel="1" x14ac:dyDescent="0.25">
      <c r="A11" s="154"/>
      <c r="B11" s="155" t="s">
        <v>136</v>
      </c>
      <c r="C11" s="156"/>
      <c r="D11" s="156"/>
      <c r="E11" s="156"/>
      <c r="F11" s="156"/>
      <c r="G11" s="156"/>
      <c r="H11" s="157"/>
      <c r="I11" s="157"/>
      <c r="J11" s="157"/>
      <c r="K11" s="158"/>
      <c r="L11" s="159"/>
      <c r="M11" s="160"/>
      <c r="N11" s="160"/>
      <c r="O11" s="160"/>
      <c r="P11" s="160"/>
      <c r="Q11" s="160"/>
      <c r="R11" s="160"/>
      <c r="S11" s="160"/>
      <c r="T11" s="160"/>
      <c r="U11" s="160"/>
      <c r="V11" s="160"/>
      <c r="W11" s="160"/>
      <c r="X11" s="160"/>
      <c r="Y11" s="160"/>
      <c r="Z11" s="160"/>
      <c r="AA11" s="160"/>
      <c r="AB11" s="160"/>
      <c r="AC11" s="160"/>
      <c r="AD11" s="160"/>
      <c r="AE11" s="160"/>
      <c r="AF11" s="160"/>
      <c r="AG11" s="160"/>
      <c r="AH11" s="160"/>
      <c r="AI11" s="160"/>
      <c r="AJ11" s="160"/>
      <c r="AK11" s="160"/>
      <c r="AL11" s="160"/>
      <c r="AM11" s="160"/>
      <c r="AN11" s="160"/>
      <c r="AO11" s="160"/>
      <c r="AP11" s="160"/>
      <c r="AQ11" s="160"/>
      <c r="AR11" s="160"/>
      <c r="AS11" s="160"/>
      <c r="AT11" s="160"/>
      <c r="AU11" s="160"/>
      <c r="AV11" s="160"/>
      <c r="AW11" s="160"/>
      <c r="AX11" s="160"/>
      <c r="AY11" s="161"/>
      <c r="AZ11" s="160"/>
      <c r="BA11" s="71"/>
      <c r="BB11" s="70"/>
      <c r="BC11" s="162"/>
    </row>
    <row r="12" spans="1:58" hidden="1" outlineLevel="1" x14ac:dyDescent="0.25">
      <c r="A12" s="154"/>
      <c r="B12" s="155" t="s">
        <v>137</v>
      </c>
      <c r="C12" s="156"/>
      <c r="D12" s="156"/>
      <c r="E12" s="156"/>
      <c r="F12" s="156"/>
      <c r="G12" s="156"/>
      <c r="H12" s="157"/>
      <c r="I12" s="157"/>
      <c r="J12" s="157"/>
      <c r="K12" s="158"/>
      <c r="L12" s="159"/>
      <c r="M12" s="160"/>
      <c r="N12" s="160"/>
      <c r="O12" s="160"/>
      <c r="P12" s="160"/>
      <c r="Q12" s="160"/>
      <c r="R12" s="160"/>
      <c r="S12" s="160"/>
      <c r="T12" s="160"/>
      <c r="U12" s="160"/>
      <c r="V12" s="160"/>
      <c r="W12" s="160"/>
      <c r="X12" s="160"/>
      <c r="Y12" s="160"/>
      <c r="Z12" s="160"/>
      <c r="AA12" s="160"/>
      <c r="AB12" s="160"/>
      <c r="AC12" s="160"/>
      <c r="AD12" s="160"/>
      <c r="AE12" s="160"/>
      <c r="AF12" s="160"/>
      <c r="AG12" s="160"/>
      <c r="AH12" s="160"/>
      <c r="AI12" s="160"/>
      <c r="AJ12" s="160"/>
      <c r="AK12" s="160"/>
      <c r="AL12" s="160"/>
      <c r="AM12" s="160"/>
      <c r="AN12" s="160"/>
      <c r="AO12" s="160"/>
      <c r="AP12" s="160"/>
      <c r="AQ12" s="160"/>
      <c r="AR12" s="160"/>
      <c r="AS12" s="160"/>
      <c r="AT12" s="160"/>
      <c r="AU12" s="160"/>
      <c r="AV12" s="160"/>
      <c r="AW12" s="160"/>
      <c r="AX12" s="160"/>
      <c r="AY12" s="161"/>
      <c r="AZ12" s="160"/>
      <c r="BA12" s="71"/>
      <c r="BB12" s="70"/>
      <c r="BC12" s="162"/>
    </row>
    <row r="13" spans="1:58" hidden="1" outlineLevel="1" x14ac:dyDescent="0.25">
      <c r="A13" s="154"/>
      <c r="B13" s="155" t="s">
        <v>138</v>
      </c>
      <c r="C13" s="156"/>
      <c r="D13" s="156"/>
      <c r="E13" s="156"/>
      <c r="F13" s="156"/>
      <c r="G13" s="156"/>
      <c r="H13" s="157"/>
      <c r="I13" s="157"/>
      <c r="J13" s="157"/>
      <c r="K13" s="158"/>
      <c r="L13" s="159"/>
      <c r="M13" s="160"/>
      <c r="N13" s="160"/>
      <c r="O13" s="160"/>
      <c r="P13" s="160"/>
      <c r="Q13" s="160"/>
      <c r="R13" s="160"/>
      <c r="S13" s="160"/>
      <c r="T13" s="160"/>
      <c r="U13" s="160"/>
      <c r="V13" s="160"/>
      <c r="W13" s="160"/>
      <c r="X13" s="160"/>
      <c r="Y13" s="160"/>
      <c r="Z13" s="160"/>
      <c r="AA13" s="160"/>
      <c r="AB13" s="160"/>
      <c r="AC13" s="160"/>
      <c r="AD13" s="160"/>
      <c r="AE13" s="160"/>
      <c r="AF13" s="160"/>
      <c r="AG13" s="160"/>
      <c r="AH13" s="160"/>
      <c r="AI13" s="160"/>
      <c r="AJ13" s="160"/>
      <c r="AK13" s="160"/>
      <c r="AL13" s="160"/>
      <c r="AM13" s="160"/>
      <c r="AN13" s="160"/>
      <c r="AO13" s="160"/>
      <c r="AP13" s="160"/>
      <c r="AQ13" s="160"/>
      <c r="AR13" s="160"/>
      <c r="AS13" s="160"/>
      <c r="AT13" s="160"/>
      <c r="AU13" s="160"/>
      <c r="AV13" s="160"/>
      <c r="AW13" s="160"/>
      <c r="AX13" s="160"/>
      <c r="AY13" s="161"/>
      <c r="AZ13" s="160"/>
      <c r="BA13" s="71"/>
      <c r="BB13" s="70"/>
      <c r="BC13" s="162"/>
    </row>
    <row r="14" spans="1:58" hidden="1" outlineLevel="1" x14ac:dyDescent="0.25">
      <c r="A14" s="154"/>
      <c r="B14" s="155" t="s">
        <v>139</v>
      </c>
      <c r="C14" s="156"/>
      <c r="D14" s="156"/>
      <c r="E14" s="156"/>
      <c r="F14" s="156"/>
      <c r="G14" s="156"/>
      <c r="H14" s="157"/>
      <c r="I14" s="157"/>
      <c r="J14" s="157"/>
      <c r="K14" s="158"/>
      <c r="L14" s="159"/>
      <c r="M14" s="160"/>
      <c r="N14" s="160"/>
      <c r="O14" s="160"/>
      <c r="P14" s="160"/>
      <c r="Q14" s="160"/>
      <c r="R14" s="160"/>
      <c r="S14" s="160"/>
      <c r="T14" s="160"/>
      <c r="U14" s="160"/>
      <c r="V14" s="160"/>
      <c r="W14" s="160"/>
      <c r="X14" s="160"/>
      <c r="Y14" s="160"/>
      <c r="Z14" s="160"/>
      <c r="AA14" s="160"/>
      <c r="AB14" s="160"/>
      <c r="AC14" s="160"/>
      <c r="AD14" s="160"/>
      <c r="AE14" s="160"/>
      <c r="AF14" s="160"/>
      <c r="AG14" s="160"/>
      <c r="AH14" s="160"/>
      <c r="AI14" s="160"/>
      <c r="AJ14" s="160"/>
      <c r="AK14" s="160"/>
      <c r="AL14" s="160"/>
      <c r="AM14" s="160"/>
      <c r="AN14" s="160"/>
      <c r="AO14" s="160"/>
      <c r="AP14" s="160"/>
      <c r="AQ14" s="160"/>
      <c r="AR14" s="160"/>
      <c r="AS14" s="160"/>
      <c r="AT14" s="160"/>
      <c r="AU14" s="160"/>
      <c r="AV14" s="160"/>
      <c r="AW14" s="160"/>
      <c r="AX14" s="160"/>
      <c r="AY14" s="161"/>
      <c r="AZ14" s="160"/>
      <c r="BA14" s="71"/>
      <c r="BB14" s="70"/>
      <c r="BC14" s="162"/>
    </row>
    <row r="15" spans="1:58" hidden="1" outlineLevel="1" x14ac:dyDescent="0.25">
      <c r="A15" s="163"/>
      <c r="B15" s="155" t="s">
        <v>140</v>
      </c>
      <c r="C15" s="156"/>
      <c r="D15" s="156"/>
      <c r="E15" s="156"/>
      <c r="F15" s="156"/>
      <c r="G15" s="156"/>
      <c r="H15" s="157"/>
      <c r="I15" s="157"/>
      <c r="J15" s="157"/>
      <c r="K15" s="158"/>
      <c r="L15" s="159"/>
      <c r="M15" s="160"/>
      <c r="N15" s="160"/>
      <c r="O15" s="160"/>
      <c r="P15" s="160"/>
      <c r="Q15" s="160"/>
      <c r="R15" s="160"/>
      <c r="S15" s="160"/>
      <c r="T15" s="160"/>
      <c r="U15" s="160"/>
      <c r="V15" s="160"/>
      <c r="W15" s="160"/>
      <c r="X15" s="160"/>
      <c r="Y15" s="160"/>
      <c r="Z15" s="160"/>
      <c r="AA15" s="160"/>
      <c r="AB15" s="160"/>
      <c r="AC15" s="160"/>
      <c r="AD15" s="160"/>
      <c r="AE15" s="160"/>
      <c r="AF15" s="160"/>
      <c r="AG15" s="160"/>
      <c r="AH15" s="160"/>
      <c r="AI15" s="160"/>
      <c r="AJ15" s="160"/>
      <c r="AK15" s="160"/>
      <c r="AL15" s="160"/>
      <c r="AM15" s="160"/>
      <c r="AN15" s="160"/>
      <c r="AO15" s="160"/>
      <c r="AP15" s="160"/>
      <c r="AQ15" s="160"/>
      <c r="AR15" s="160"/>
      <c r="AS15" s="160"/>
      <c r="AT15" s="160"/>
      <c r="AU15" s="160"/>
      <c r="AV15" s="160"/>
      <c r="AW15" s="160"/>
      <c r="AX15" s="160"/>
      <c r="AY15" s="161"/>
      <c r="AZ15" s="160"/>
      <c r="BA15" s="71"/>
      <c r="BB15" s="70"/>
      <c r="BC15" s="162"/>
    </row>
    <row r="16" spans="1:58" hidden="1" outlineLevel="1" x14ac:dyDescent="0.25">
      <c r="A16" s="154"/>
      <c r="B16" s="155" t="s">
        <v>141</v>
      </c>
      <c r="C16" s="156"/>
      <c r="D16" s="156"/>
      <c r="E16" s="156"/>
      <c r="F16" s="156"/>
      <c r="G16" s="156"/>
      <c r="H16" s="157"/>
      <c r="I16" s="157"/>
      <c r="J16" s="157"/>
      <c r="K16" s="158"/>
      <c r="L16" s="159"/>
      <c r="M16" s="160"/>
      <c r="N16" s="160"/>
      <c r="O16" s="160"/>
      <c r="P16" s="160"/>
      <c r="Q16" s="160"/>
      <c r="R16" s="160"/>
      <c r="S16" s="160"/>
      <c r="T16" s="160"/>
      <c r="U16" s="160"/>
      <c r="V16" s="160"/>
      <c r="W16" s="160"/>
      <c r="X16" s="160"/>
      <c r="Y16" s="160"/>
      <c r="Z16" s="160"/>
      <c r="AA16" s="160"/>
      <c r="AB16" s="160"/>
      <c r="AC16" s="160"/>
      <c r="AD16" s="160"/>
      <c r="AE16" s="160"/>
      <c r="AF16" s="160"/>
      <c r="AG16" s="160"/>
      <c r="AH16" s="160"/>
      <c r="AI16" s="160"/>
      <c r="AJ16" s="160"/>
      <c r="AK16" s="160"/>
      <c r="AL16" s="160"/>
      <c r="AM16" s="160"/>
      <c r="AN16" s="160"/>
      <c r="AO16" s="160"/>
      <c r="AP16" s="160"/>
      <c r="AQ16" s="160"/>
      <c r="AR16" s="160"/>
      <c r="AS16" s="160"/>
      <c r="AT16" s="160"/>
      <c r="AU16" s="160"/>
      <c r="AV16" s="160"/>
      <c r="AW16" s="160"/>
      <c r="AX16" s="160"/>
      <c r="AY16" s="161"/>
      <c r="AZ16" s="160"/>
      <c r="BA16" s="71"/>
      <c r="BB16" s="70"/>
      <c r="BC16" s="162"/>
    </row>
    <row r="17" spans="1:55" hidden="1" outlineLevel="1" x14ac:dyDescent="0.25">
      <c r="A17" s="154"/>
      <c r="B17" s="155" t="s">
        <v>142</v>
      </c>
      <c r="C17" s="156"/>
      <c r="D17" s="156"/>
      <c r="E17" s="156"/>
      <c r="F17" s="156"/>
      <c r="G17" s="156"/>
      <c r="H17" s="157"/>
      <c r="I17" s="157"/>
      <c r="J17" s="157"/>
      <c r="K17" s="158"/>
      <c r="L17" s="159"/>
      <c r="M17" s="160"/>
      <c r="N17" s="160"/>
      <c r="O17" s="160"/>
      <c r="P17" s="160"/>
      <c r="Q17" s="160"/>
      <c r="R17" s="160"/>
      <c r="S17" s="160"/>
      <c r="T17" s="160"/>
      <c r="U17" s="160"/>
      <c r="V17" s="160"/>
      <c r="W17" s="160"/>
      <c r="X17" s="160"/>
      <c r="Y17" s="160"/>
      <c r="Z17" s="160"/>
      <c r="AA17" s="160"/>
      <c r="AB17" s="160"/>
      <c r="AC17" s="160"/>
      <c r="AD17" s="160"/>
      <c r="AE17" s="160"/>
      <c r="AF17" s="160"/>
      <c r="AG17" s="160"/>
      <c r="AH17" s="160"/>
      <c r="AI17" s="160"/>
      <c r="AJ17" s="160"/>
      <c r="AK17" s="160"/>
      <c r="AL17" s="160"/>
      <c r="AM17" s="160"/>
      <c r="AN17" s="160"/>
      <c r="AO17" s="160"/>
      <c r="AP17" s="160"/>
      <c r="AQ17" s="160"/>
      <c r="AR17" s="160"/>
      <c r="AS17" s="160"/>
      <c r="AT17" s="160"/>
      <c r="AU17" s="160"/>
      <c r="AV17" s="160"/>
      <c r="AW17" s="160"/>
      <c r="AX17" s="160"/>
      <c r="AY17" s="161"/>
      <c r="AZ17" s="160"/>
      <c r="BA17" s="71"/>
      <c r="BB17" s="70"/>
      <c r="BC17" s="162"/>
    </row>
    <row r="18" spans="1:55" hidden="1" outlineLevel="1" x14ac:dyDescent="0.25">
      <c r="A18" s="154"/>
      <c r="B18" s="155" t="s">
        <v>143</v>
      </c>
      <c r="C18" s="156"/>
      <c r="D18" s="156"/>
      <c r="E18" s="156"/>
      <c r="F18" s="156"/>
      <c r="G18" s="156"/>
      <c r="H18" s="157"/>
      <c r="I18" s="157"/>
      <c r="J18" s="157"/>
      <c r="K18" s="158"/>
      <c r="L18" s="159"/>
      <c r="M18" s="160"/>
      <c r="N18" s="160"/>
      <c r="O18" s="160"/>
      <c r="P18" s="160"/>
      <c r="Q18" s="160"/>
      <c r="R18" s="160"/>
      <c r="S18" s="160"/>
      <c r="T18" s="160"/>
      <c r="U18" s="160"/>
      <c r="V18" s="160"/>
      <c r="W18" s="160"/>
      <c r="X18" s="160"/>
      <c r="Y18" s="160"/>
      <c r="Z18" s="160"/>
      <c r="AA18" s="160"/>
      <c r="AB18" s="160"/>
      <c r="AC18" s="160"/>
      <c r="AD18" s="160"/>
      <c r="AE18" s="160"/>
      <c r="AF18" s="160"/>
      <c r="AG18" s="160"/>
      <c r="AH18" s="160"/>
      <c r="AI18" s="160"/>
      <c r="AJ18" s="160"/>
      <c r="AK18" s="160"/>
      <c r="AL18" s="160"/>
      <c r="AM18" s="160"/>
      <c r="AN18" s="160"/>
      <c r="AO18" s="160"/>
      <c r="AP18" s="160"/>
      <c r="AQ18" s="160"/>
      <c r="AR18" s="160"/>
      <c r="AS18" s="160"/>
      <c r="AT18" s="160"/>
      <c r="AU18" s="160"/>
      <c r="AV18" s="160"/>
      <c r="AW18" s="160"/>
      <c r="AX18" s="160"/>
      <c r="AY18" s="161"/>
      <c r="AZ18" s="160"/>
      <c r="BA18" s="71"/>
      <c r="BB18" s="70"/>
      <c r="BC18" s="162"/>
    </row>
    <row r="19" spans="1:55" hidden="1" outlineLevel="1" x14ac:dyDescent="0.25">
      <c r="A19" s="154"/>
      <c r="B19" s="155" t="s">
        <v>144</v>
      </c>
      <c r="C19" s="156"/>
      <c r="D19" s="156"/>
      <c r="E19" s="156"/>
      <c r="F19" s="156"/>
      <c r="G19" s="156"/>
      <c r="H19" s="157"/>
      <c r="I19" s="157"/>
      <c r="J19" s="157"/>
      <c r="K19" s="158"/>
      <c r="L19" s="159"/>
      <c r="M19" s="160"/>
      <c r="N19" s="160"/>
      <c r="O19" s="160"/>
      <c r="P19" s="160"/>
      <c r="Q19" s="160"/>
      <c r="R19" s="160"/>
      <c r="S19" s="160"/>
      <c r="T19" s="160"/>
      <c r="U19" s="160"/>
      <c r="V19" s="160"/>
      <c r="W19" s="160"/>
      <c r="X19" s="160"/>
      <c r="Y19" s="160"/>
      <c r="Z19" s="160"/>
      <c r="AA19" s="160"/>
      <c r="AB19" s="160"/>
      <c r="AC19" s="160"/>
      <c r="AD19" s="160"/>
      <c r="AE19" s="160"/>
      <c r="AF19" s="160"/>
      <c r="AG19" s="160"/>
      <c r="AH19" s="160"/>
      <c r="AI19" s="160"/>
      <c r="AJ19" s="160"/>
      <c r="AK19" s="160"/>
      <c r="AL19" s="160"/>
      <c r="AM19" s="160"/>
      <c r="AN19" s="160"/>
      <c r="AO19" s="160"/>
      <c r="AP19" s="160"/>
      <c r="AQ19" s="160"/>
      <c r="AR19" s="160"/>
      <c r="AS19" s="160"/>
      <c r="AT19" s="160"/>
      <c r="AU19" s="160"/>
      <c r="AV19" s="160"/>
      <c r="AW19" s="160"/>
      <c r="AX19" s="160"/>
      <c r="AY19" s="161"/>
      <c r="AZ19" s="160"/>
      <c r="BA19" s="71"/>
      <c r="BB19" s="70"/>
      <c r="BC19" s="162"/>
    </row>
    <row r="20" spans="1:55" hidden="1" outlineLevel="1" x14ac:dyDescent="0.25">
      <c r="A20" s="154"/>
      <c r="B20" s="155" t="s">
        <v>145</v>
      </c>
      <c r="C20" s="156"/>
      <c r="D20" s="156"/>
      <c r="E20" s="156"/>
      <c r="F20" s="156"/>
      <c r="G20" s="156"/>
      <c r="H20" s="157"/>
      <c r="I20" s="157"/>
      <c r="J20" s="157"/>
      <c r="K20" s="158"/>
      <c r="L20" s="159"/>
      <c r="M20" s="160"/>
      <c r="N20" s="160"/>
      <c r="O20" s="160"/>
      <c r="P20" s="160"/>
      <c r="Q20" s="160"/>
      <c r="R20" s="160"/>
      <c r="S20" s="160"/>
      <c r="T20" s="160"/>
      <c r="U20" s="160"/>
      <c r="V20" s="160"/>
      <c r="W20" s="160"/>
      <c r="X20" s="160"/>
      <c r="Y20" s="160"/>
      <c r="Z20" s="160"/>
      <c r="AA20" s="160"/>
      <c r="AB20" s="160"/>
      <c r="AC20" s="160"/>
      <c r="AD20" s="160"/>
      <c r="AE20" s="160"/>
      <c r="AF20" s="160"/>
      <c r="AG20" s="160"/>
      <c r="AH20" s="160"/>
      <c r="AI20" s="160"/>
      <c r="AJ20" s="160"/>
      <c r="AK20" s="160"/>
      <c r="AL20" s="160"/>
      <c r="AM20" s="160"/>
      <c r="AN20" s="160"/>
      <c r="AO20" s="160"/>
      <c r="AP20" s="160"/>
      <c r="AQ20" s="160"/>
      <c r="AR20" s="160"/>
      <c r="AS20" s="160"/>
      <c r="AT20" s="160"/>
      <c r="AU20" s="160"/>
      <c r="AV20" s="160"/>
      <c r="AW20" s="160"/>
      <c r="AX20" s="160"/>
      <c r="AY20" s="161"/>
      <c r="AZ20" s="160"/>
      <c r="BA20" s="71"/>
      <c r="BB20" s="70"/>
      <c r="BC20" s="162"/>
    </row>
    <row r="21" spans="1:55" hidden="1" outlineLevel="1" x14ac:dyDescent="0.25">
      <c r="A21" s="70"/>
      <c r="B21" s="155" t="s">
        <v>146</v>
      </c>
      <c r="C21" s="156"/>
      <c r="D21" s="156"/>
      <c r="E21" s="156"/>
      <c r="F21" s="156"/>
      <c r="G21" s="156"/>
      <c r="H21" s="157"/>
      <c r="I21" s="157"/>
      <c r="J21" s="157"/>
      <c r="K21" s="158"/>
      <c r="L21" s="159"/>
      <c r="M21" s="160"/>
      <c r="N21" s="160"/>
      <c r="O21" s="160"/>
      <c r="P21" s="160"/>
      <c r="Q21" s="160"/>
      <c r="R21" s="160"/>
      <c r="S21" s="160"/>
      <c r="T21" s="160"/>
      <c r="U21" s="160"/>
      <c r="V21" s="160"/>
      <c r="W21" s="160"/>
      <c r="X21" s="160"/>
      <c r="Y21" s="160"/>
      <c r="Z21" s="160"/>
      <c r="AA21" s="160"/>
      <c r="AB21" s="160"/>
      <c r="AC21" s="160"/>
      <c r="AD21" s="160"/>
      <c r="AE21" s="160"/>
      <c r="AF21" s="160"/>
      <c r="AG21" s="160"/>
      <c r="AH21" s="160"/>
      <c r="AI21" s="160"/>
      <c r="AJ21" s="160"/>
      <c r="AK21" s="160"/>
      <c r="AL21" s="160"/>
      <c r="AM21" s="160"/>
      <c r="AN21" s="160"/>
      <c r="AO21" s="160"/>
      <c r="AP21" s="160"/>
      <c r="AQ21" s="160"/>
      <c r="AR21" s="160"/>
      <c r="AS21" s="160"/>
      <c r="AT21" s="160"/>
      <c r="AU21" s="160"/>
      <c r="AV21" s="160"/>
      <c r="AW21" s="160"/>
      <c r="AX21" s="160"/>
      <c r="AY21" s="161"/>
      <c r="AZ21" s="160"/>
      <c r="BA21" s="71"/>
      <c r="BB21" s="70"/>
      <c r="BC21" s="162"/>
    </row>
    <row r="22" spans="1:55" hidden="1" outlineLevel="1" x14ac:dyDescent="0.25">
      <c r="A22" s="163"/>
      <c r="B22" s="155" t="s">
        <v>147</v>
      </c>
      <c r="C22" s="156"/>
      <c r="D22" s="156"/>
      <c r="E22" s="156"/>
      <c r="F22" s="156"/>
      <c r="G22" s="156"/>
      <c r="H22" s="157"/>
      <c r="I22" s="157"/>
      <c r="J22" s="157"/>
      <c r="K22" s="158"/>
      <c r="L22" s="159"/>
      <c r="M22" s="160"/>
      <c r="N22" s="160"/>
      <c r="O22" s="160"/>
      <c r="P22" s="160"/>
      <c r="Q22" s="160"/>
      <c r="R22" s="160"/>
      <c r="S22" s="160"/>
      <c r="T22" s="160"/>
      <c r="U22" s="160"/>
      <c r="V22" s="160"/>
      <c r="W22" s="160"/>
      <c r="X22" s="160"/>
      <c r="Y22" s="160"/>
      <c r="Z22" s="160"/>
      <c r="AA22" s="160"/>
      <c r="AB22" s="160"/>
      <c r="AC22" s="160"/>
      <c r="AD22" s="160"/>
      <c r="AE22" s="160"/>
      <c r="AF22" s="160"/>
      <c r="AG22" s="160"/>
      <c r="AH22" s="160"/>
      <c r="AI22" s="160"/>
      <c r="AJ22" s="160"/>
      <c r="AK22" s="160"/>
      <c r="AL22" s="160"/>
      <c r="AM22" s="160"/>
      <c r="AN22" s="160"/>
      <c r="AO22" s="160"/>
      <c r="AP22" s="160"/>
      <c r="AQ22" s="160"/>
      <c r="AR22" s="160"/>
      <c r="AS22" s="160"/>
      <c r="AT22" s="160"/>
      <c r="AU22" s="160"/>
      <c r="AV22" s="160"/>
      <c r="AW22" s="160"/>
      <c r="AX22" s="160"/>
      <c r="AY22" s="161"/>
      <c r="AZ22" s="160"/>
      <c r="BA22" s="71"/>
      <c r="BB22" s="70"/>
      <c r="BC22" s="164"/>
    </row>
    <row r="23" spans="1:55" hidden="1" outlineLevel="1" x14ac:dyDescent="0.25">
      <c r="A23" s="154"/>
      <c r="B23" s="155" t="s">
        <v>148</v>
      </c>
      <c r="C23" s="156"/>
      <c r="D23" s="156"/>
      <c r="E23" s="156"/>
      <c r="F23" s="156"/>
      <c r="G23" s="156"/>
      <c r="H23" s="157"/>
      <c r="I23" s="157"/>
      <c r="J23" s="157"/>
      <c r="K23" s="158"/>
      <c r="L23" s="159"/>
      <c r="M23" s="160"/>
      <c r="N23" s="160"/>
      <c r="O23" s="160"/>
      <c r="P23" s="160"/>
      <c r="Q23" s="160"/>
      <c r="R23" s="160"/>
      <c r="S23" s="160"/>
      <c r="T23" s="160"/>
      <c r="U23" s="160"/>
      <c r="V23" s="160"/>
      <c r="W23" s="160"/>
      <c r="X23" s="160"/>
      <c r="Y23" s="160"/>
      <c r="Z23" s="160"/>
      <c r="AA23" s="160"/>
      <c r="AB23" s="160"/>
      <c r="AC23" s="160"/>
      <c r="AD23" s="160"/>
      <c r="AE23" s="160"/>
      <c r="AF23" s="160"/>
      <c r="AG23" s="160"/>
      <c r="AH23" s="160"/>
      <c r="AI23" s="160"/>
      <c r="AJ23" s="160"/>
      <c r="AK23" s="160"/>
      <c r="AL23" s="160"/>
      <c r="AM23" s="160"/>
      <c r="AN23" s="160"/>
      <c r="AO23" s="160"/>
      <c r="AP23" s="160"/>
      <c r="AQ23" s="160"/>
      <c r="AR23" s="160"/>
      <c r="AS23" s="160"/>
      <c r="AT23" s="160"/>
      <c r="AU23" s="160"/>
      <c r="AV23" s="160"/>
      <c r="AW23" s="160"/>
      <c r="AX23" s="160"/>
      <c r="AY23" s="161"/>
      <c r="AZ23" s="160"/>
      <c r="BA23" s="71"/>
      <c r="BB23" s="70"/>
      <c r="BC23" s="164"/>
    </row>
    <row r="24" spans="1:55" hidden="1" outlineLevel="1" x14ac:dyDescent="0.25">
      <c r="A24" s="154"/>
      <c r="B24" s="155" t="s">
        <v>149</v>
      </c>
      <c r="C24" s="156"/>
      <c r="D24" s="156"/>
      <c r="E24" s="156"/>
      <c r="F24" s="156"/>
      <c r="G24" s="156"/>
      <c r="H24" s="157"/>
      <c r="I24" s="157"/>
      <c r="J24" s="157"/>
      <c r="K24" s="158"/>
      <c r="L24" s="159"/>
      <c r="M24" s="160"/>
      <c r="N24" s="160"/>
      <c r="O24" s="160"/>
      <c r="P24" s="160"/>
      <c r="Q24" s="160"/>
      <c r="R24" s="160"/>
      <c r="S24" s="160"/>
      <c r="T24" s="160"/>
      <c r="U24" s="160"/>
      <c r="V24" s="160"/>
      <c r="W24" s="160"/>
      <c r="X24" s="160"/>
      <c r="Y24" s="160"/>
      <c r="Z24" s="160"/>
      <c r="AA24" s="160"/>
      <c r="AB24" s="160"/>
      <c r="AC24" s="160"/>
      <c r="AD24" s="160"/>
      <c r="AE24" s="160"/>
      <c r="AF24" s="160"/>
      <c r="AG24" s="160"/>
      <c r="AH24" s="160"/>
      <c r="AI24" s="160"/>
      <c r="AJ24" s="160"/>
      <c r="AK24" s="160"/>
      <c r="AL24" s="160"/>
      <c r="AM24" s="160"/>
      <c r="AN24" s="160"/>
      <c r="AO24" s="160"/>
      <c r="AP24" s="160"/>
      <c r="AQ24" s="160"/>
      <c r="AR24" s="160"/>
      <c r="AS24" s="160"/>
      <c r="AT24" s="160"/>
      <c r="AU24" s="160"/>
      <c r="AV24" s="160"/>
      <c r="AW24" s="160"/>
      <c r="AX24" s="160"/>
      <c r="AY24" s="161"/>
      <c r="AZ24" s="160"/>
      <c r="BA24" s="71"/>
      <c r="BB24" s="70"/>
      <c r="BC24" s="164"/>
    </row>
    <row r="25" spans="1:55" hidden="1" outlineLevel="1" x14ac:dyDescent="0.25">
      <c r="A25" s="154"/>
      <c r="B25" s="155" t="s">
        <v>150</v>
      </c>
      <c r="C25" s="156"/>
      <c r="D25" s="156"/>
      <c r="E25" s="156"/>
      <c r="F25" s="156"/>
      <c r="G25" s="156"/>
      <c r="H25" s="157"/>
      <c r="I25" s="157"/>
      <c r="J25" s="157"/>
      <c r="K25" s="158"/>
      <c r="L25" s="159"/>
      <c r="M25" s="160"/>
      <c r="N25" s="160"/>
      <c r="O25" s="160"/>
      <c r="P25" s="160"/>
      <c r="Q25" s="160"/>
      <c r="R25" s="160"/>
      <c r="S25" s="160"/>
      <c r="T25" s="160"/>
      <c r="U25" s="160"/>
      <c r="V25" s="160"/>
      <c r="W25" s="160"/>
      <c r="X25" s="160"/>
      <c r="Y25" s="160"/>
      <c r="Z25" s="160"/>
      <c r="AA25" s="160"/>
      <c r="AB25" s="160"/>
      <c r="AC25" s="160"/>
      <c r="AD25" s="160"/>
      <c r="AE25" s="160"/>
      <c r="AF25" s="160"/>
      <c r="AG25" s="160"/>
      <c r="AH25" s="160"/>
      <c r="AI25" s="160"/>
      <c r="AJ25" s="160"/>
      <c r="AK25" s="160"/>
      <c r="AL25" s="160"/>
      <c r="AM25" s="160"/>
      <c r="AN25" s="160"/>
      <c r="AO25" s="160"/>
      <c r="AP25" s="160"/>
      <c r="AQ25" s="160"/>
      <c r="AR25" s="160"/>
      <c r="AS25" s="160"/>
      <c r="AT25" s="160"/>
      <c r="AU25" s="160"/>
      <c r="AV25" s="160"/>
      <c r="AW25" s="160"/>
      <c r="AX25" s="160"/>
      <c r="AY25" s="161"/>
      <c r="AZ25" s="160"/>
      <c r="BA25" s="71"/>
      <c r="BB25" s="70"/>
      <c r="BC25" s="164"/>
    </row>
    <row r="26" spans="1:55" hidden="1" outlineLevel="1" x14ac:dyDescent="0.25">
      <c r="A26" s="154"/>
      <c r="B26" s="165" t="s">
        <v>51</v>
      </c>
      <c r="C26" s="166"/>
      <c r="D26" s="166"/>
      <c r="E26" s="166"/>
      <c r="F26" s="166"/>
      <c r="G26" s="166"/>
      <c r="H26" s="167"/>
      <c r="I26" s="167"/>
      <c r="J26" s="167"/>
      <c r="K26" s="168"/>
      <c r="L26" s="169"/>
      <c r="M26" s="170"/>
      <c r="N26" s="170"/>
      <c r="O26" s="170"/>
      <c r="P26" s="170"/>
      <c r="Q26" s="170"/>
      <c r="R26" s="170"/>
      <c r="S26" s="170"/>
      <c r="T26" s="170"/>
      <c r="U26" s="170"/>
      <c r="V26" s="170"/>
      <c r="W26" s="170"/>
      <c r="X26" s="170"/>
      <c r="Y26" s="170"/>
      <c r="Z26" s="170"/>
      <c r="AA26" s="170"/>
      <c r="AB26" s="170"/>
      <c r="AC26" s="170"/>
      <c r="AD26" s="170"/>
      <c r="AE26" s="170"/>
      <c r="AF26" s="170"/>
      <c r="AG26" s="170"/>
      <c r="AH26" s="170"/>
      <c r="AI26" s="170"/>
      <c r="AJ26" s="170"/>
      <c r="AK26" s="170"/>
      <c r="AL26" s="170"/>
      <c r="AM26" s="170"/>
      <c r="AN26" s="170"/>
      <c r="AO26" s="170"/>
      <c r="AP26" s="170"/>
      <c r="AQ26" s="170"/>
      <c r="AR26" s="170"/>
      <c r="AS26" s="170"/>
      <c r="AT26" s="170"/>
      <c r="AU26" s="170"/>
      <c r="AV26" s="170"/>
      <c r="AW26" s="170"/>
      <c r="AX26" s="170"/>
      <c r="AY26" s="171"/>
      <c r="AZ26" s="170"/>
      <c r="BA26" s="100"/>
      <c r="BB26" s="172"/>
      <c r="BC26" s="173"/>
    </row>
    <row r="27" spans="1:55" hidden="1" outlineLevel="1" x14ac:dyDescent="0.25">
      <c r="A27" s="70"/>
      <c r="B27" s="67" t="s">
        <v>134</v>
      </c>
      <c r="C27" s="68"/>
      <c r="D27" s="68"/>
      <c r="E27" s="68"/>
      <c r="F27" s="68"/>
      <c r="G27" s="68"/>
      <c r="H27" s="69"/>
      <c r="I27" s="69"/>
      <c r="J27" s="68"/>
      <c r="K27" s="68"/>
      <c r="L27" s="69"/>
      <c r="M27" s="69"/>
      <c r="N27" s="69"/>
      <c r="O27" s="69"/>
      <c r="P27" s="69"/>
      <c r="Q27" s="69"/>
      <c r="R27" s="69"/>
      <c r="S27" s="69"/>
      <c r="T27" s="69"/>
      <c r="U27" s="69"/>
      <c r="V27" s="69"/>
      <c r="W27" s="69"/>
      <c r="X27" s="69"/>
      <c r="Y27" s="69"/>
      <c r="Z27" s="69"/>
      <c r="AA27" s="69"/>
      <c r="AB27" s="69"/>
      <c r="AC27" s="69"/>
      <c r="AD27" s="69"/>
      <c r="AE27" s="69"/>
      <c r="AF27" s="69"/>
      <c r="AG27" s="69"/>
      <c r="AH27" s="69"/>
      <c r="AI27" s="69"/>
      <c r="AJ27" s="69"/>
      <c r="AK27" s="69"/>
      <c r="AL27" s="69"/>
      <c r="AM27" s="69"/>
      <c r="AN27" s="69"/>
      <c r="AO27" s="69"/>
      <c r="AP27" s="69"/>
      <c r="AQ27" s="69"/>
      <c r="AR27" s="69"/>
      <c r="AS27" s="69"/>
      <c r="AT27" s="69"/>
      <c r="AU27" s="69"/>
      <c r="AV27" s="69"/>
      <c r="AW27" s="69"/>
      <c r="AX27" s="69"/>
      <c r="AY27" s="69"/>
      <c r="AZ27" s="69"/>
      <c r="BA27" s="68"/>
      <c r="BB27" s="68"/>
      <c r="BC27" s="153"/>
    </row>
    <row r="28" spans="1:55" hidden="1" outlineLevel="1" x14ac:dyDescent="0.25">
      <c r="A28" s="70"/>
      <c r="B28" s="155" t="s">
        <v>136</v>
      </c>
      <c r="C28" s="156"/>
      <c r="D28" s="156"/>
      <c r="E28" s="156"/>
      <c r="F28" s="156"/>
      <c r="G28" s="156"/>
      <c r="H28" s="157"/>
      <c r="I28" s="157"/>
      <c r="J28" s="157"/>
      <c r="K28" s="158"/>
      <c r="L28" s="159"/>
      <c r="M28" s="160"/>
      <c r="N28" s="160"/>
      <c r="O28" s="160"/>
      <c r="P28" s="160"/>
      <c r="Q28" s="160"/>
      <c r="R28" s="160"/>
      <c r="S28" s="160"/>
      <c r="T28" s="160"/>
      <c r="U28" s="160"/>
      <c r="V28" s="160"/>
      <c r="W28" s="160"/>
      <c r="X28" s="160"/>
      <c r="Y28" s="160"/>
      <c r="Z28" s="160"/>
      <c r="AA28" s="160"/>
      <c r="AB28" s="160"/>
      <c r="AC28" s="160"/>
      <c r="AD28" s="160"/>
      <c r="AE28" s="160"/>
      <c r="AF28" s="160"/>
      <c r="AG28" s="160"/>
      <c r="AH28" s="160"/>
      <c r="AI28" s="160"/>
      <c r="AJ28" s="160"/>
      <c r="AK28" s="160"/>
      <c r="AL28" s="160"/>
      <c r="AM28" s="160"/>
      <c r="AN28" s="160"/>
      <c r="AO28" s="160"/>
      <c r="AP28" s="160"/>
      <c r="AQ28" s="160"/>
      <c r="AR28" s="160"/>
      <c r="AS28" s="160"/>
      <c r="AT28" s="160"/>
      <c r="AU28" s="160"/>
      <c r="AV28" s="160"/>
      <c r="AW28" s="160"/>
      <c r="AX28" s="160"/>
      <c r="AY28" s="161"/>
      <c r="AZ28" s="160"/>
      <c r="BA28" s="71"/>
      <c r="BB28" s="70"/>
      <c r="BC28" s="162"/>
    </row>
    <row r="29" spans="1:55" hidden="1" outlineLevel="1" x14ac:dyDescent="0.25">
      <c r="A29" s="70"/>
      <c r="B29" s="155" t="s">
        <v>137</v>
      </c>
      <c r="C29" s="156"/>
      <c r="D29" s="156"/>
      <c r="E29" s="156"/>
      <c r="F29" s="156"/>
      <c r="G29" s="156"/>
      <c r="H29" s="157"/>
      <c r="I29" s="157"/>
      <c r="J29" s="157"/>
      <c r="K29" s="158"/>
      <c r="L29" s="159"/>
      <c r="M29" s="160"/>
      <c r="N29" s="160"/>
      <c r="O29" s="160"/>
      <c r="P29" s="160"/>
      <c r="Q29" s="160"/>
      <c r="R29" s="160"/>
      <c r="S29" s="160"/>
      <c r="T29" s="160"/>
      <c r="U29" s="160"/>
      <c r="V29" s="160"/>
      <c r="W29" s="160"/>
      <c r="X29" s="160"/>
      <c r="Y29" s="160"/>
      <c r="Z29" s="160"/>
      <c r="AA29" s="160"/>
      <c r="AB29" s="160"/>
      <c r="AC29" s="160"/>
      <c r="AD29" s="160"/>
      <c r="AE29" s="160"/>
      <c r="AF29" s="160"/>
      <c r="AG29" s="160"/>
      <c r="AH29" s="160"/>
      <c r="AI29" s="160"/>
      <c r="AJ29" s="160"/>
      <c r="AK29" s="160"/>
      <c r="AL29" s="160"/>
      <c r="AM29" s="160"/>
      <c r="AN29" s="160"/>
      <c r="AO29" s="160"/>
      <c r="AP29" s="160"/>
      <c r="AQ29" s="160"/>
      <c r="AR29" s="160"/>
      <c r="AS29" s="160"/>
      <c r="AT29" s="160"/>
      <c r="AU29" s="160"/>
      <c r="AV29" s="160"/>
      <c r="AW29" s="160"/>
      <c r="AX29" s="160"/>
      <c r="AY29" s="161"/>
      <c r="AZ29" s="160"/>
      <c r="BA29" s="71"/>
      <c r="BB29" s="70"/>
      <c r="BC29" s="162"/>
    </row>
    <row r="30" spans="1:55" hidden="1" outlineLevel="1" x14ac:dyDescent="0.25">
      <c r="A30" s="70"/>
      <c r="B30" s="155" t="s">
        <v>138</v>
      </c>
      <c r="C30" s="156"/>
      <c r="D30" s="156"/>
      <c r="E30" s="156"/>
      <c r="F30" s="156"/>
      <c r="G30" s="156"/>
      <c r="H30" s="157"/>
      <c r="I30" s="157"/>
      <c r="J30" s="157"/>
      <c r="K30" s="158"/>
      <c r="L30" s="159"/>
      <c r="M30" s="160"/>
      <c r="N30" s="160"/>
      <c r="O30" s="160"/>
      <c r="P30" s="160"/>
      <c r="Q30" s="160"/>
      <c r="R30" s="160"/>
      <c r="S30" s="160"/>
      <c r="T30" s="160"/>
      <c r="U30" s="160"/>
      <c r="V30" s="160"/>
      <c r="W30" s="160"/>
      <c r="X30" s="160"/>
      <c r="Y30" s="160"/>
      <c r="Z30" s="160"/>
      <c r="AA30" s="160"/>
      <c r="AB30" s="160"/>
      <c r="AC30" s="160"/>
      <c r="AD30" s="160"/>
      <c r="AE30" s="160"/>
      <c r="AF30" s="160"/>
      <c r="AG30" s="160"/>
      <c r="AH30" s="160"/>
      <c r="AI30" s="160"/>
      <c r="AJ30" s="160"/>
      <c r="AK30" s="160"/>
      <c r="AL30" s="160"/>
      <c r="AM30" s="160"/>
      <c r="AN30" s="160"/>
      <c r="AO30" s="160"/>
      <c r="AP30" s="160"/>
      <c r="AQ30" s="160"/>
      <c r="AR30" s="160"/>
      <c r="AS30" s="160"/>
      <c r="AT30" s="160"/>
      <c r="AU30" s="160"/>
      <c r="AV30" s="160"/>
      <c r="AW30" s="160"/>
      <c r="AX30" s="160"/>
      <c r="AY30" s="161"/>
      <c r="AZ30" s="160"/>
      <c r="BA30" s="71"/>
      <c r="BB30" s="70"/>
      <c r="BC30" s="162"/>
    </row>
    <row r="31" spans="1:55" hidden="1" outlineLevel="1" x14ac:dyDescent="0.25">
      <c r="A31" s="70"/>
      <c r="B31" s="155" t="s">
        <v>139</v>
      </c>
      <c r="C31" s="156"/>
      <c r="D31" s="156"/>
      <c r="E31" s="156"/>
      <c r="F31" s="156"/>
      <c r="G31" s="156"/>
      <c r="H31" s="157"/>
      <c r="I31" s="157"/>
      <c r="J31" s="157"/>
      <c r="K31" s="158"/>
      <c r="L31" s="159"/>
      <c r="M31" s="160"/>
      <c r="N31" s="160"/>
      <c r="O31" s="160"/>
      <c r="P31" s="160"/>
      <c r="Q31" s="160"/>
      <c r="R31" s="160"/>
      <c r="S31" s="160"/>
      <c r="T31" s="160"/>
      <c r="U31" s="160"/>
      <c r="V31" s="160"/>
      <c r="W31" s="160"/>
      <c r="X31" s="160"/>
      <c r="Y31" s="160"/>
      <c r="Z31" s="160"/>
      <c r="AA31" s="160"/>
      <c r="AB31" s="160"/>
      <c r="AC31" s="160"/>
      <c r="AD31" s="160"/>
      <c r="AE31" s="160"/>
      <c r="AF31" s="160"/>
      <c r="AG31" s="160"/>
      <c r="AH31" s="160"/>
      <c r="AI31" s="160"/>
      <c r="AJ31" s="160"/>
      <c r="AK31" s="160"/>
      <c r="AL31" s="160"/>
      <c r="AM31" s="160"/>
      <c r="AN31" s="160"/>
      <c r="AO31" s="160"/>
      <c r="AP31" s="160"/>
      <c r="AQ31" s="160"/>
      <c r="AR31" s="160"/>
      <c r="AS31" s="160"/>
      <c r="AT31" s="160"/>
      <c r="AU31" s="160"/>
      <c r="AV31" s="160"/>
      <c r="AW31" s="160"/>
      <c r="AX31" s="160"/>
      <c r="AY31" s="161"/>
      <c r="AZ31" s="160"/>
      <c r="BA31" s="71"/>
      <c r="BB31" s="70"/>
      <c r="BC31" s="162"/>
    </row>
    <row r="32" spans="1:55" hidden="1" outlineLevel="1" x14ac:dyDescent="0.25">
      <c r="A32" s="70"/>
      <c r="B32" s="155" t="s">
        <v>140</v>
      </c>
      <c r="C32" s="156"/>
      <c r="D32" s="156"/>
      <c r="E32" s="156"/>
      <c r="F32" s="156"/>
      <c r="G32" s="156"/>
      <c r="H32" s="157"/>
      <c r="I32" s="157"/>
      <c r="J32" s="157"/>
      <c r="K32" s="158"/>
      <c r="L32" s="159"/>
      <c r="M32" s="160"/>
      <c r="N32" s="160"/>
      <c r="O32" s="160"/>
      <c r="P32" s="160"/>
      <c r="Q32" s="160"/>
      <c r="R32" s="160"/>
      <c r="S32" s="160"/>
      <c r="T32" s="160"/>
      <c r="U32" s="160"/>
      <c r="V32" s="160"/>
      <c r="W32" s="160"/>
      <c r="X32" s="160"/>
      <c r="Y32" s="160"/>
      <c r="Z32" s="160"/>
      <c r="AA32" s="160"/>
      <c r="AB32" s="160"/>
      <c r="AC32" s="160"/>
      <c r="AD32" s="160"/>
      <c r="AE32" s="160"/>
      <c r="AF32" s="160"/>
      <c r="AG32" s="160"/>
      <c r="AH32" s="160"/>
      <c r="AI32" s="160"/>
      <c r="AJ32" s="160"/>
      <c r="AK32" s="160"/>
      <c r="AL32" s="160"/>
      <c r="AM32" s="160"/>
      <c r="AN32" s="160"/>
      <c r="AO32" s="160"/>
      <c r="AP32" s="160"/>
      <c r="AQ32" s="160"/>
      <c r="AR32" s="160"/>
      <c r="AS32" s="160"/>
      <c r="AT32" s="160"/>
      <c r="AU32" s="160"/>
      <c r="AV32" s="160"/>
      <c r="AW32" s="160"/>
      <c r="AX32" s="160"/>
      <c r="AY32" s="161"/>
      <c r="AZ32" s="160"/>
      <c r="BA32" s="71"/>
      <c r="BB32" s="70"/>
      <c r="BC32" s="162"/>
    </row>
    <row r="33" spans="1:55" hidden="1" outlineLevel="1" x14ac:dyDescent="0.25">
      <c r="A33" s="70"/>
      <c r="B33" s="155" t="s">
        <v>141</v>
      </c>
      <c r="C33" s="156"/>
      <c r="D33" s="156"/>
      <c r="E33" s="156"/>
      <c r="F33" s="156"/>
      <c r="G33" s="156"/>
      <c r="H33" s="157"/>
      <c r="I33" s="157"/>
      <c r="J33" s="157"/>
      <c r="K33" s="158"/>
      <c r="L33" s="159"/>
      <c r="M33" s="160"/>
      <c r="N33" s="160"/>
      <c r="O33" s="160"/>
      <c r="P33" s="160"/>
      <c r="Q33" s="160"/>
      <c r="R33" s="160"/>
      <c r="S33" s="160"/>
      <c r="T33" s="160"/>
      <c r="U33" s="160"/>
      <c r="V33" s="160"/>
      <c r="W33" s="160"/>
      <c r="X33" s="160"/>
      <c r="Y33" s="160"/>
      <c r="Z33" s="160"/>
      <c r="AA33" s="160"/>
      <c r="AB33" s="160"/>
      <c r="AC33" s="160"/>
      <c r="AD33" s="160"/>
      <c r="AE33" s="160"/>
      <c r="AF33" s="160"/>
      <c r="AG33" s="160"/>
      <c r="AH33" s="160"/>
      <c r="AI33" s="160"/>
      <c r="AJ33" s="160"/>
      <c r="AK33" s="160"/>
      <c r="AL33" s="160"/>
      <c r="AM33" s="160"/>
      <c r="AN33" s="160"/>
      <c r="AO33" s="160"/>
      <c r="AP33" s="160"/>
      <c r="AQ33" s="160"/>
      <c r="AR33" s="160"/>
      <c r="AS33" s="160"/>
      <c r="AT33" s="160"/>
      <c r="AU33" s="160"/>
      <c r="AV33" s="160"/>
      <c r="AW33" s="160"/>
      <c r="AX33" s="160"/>
      <c r="AY33" s="161"/>
      <c r="AZ33" s="160"/>
      <c r="BA33" s="71"/>
      <c r="BB33" s="70"/>
      <c r="BC33" s="162"/>
    </row>
    <row r="34" spans="1:55" hidden="1" outlineLevel="1" x14ac:dyDescent="0.25">
      <c r="A34" s="70"/>
      <c r="B34" s="155" t="s">
        <v>142</v>
      </c>
      <c r="C34" s="156"/>
      <c r="D34" s="156"/>
      <c r="E34" s="156"/>
      <c r="F34" s="156"/>
      <c r="G34" s="156"/>
      <c r="H34" s="157"/>
      <c r="I34" s="157"/>
      <c r="J34" s="157"/>
      <c r="K34" s="158"/>
      <c r="L34" s="159"/>
      <c r="M34" s="160"/>
      <c r="N34" s="160"/>
      <c r="O34" s="160"/>
      <c r="P34" s="160"/>
      <c r="Q34" s="160"/>
      <c r="R34" s="160"/>
      <c r="S34" s="160"/>
      <c r="T34" s="160"/>
      <c r="U34" s="160"/>
      <c r="V34" s="160"/>
      <c r="W34" s="160"/>
      <c r="X34" s="160"/>
      <c r="Y34" s="160"/>
      <c r="Z34" s="160"/>
      <c r="AA34" s="160"/>
      <c r="AB34" s="160"/>
      <c r="AC34" s="160"/>
      <c r="AD34" s="160"/>
      <c r="AE34" s="160"/>
      <c r="AF34" s="160"/>
      <c r="AG34" s="160"/>
      <c r="AH34" s="160"/>
      <c r="AI34" s="160"/>
      <c r="AJ34" s="160"/>
      <c r="AK34" s="160"/>
      <c r="AL34" s="160"/>
      <c r="AM34" s="160"/>
      <c r="AN34" s="160"/>
      <c r="AO34" s="160"/>
      <c r="AP34" s="160"/>
      <c r="AQ34" s="160"/>
      <c r="AR34" s="160"/>
      <c r="AS34" s="160"/>
      <c r="AT34" s="160"/>
      <c r="AU34" s="160"/>
      <c r="AV34" s="160"/>
      <c r="AW34" s="160"/>
      <c r="AX34" s="160"/>
      <c r="AY34" s="161"/>
      <c r="AZ34" s="160"/>
      <c r="BA34" s="71"/>
      <c r="BB34" s="70"/>
      <c r="BC34" s="162"/>
    </row>
    <row r="35" spans="1:55" hidden="1" outlineLevel="1" x14ac:dyDescent="0.25">
      <c r="A35" s="70"/>
      <c r="B35" s="155" t="s">
        <v>143</v>
      </c>
      <c r="C35" s="156"/>
      <c r="D35" s="156"/>
      <c r="E35" s="156"/>
      <c r="F35" s="156"/>
      <c r="G35" s="156"/>
      <c r="H35" s="157"/>
      <c r="I35" s="157"/>
      <c r="J35" s="157"/>
      <c r="K35" s="158"/>
      <c r="L35" s="159"/>
      <c r="M35" s="160"/>
      <c r="N35" s="160"/>
      <c r="O35" s="160"/>
      <c r="P35" s="160"/>
      <c r="Q35" s="160"/>
      <c r="R35" s="160"/>
      <c r="S35" s="160"/>
      <c r="T35" s="160"/>
      <c r="U35" s="160"/>
      <c r="V35" s="160"/>
      <c r="W35" s="160"/>
      <c r="X35" s="160"/>
      <c r="Y35" s="160"/>
      <c r="Z35" s="160"/>
      <c r="AA35" s="160"/>
      <c r="AB35" s="160"/>
      <c r="AC35" s="160"/>
      <c r="AD35" s="160"/>
      <c r="AE35" s="160"/>
      <c r="AF35" s="160"/>
      <c r="AG35" s="160"/>
      <c r="AH35" s="160"/>
      <c r="AI35" s="160"/>
      <c r="AJ35" s="160"/>
      <c r="AK35" s="160"/>
      <c r="AL35" s="160"/>
      <c r="AM35" s="160"/>
      <c r="AN35" s="160"/>
      <c r="AO35" s="160"/>
      <c r="AP35" s="160"/>
      <c r="AQ35" s="160"/>
      <c r="AR35" s="160"/>
      <c r="AS35" s="160"/>
      <c r="AT35" s="160"/>
      <c r="AU35" s="160"/>
      <c r="AV35" s="160"/>
      <c r="AW35" s="160"/>
      <c r="AX35" s="160"/>
      <c r="AY35" s="161"/>
      <c r="AZ35" s="160"/>
      <c r="BA35" s="71"/>
      <c r="BB35" s="70"/>
      <c r="BC35" s="162"/>
    </row>
    <row r="36" spans="1:55" hidden="1" outlineLevel="1" x14ac:dyDescent="0.25">
      <c r="A36" s="70"/>
      <c r="B36" s="155" t="s">
        <v>144</v>
      </c>
      <c r="C36" s="156"/>
      <c r="D36" s="156"/>
      <c r="E36" s="156"/>
      <c r="F36" s="156"/>
      <c r="G36" s="156"/>
      <c r="H36" s="157"/>
      <c r="I36" s="157"/>
      <c r="J36" s="157"/>
      <c r="K36" s="158"/>
      <c r="L36" s="159"/>
      <c r="M36" s="160"/>
      <c r="N36" s="160"/>
      <c r="O36" s="160"/>
      <c r="P36" s="160"/>
      <c r="Q36" s="160"/>
      <c r="R36" s="160"/>
      <c r="S36" s="160"/>
      <c r="T36" s="160"/>
      <c r="U36" s="160"/>
      <c r="V36" s="160"/>
      <c r="W36" s="160"/>
      <c r="X36" s="160"/>
      <c r="Y36" s="160"/>
      <c r="Z36" s="160"/>
      <c r="AA36" s="160"/>
      <c r="AB36" s="160"/>
      <c r="AC36" s="160"/>
      <c r="AD36" s="160"/>
      <c r="AE36" s="160"/>
      <c r="AF36" s="160"/>
      <c r="AG36" s="160"/>
      <c r="AH36" s="160"/>
      <c r="AI36" s="160"/>
      <c r="AJ36" s="160"/>
      <c r="AK36" s="160"/>
      <c r="AL36" s="160"/>
      <c r="AM36" s="160"/>
      <c r="AN36" s="160"/>
      <c r="AO36" s="160"/>
      <c r="AP36" s="160"/>
      <c r="AQ36" s="160"/>
      <c r="AR36" s="160"/>
      <c r="AS36" s="160"/>
      <c r="AT36" s="160"/>
      <c r="AU36" s="160"/>
      <c r="AV36" s="160"/>
      <c r="AW36" s="160"/>
      <c r="AX36" s="160"/>
      <c r="AY36" s="161"/>
      <c r="AZ36" s="160"/>
      <c r="BA36" s="71"/>
      <c r="BB36" s="70"/>
      <c r="BC36" s="162"/>
    </row>
    <row r="37" spans="1:55" hidden="1" outlineLevel="1" x14ac:dyDescent="0.25">
      <c r="A37" s="70"/>
      <c r="B37" s="155" t="s">
        <v>145</v>
      </c>
      <c r="C37" s="156"/>
      <c r="D37" s="156"/>
      <c r="E37" s="156"/>
      <c r="F37" s="156"/>
      <c r="G37" s="156"/>
      <c r="H37" s="157"/>
      <c r="I37" s="157"/>
      <c r="J37" s="157"/>
      <c r="K37" s="158"/>
      <c r="L37" s="159"/>
      <c r="M37" s="160"/>
      <c r="N37" s="160"/>
      <c r="O37" s="160"/>
      <c r="P37" s="160"/>
      <c r="Q37" s="160"/>
      <c r="R37" s="160"/>
      <c r="S37" s="160"/>
      <c r="T37" s="160"/>
      <c r="U37" s="160"/>
      <c r="V37" s="160"/>
      <c r="W37" s="160"/>
      <c r="X37" s="160"/>
      <c r="Y37" s="160"/>
      <c r="Z37" s="160"/>
      <c r="AA37" s="160"/>
      <c r="AB37" s="160"/>
      <c r="AC37" s="160"/>
      <c r="AD37" s="160"/>
      <c r="AE37" s="160"/>
      <c r="AF37" s="160"/>
      <c r="AG37" s="160"/>
      <c r="AH37" s="160"/>
      <c r="AI37" s="160"/>
      <c r="AJ37" s="160"/>
      <c r="AK37" s="160"/>
      <c r="AL37" s="160"/>
      <c r="AM37" s="160"/>
      <c r="AN37" s="160"/>
      <c r="AO37" s="160"/>
      <c r="AP37" s="160"/>
      <c r="AQ37" s="160"/>
      <c r="AR37" s="160"/>
      <c r="AS37" s="160"/>
      <c r="AT37" s="160"/>
      <c r="AU37" s="160"/>
      <c r="AV37" s="160"/>
      <c r="AW37" s="160"/>
      <c r="AX37" s="160"/>
      <c r="AY37" s="161"/>
      <c r="AZ37" s="160"/>
      <c r="BA37" s="71"/>
      <c r="BB37" s="70"/>
      <c r="BC37" s="162"/>
    </row>
    <row r="38" spans="1:55" hidden="1" outlineLevel="1" x14ac:dyDescent="0.25">
      <c r="A38" s="70"/>
      <c r="B38" s="155" t="s">
        <v>146</v>
      </c>
      <c r="C38" s="156"/>
      <c r="D38" s="156"/>
      <c r="E38" s="156"/>
      <c r="F38" s="156"/>
      <c r="G38" s="156"/>
      <c r="H38" s="157"/>
      <c r="I38" s="157"/>
      <c r="J38" s="157"/>
      <c r="K38" s="158"/>
      <c r="L38" s="159"/>
      <c r="M38" s="160"/>
      <c r="N38" s="160"/>
      <c r="O38" s="160"/>
      <c r="P38" s="160"/>
      <c r="Q38" s="160"/>
      <c r="R38" s="160"/>
      <c r="S38" s="160"/>
      <c r="T38" s="160"/>
      <c r="U38" s="160"/>
      <c r="V38" s="160"/>
      <c r="W38" s="160"/>
      <c r="X38" s="160"/>
      <c r="Y38" s="160"/>
      <c r="Z38" s="160"/>
      <c r="AA38" s="160"/>
      <c r="AB38" s="160"/>
      <c r="AC38" s="160"/>
      <c r="AD38" s="160"/>
      <c r="AE38" s="160"/>
      <c r="AF38" s="160"/>
      <c r="AG38" s="160"/>
      <c r="AH38" s="160"/>
      <c r="AI38" s="160"/>
      <c r="AJ38" s="160"/>
      <c r="AK38" s="160"/>
      <c r="AL38" s="160"/>
      <c r="AM38" s="160"/>
      <c r="AN38" s="160"/>
      <c r="AO38" s="160"/>
      <c r="AP38" s="160"/>
      <c r="AQ38" s="160"/>
      <c r="AR38" s="160"/>
      <c r="AS38" s="160"/>
      <c r="AT38" s="160"/>
      <c r="AU38" s="160"/>
      <c r="AV38" s="160"/>
      <c r="AW38" s="160"/>
      <c r="AX38" s="160"/>
      <c r="AY38" s="161"/>
      <c r="AZ38" s="160"/>
      <c r="BA38" s="71"/>
      <c r="BB38" s="70"/>
      <c r="BC38" s="162"/>
    </row>
    <row r="39" spans="1:55" hidden="1" outlineLevel="1" x14ac:dyDescent="0.25">
      <c r="A39" s="70"/>
      <c r="B39" s="155" t="s">
        <v>147</v>
      </c>
      <c r="C39" s="156"/>
      <c r="D39" s="156"/>
      <c r="E39" s="156"/>
      <c r="F39" s="156"/>
      <c r="G39" s="156"/>
      <c r="H39" s="157"/>
      <c r="I39" s="157"/>
      <c r="J39" s="157"/>
      <c r="K39" s="158"/>
      <c r="L39" s="159"/>
      <c r="M39" s="160"/>
      <c r="N39" s="160"/>
      <c r="O39" s="160"/>
      <c r="P39" s="160"/>
      <c r="Q39" s="160"/>
      <c r="R39" s="160"/>
      <c r="S39" s="160"/>
      <c r="T39" s="160"/>
      <c r="U39" s="160"/>
      <c r="V39" s="160"/>
      <c r="W39" s="160"/>
      <c r="X39" s="160"/>
      <c r="Y39" s="160"/>
      <c r="Z39" s="160"/>
      <c r="AA39" s="160"/>
      <c r="AB39" s="160"/>
      <c r="AC39" s="160"/>
      <c r="AD39" s="160"/>
      <c r="AE39" s="160"/>
      <c r="AF39" s="160"/>
      <c r="AG39" s="160"/>
      <c r="AH39" s="160"/>
      <c r="AI39" s="160"/>
      <c r="AJ39" s="160"/>
      <c r="AK39" s="160"/>
      <c r="AL39" s="160"/>
      <c r="AM39" s="160"/>
      <c r="AN39" s="160"/>
      <c r="AO39" s="160"/>
      <c r="AP39" s="160"/>
      <c r="AQ39" s="160"/>
      <c r="AR39" s="160"/>
      <c r="AS39" s="160"/>
      <c r="AT39" s="160"/>
      <c r="AU39" s="160"/>
      <c r="AV39" s="160"/>
      <c r="AW39" s="160"/>
      <c r="AX39" s="160"/>
      <c r="AY39" s="161"/>
      <c r="AZ39" s="160"/>
      <c r="BA39" s="71"/>
      <c r="BB39" s="70"/>
      <c r="BC39" s="164"/>
    </row>
    <row r="40" spans="1:55" hidden="1" outlineLevel="1" x14ac:dyDescent="0.25">
      <c r="A40" s="70"/>
      <c r="B40" s="155" t="s">
        <v>148</v>
      </c>
      <c r="C40" s="156"/>
      <c r="D40" s="156"/>
      <c r="E40" s="156"/>
      <c r="F40" s="156"/>
      <c r="G40" s="156"/>
      <c r="H40" s="157"/>
      <c r="I40" s="157"/>
      <c r="J40" s="157"/>
      <c r="K40" s="158"/>
      <c r="L40" s="159"/>
      <c r="M40" s="160"/>
      <c r="N40" s="160"/>
      <c r="O40" s="160"/>
      <c r="P40" s="160"/>
      <c r="Q40" s="160"/>
      <c r="R40" s="160"/>
      <c r="S40" s="160"/>
      <c r="T40" s="160"/>
      <c r="U40" s="160"/>
      <c r="V40" s="160"/>
      <c r="W40" s="160"/>
      <c r="X40" s="160"/>
      <c r="Y40" s="160"/>
      <c r="Z40" s="160"/>
      <c r="AA40" s="160"/>
      <c r="AB40" s="160"/>
      <c r="AC40" s="160"/>
      <c r="AD40" s="160"/>
      <c r="AE40" s="160"/>
      <c r="AF40" s="160"/>
      <c r="AG40" s="160"/>
      <c r="AH40" s="160"/>
      <c r="AI40" s="160"/>
      <c r="AJ40" s="160"/>
      <c r="AK40" s="160"/>
      <c r="AL40" s="160"/>
      <c r="AM40" s="160"/>
      <c r="AN40" s="160"/>
      <c r="AO40" s="160"/>
      <c r="AP40" s="160"/>
      <c r="AQ40" s="160"/>
      <c r="AR40" s="160"/>
      <c r="AS40" s="160"/>
      <c r="AT40" s="160"/>
      <c r="AU40" s="160"/>
      <c r="AV40" s="160"/>
      <c r="AW40" s="160"/>
      <c r="AX40" s="160"/>
      <c r="AY40" s="161"/>
      <c r="AZ40" s="160"/>
      <c r="BA40" s="71"/>
      <c r="BB40" s="70"/>
      <c r="BC40" s="164"/>
    </row>
    <row r="41" spans="1:55" hidden="1" outlineLevel="1" x14ac:dyDescent="0.25">
      <c r="A41" s="70"/>
      <c r="B41" s="155" t="s">
        <v>149</v>
      </c>
      <c r="C41" s="156"/>
      <c r="D41" s="156"/>
      <c r="E41" s="156"/>
      <c r="F41" s="156"/>
      <c r="G41" s="156"/>
      <c r="H41" s="157"/>
      <c r="I41" s="157"/>
      <c r="J41" s="157"/>
      <c r="K41" s="158"/>
      <c r="L41" s="159"/>
      <c r="M41" s="160"/>
      <c r="N41" s="160"/>
      <c r="O41" s="160"/>
      <c r="P41" s="160"/>
      <c r="Q41" s="160"/>
      <c r="R41" s="160"/>
      <c r="S41" s="160"/>
      <c r="T41" s="160"/>
      <c r="U41" s="160"/>
      <c r="V41" s="160"/>
      <c r="W41" s="160"/>
      <c r="X41" s="160"/>
      <c r="Y41" s="160"/>
      <c r="Z41" s="160"/>
      <c r="AA41" s="160"/>
      <c r="AB41" s="160"/>
      <c r="AC41" s="160"/>
      <c r="AD41" s="160"/>
      <c r="AE41" s="160"/>
      <c r="AF41" s="160"/>
      <c r="AG41" s="160"/>
      <c r="AH41" s="160"/>
      <c r="AI41" s="160"/>
      <c r="AJ41" s="160"/>
      <c r="AK41" s="160"/>
      <c r="AL41" s="160"/>
      <c r="AM41" s="160"/>
      <c r="AN41" s="160"/>
      <c r="AO41" s="160"/>
      <c r="AP41" s="160"/>
      <c r="AQ41" s="160"/>
      <c r="AR41" s="160"/>
      <c r="AS41" s="160"/>
      <c r="AT41" s="160"/>
      <c r="AU41" s="160"/>
      <c r="AV41" s="160"/>
      <c r="AW41" s="160"/>
      <c r="AX41" s="160"/>
      <c r="AY41" s="161"/>
      <c r="AZ41" s="160"/>
      <c r="BA41" s="71"/>
      <c r="BB41" s="70"/>
      <c r="BC41" s="164"/>
    </row>
    <row r="42" spans="1:55" hidden="1" outlineLevel="1" x14ac:dyDescent="0.25">
      <c r="A42" s="70"/>
      <c r="B42" s="155" t="s">
        <v>150</v>
      </c>
      <c r="C42" s="156"/>
      <c r="D42" s="156"/>
      <c r="E42" s="156"/>
      <c r="F42" s="156"/>
      <c r="G42" s="156"/>
      <c r="H42" s="157"/>
      <c r="I42" s="157"/>
      <c r="J42" s="157"/>
      <c r="K42" s="158"/>
      <c r="L42" s="159"/>
      <c r="M42" s="160"/>
      <c r="N42" s="160"/>
      <c r="O42" s="160"/>
      <c r="P42" s="160"/>
      <c r="Q42" s="160"/>
      <c r="R42" s="160"/>
      <c r="S42" s="160"/>
      <c r="T42" s="160"/>
      <c r="U42" s="160"/>
      <c r="V42" s="160"/>
      <c r="W42" s="160"/>
      <c r="X42" s="160"/>
      <c r="Y42" s="160"/>
      <c r="Z42" s="160"/>
      <c r="AA42" s="160"/>
      <c r="AB42" s="160"/>
      <c r="AC42" s="160"/>
      <c r="AD42" s="160"/>
      <c r="AE42" s="160"/>
      <c r="AF42" s="160"/>
      <c r="AG42" s="160"/>
      <c r="AH42" s="160"/>
      <c r="AI42" s="160"/>
      <c r="AJ42" s="160"/>
      <c r="AK42" s="160"/>
      <c r="AL42" s="160"/>
      <c r="AM42" s="160"/>
      <c r="AN42" s="160"/>
      <c r="AO42" s="160"/>
      <c r="AP42" s="160"/>
      <c r="AQ42" s="160"/>
      <c r="AR42" s="160"/>
      <c r="AS42" s="160"/>
      <c r="AT42" s="160"/>
      <c r="AU42" s="160"/>
      <c r="AV42" s="160"/>
      <c r="AW42" s="160"/>
      <c r="AX42" s="160"/>
      <c r="AY42" s="161"/>
      <c r="AZ42" s="160"/>
      <c r="BA42" s="71"/>
      <c r="BB42" s="70"/>
      <c r="BC42" s="164"/>
    </row>
    <row r="43" spans="1:55" hidden="1" outlineLevel="1" x14ac:dyDescent="0.25">
      <c r="A43" s="70"/>
      <c r="B43" s="165" t="s">
        <v>51</v>
      </c>
      <c r="C43" s="166"/>
      <c r="D43" s="166"/>
      <c r="E43" s="166"/>
      <c r="F43" s="166"/>
      <c r="G43" s="166"/>
      <c r="H43" s="167"/>
      <c r="I43" s="167"/>
      <c r="J43" s="167"/>
      <c r="K43" s="168"/>
      <c r="L43" s="169"/>
      <c r="M43" s="170"/>
      <c r="N43" s="170"/>
      <c r="O43" s="170"/>
      <c r="P43" s="170"/>
      <c r="Q43" s="170"/>
      <c r="R43" s="170"/>
      <c r="S43" s="170"/>
      <c r="T43" s="170"/>
      <c r="U43" s="170"/>
      <c r="V43" s="170"/>
      <c r="W43" s="170"/>
      <c r="X43" s="170"/>
      <c r="Y43" s="170"/>
      <c r="Z43" s="170"/>
      <c r="AA43" s="170"/>
      <c r="AB43" s="170"/>
      <c r="AC43" s="170"/>
      <c r="AD43" s="170"/>
      <c r="AE43" s="170"/>
      <c r="AF43" s="170"/>
      <c r="AG43" s="170"/>
      <c r="AH43" s="170"/>
      <c r="AI43" s="170"/>
      <c r="AJ43" s="170"/>
      <c r="AK43" s="170"/>
      <c r="AL43" s="170"/>
      <c r="AM43" s="170"/>
      <c r="AN43" s="170"/>
      <c r="AO43" s="170"/>
      <c r="AP43" s="170"/>
      <c r="AQ43" s="170"/>
      <c r="AR43" s="170"/>
      <c r="AS43" s="170"/>
      <c r="AT43" s="170"/>
      <c r="AU43" s="170"/>
      <c r="AV43" s="170"/>
      <c r="AW43" s="170"/>
      <c r="AX43" s="170"/>
      <c r="AY43" s="171"/>
      <c r="AZ43" s="170"/>
      <c r="BA43" s="100"/>
      <c r="BB43" s="172"/>
      <c r="BC43" s="173"/>
    </row>
    <row r="44" spans="1:55" hidden="1" outlineLevel="1" x14ac:dyDescent="0.25">
      <c r="A44" s="70"/>
      <c r="B44" s="79" t="s">
        <v>151</v>
      </c>
      <c r="C44" s="474"/>
      <c r="D44" s="474"/>
      <c r="E44" s="474"/>
      <c r="F44" s="474"/>
      <c r="G44" s="474"/>
      <c r="H44" s="475"/>
      <c r="I44" s="475">
        <v>0</v>
      </c>
      <c r="J44" s="476"/>
      <c r="K44" s="474"/>
      <c r="L44" s="475"/>
      <c r="M44" s="475"/>
      <c r="N44" s="475"/>
      <c r="O44" s="475"/>
      <c r="P44" s="475"/>
      <c r="Q44" s="475"/>
      <c r="R44" s="475"/>
      <c r="S44" s="475"/>
      <c r="T44" s="475"/>
      <c r="U44" s="475"/>
      <c r="V44" s="475"/>
      <c r="W44" s="475"/>
      <c r="X44" s="475"/>
      <c r="Y44" s="475"/>
      <c r="Z44" s="475"/>
      <c r="AA44" s="475"/>
      <c r="AB44" s="475"/>
      <c r="AC44" s="475"/>
      <c r="AD44" s="475"/>
      <c r="AE44" s="475"/>
      <c r="AF44" s="475"/>
      <c r="AG44" s="475"/>
      <c r="AH44" s="475"/>
      <c r="AI44" s="475"/>
      <c r="AJ44" s="475"/>
      <c r="AK44" s="475"/>
      <c r="AL44" s="475"/>
      <c r="AM44" s="475"/>
      <c r="AN44" s="475"/>
      <c r="AO44" s="475"/>
      <c r="AP44" s="475"/>
      <c r="AQ44" s="475"/>
      <c r="AR44" s="475"/>
      <c r="AS44" s="475"/>
      <c r="AT44" s="475"/>
      <c r="AU44" s="475"/>
      <c r="AV44" s="475"/>
      <c r="AW44" s="475"/>
      <c r="AX44" s="475"/>
      <c r="AY44" s="475"/>
      <c r="AZ44" s="475"/>
      <c r="BA44" s="476"/>
      <c r="BB44" s="474"/>
      <c r="BC44" s="477"/>
    </row>
    <row r="45" spans="1:55" collapsed="1" x14ac:dyDescent="0.25">
      <c r="A45" s="70"/>
      <c r="B45" s="174" t="s">
        <v>152</v>
      </c>
      <c r="C45" s="175"/>
      <c r="D45" s="175"/>
      <c r="E45" s="175"/>
      <c r="F45" s="175"/>
      <c r="G45" s="175"/>
      <c r="H45" s="478">
        <v>1</v>
      </c>
      <c r="I45" s="176">
        <v>1</v>
      </c>
      <c r="J45" s="176">
        <v>1</v>
      </c>
      <c r="K45" s="177">
        <v>1</v>
      </c>
      <c r="L45" s="178">
        <v>1</v>
      </c>
      <c r="M45" s="179">
        <v>1</v>
      </c>
      <c r="N45" s="179">
        <v>1</v>
      </c>
      <c r="O45" s="179">
        <v>1</v>
      </c>
      <c r="P45" s="179">
        <v>1</v>
      </c>
      <c r="Q45" s="179">
        <v>1</v>
      </c>
      <c r="R45" s="179">
        <v>1</v>
      </c>
      <c r="S45" s="179">
        <v>1</v>
      </c>
      <c r="T45" s="179">
        <v>1</v>
      </c>
      <c r="U45" s="179">
        <v>1</v>
      </c>
      <c r="V45" s="179">
        <v>1</v>
      </c>
      <c r="W45" s="179">
        <v>1</v>
      </c>
      <c r="X45" s="179">
        <v>1</v>
      </c>
      <c r="Y45" s="179">
        <v>1</v>
      </c>
      <c r="Z45" s="179">
        <v>1</v>
      </c>
      <c r="AA45" s="179">
        <v>1</v>
      </c>
      <c r="AB45" s="179">
        <v>1</v>
      </c>
      <c r="AC45" s="179">
        <v>1</v>
      </c>
      <c r="AD45" s="179">
        <v>1</v>
      </c>
      <c r="AE45" s="179">
        <v>1</v>
      </c>
      <c r="AF45" s="179">
        <v>1</v>
      </c>
      <c r="AG45" s="179">
        <v>1</v>
      </c>
      <c r="AH45" s="179">
        <v>1</v>
      </c>
      <c r="AI45" s="179">
        <v>1</v>
      </c>
      <c r="AJ45" s="179">
        <v>1</v>
      </c>
      <c r="AK45" s="179">
        <v>1</v>
      </c>
      <c r="AL45" s="179">
        <v>1</v>
      </c>
      <c r="AM45" s="179">
        <v>1</v>
      </c>
      <c r="AN45" s="179">
        <v>1</v>
      </c>
      <c r="AO45" s="179">
        <v>1</v>
      </c>
      <c r="AP45" s="179">
        <v>1</v>
      </c>
      <c r="AQ45" s="179">
        <v>1</v>
      </c>
      <c r="AR45" s="179">
        <v>1</v>
      </c>
      <c r="AS45" s="179">
        <v>1</v>
      </c>
      <c r="AT45" s="179">
        <v>1</v>
      </c>
      <c r="AU45" s="179">
        <v>1</v>
      </c>
      <c r="AV45" s="179">
        <v>1</v>
      </c>
      <c r="AW45" s="179">
        <v>1</v>
      </c>
      <c r="AX45" s="179">
        <v>1</v>
      </c>
      <c r="AY45" s="180">
        <v>1</v>
      </c>
      <c r="AZ45" s="179">
        <v>1</v>
      </c>
      <c r="BA45" s="181">
        <v>1</v>
      </c>
      <c r="BB45" s="182"/>
      <c r="BC45" s="183"/>
    </row>
    <row r="46" spans="1:55" x14ac:dyDescent="0.25">
      <c r="A46" s="70"/>
      <c r="B46" s="155" t="s">
        <v>153</v>
      </c>
      <c r="C46" s="156"/>
      <c r="D46" s="156"/>
      <c r="E46" s="156"/>
      <c r="F46" s="156"/>
      <c r="G46" s="156"/>
      <c r="H46" s="184"/>
      <c r="I46" s="184"/>
      <c r="J46" s="184">
        <v>0</v>
      </c>
      <c r="K46" s="185">
        <v>0</v>
      </c>
      <c r="L46" s="186">
        <v>0</v>
      </c>
      <c r="M46" s="184">
        <v>0</v>
      </c>
      <c r="N46" s="184">
        <v>0</v>
      </c>
      <c r="O46" s="184">
        <v>0</v>
      </c>
      <c r="P46" s="184">
        <v>0</v>
      </c>
      <c r="Q46" s="184">
        <v>0</v>
      </c>
      <c r="R46" s="184">
        <v>0</v>
      </c>
      <c r="S46" s="184">
        <v>0</v>
      </c>
      <c r="T46" s="184">
        <v>0</v>
      </c>
      <c r="U46" s="184">
        <v>0</v>
      </c>
      <c r="V46" s="184">
        <v>0</v>
      </c>
      <c r="W46" s="184">
        <v>0</v>
      </c>
      <c r="X46" s="184">
        <v>0</v>
      </c>
      <c r="Y46" s="184">
        <v>0</v>
      </c>
      <c r="Z46" s="184">
        <v>0</v>
      </c>
      <c r="AA46" s="184">
        <v>0</v>
      </c>
      <c r="AB46" s="184">
        <v>0</v>
      </c>
      <c r="AC46" s="184">
        <v>0</v>
      </c>
      <c r="AD46" s="184">
        <v>0</v>
      </c>
      <c r="AE46" s="184">
        <v>0</v>
      </c>
      <c r="AF46" s="184">
        <v>0</v>
      </c>
      <c r="AG46" s="184">
        <v>0</v>
      </c>
      <c r="AH46" s="184">
        <v>0</v>
      </c>
      <c r="AI46" s="184">
        <v>0</v>
      </c>
      <c r="AJ46" s="184">
        <v>0</v>
      </c>
      <c r="AK46" s="184">
        <v>0</v>
      </c>
      <c r="AL46" s="184">
        <v>0</v>
      </c>
      <c r="AM46" s="184">
        <v>0</v>
      </c>
      <c r="AN46" s="184">
        <v>0</v>
      </c>
      <c r="AO46" s="184">
        <v>0</v>
      </c>
      <c r="AP46" s="184">
        <v>0</v>
      </c>
      <c r="AQ46" s="184">
        <v>0</v>
      </c>
      <c r="AR46" s="184">
        <v>0</v>
      </c>
      <c r="AS46" s="184">
        <v>0</v>
      </c>
      <c r="AT46" s="184">
        <v>0</v>
      </c>
      <c r="AU46" s="184">
        <v>0</v>
      </c>
      <c r="AV46" s="184">
        <v>0</v>
      </c>
      <c r="AW46" s="184">
        <v>0</v>
      </c>
      <c r="AX46" s="184">
        <v>0</v>
      </c>
      <c r="AY46" s="187">
        <v>0</v>
      </c>
      <c r="AZ46" s="184">
        <v>0</v>
      </c>
      <c r="BA46" s="71"/>
      <c r="BB46" s="70"/>
      <c r="BC46" s="164"/>
    </row>
    <row r="47" spans="1:55" x14ac:dyDescent="0.25">
      <c r="A47" s="70"/>
      <c r="B47" s="188" t="s">
        <v>154</v>
      </c>
      <c r="C47" s="189"/>
      <c r="D47" s="189"/>
      <c r="E47" s="189"/>
      <c r="F47" s="189"/>
      <c r="G47" s="189"/>
      <c r="H47" s="190"/>
      <c r="I47" s="190"/>
      <c r="J47" s="190">
        <v>1</v>
      </c>
      <c r="K47" s="191">
        <v>1</v>
      </c>
      <c r="L47" s="192">
        <v>1</v>
      </c>
      <c r="M47" s="190">
        <v>1</v>
      </c>
      <c r="N47" s="190">
        <v>1</v>
      </c>
      <c r="O47" s="190">
        <v>1</v>
      </c>
      <c r="P47" s="190">
        <v>1</v>
      </c>
      <c r="Q47" s="190">
        <v>1</v>
      </c>
      <c r="R47" s="190">
        <v>1</v>
      </c>
      <c r="S47" s="190">
        <v>1</v>
      </c>
      <c r="T47" s="190">
        <v>1</v>
      </c>
      <c r="U47" s="190">
        <v>1</v>
      </c>
      <c r="V47" s="190">
        <v>1</v>
      </c>
      <c r="W47" s="190">
        <v>1</v>
      </c>
      <c r="X47" s="190">
        <v>1</v>
      </c>
      <c r="Y47" s="190">
        <v>1</v>
      </c>
      <c r="Z47" s="190">
        <v>1</v>
      </c>
      <c r="AA47" s="190">
        <v>1</v>
      </c>
      <c r="AB47" s="190">
        <v>1</v>
      </c>
      <c r="AC47" s="190">
        <v>1</v>
      </c>
      <c r="AD47" s="190">
        <v>1</v>
      </c>
      <c r="AE47" s="190">
        <v>1</v>
      </c>
      <c r="AF47" s="190">
        <v>1</v>
      </c>
      <c r="AG47" s="190">
        <v>1</v>
      </c>
      <c r="AH47" s="190">
        <v>1</v>
      </c>
      <c r="AI47" s="190">
        <v>1</v>
      </c>
      <c r="AJ47" s="190">
        <v>1</v>
      </c>
      <c r="AK47" s="190">
        <v>1</v>
      </c>
      <c r="AL47" s="190">
        <v>1</v>
      </c>
      <c r="AM47" s="190">
        <v>1</v>
      </c>
      <c r="AN47" s="190">
        <v>1</v>
      </c>
      <c r="AO47" s="190">
        <v>1</v>
      </c>
      <c r="AP47" s="190">
        <v>1</v>
      </c>
      <c r="AQ47" s="190">
        <v>1</v>
      </c>
      <c r="AR47" s="190">
        <v>1</v>
      </c>
      <c r="AS47" s="190">
        <v>1</v>
      </c>
      <c r="AT47" s="190">
        <v>1</v>
      </c>
      <c r="AU47" s="190">
        <v>1</v>
      </c>
      <c r="AV47" s="190">
        <v>1</v>
      </c>
      <c r="AW47" s="190">
        <v>1</v>
      </c>
      <c r="AX47" s="190">
        <v>1</v>
      </c>
      <c r="AY47" s="193">
        <v>1</v>
      </c>
      <c r="AZ47" s="190">
        <v>1</v>
      </c>
      <c r="BA47" s="194"/>
      <c r="BB47" s="73"/>
      <c r="BC47" s="195"/>
    </row>
    <row r="48" spans="1:55" x14ac:dyDescent="0.25">
      <c r="A48" s="70"/>
      <c r="B48" s="70"/>
      <c r="C48" s="70"/>
      <c r="D48" s="70"/>
      <c r="E48" s="70"/>
      <c r="F48" s="70"/>
      <c r="G48" s="70"/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71"/>
      <c r="V48" s="71"/>
      <c r="W48" s="71"/>
      <c r="X48" s="71"/>
      <c r="Y48" s="71"/>
      <c r="Z48" s="71"/>
      <c r="AA48" s="71"/>
      <c r="AB48" s="71"/>
      <c r="AC48" s="71"/>
      <c r="AD48" s="71"/>
      <c r="AE48" s="71"/>
      <c r="AF48" s="71"/>
      <c r="AG48" s="71"/>
      <c r="AH48" s="71"/>
      <c r="AI48" s="71"/>
      <c r="AJ48" s="71"/>
      <c r="AK48" s="71"/>
      <c r="AL48" s="71"/>
      <c r="AM48" s="71"/>
      <c r="AN48" s="71"/>
      <c r="AO48" s="71"/>
      <c r="AP48" s="71"/>
      <c r="AQ48" s="71"/>
      <c r="AR48" s="71"/>
      <c r="AS48" s="71"/>
      <c r="AT48" s="71"/>
      <c r="AU48" s="71"/>
      <c r="AV48" s="71"/>
      <c r="AW48" s="71"/>
      <c r="AX48" s="71"/>
      <c r="AY48" s="71"/>
      <c r="AZ48" s="71"/>
      <c r="BA48" s="71"/>
      <c r="BB48" s="70"/>
      <c r="BC48" s="70"/>
    </row>
    <row r="49" spans="1:59" ht="15.75" x14ac:dyDescent="0.25">
      <c r="A49" s="70"/>
      <c r="B49" s="66" t="s">
        <v>155</v>
      </c>
      <c r="C49" s="66"/>
      <c r="D49" s="66"/>
      <c r="E49" s="66"/>
      <c r="F49" s="66"/>
      <c r="G49" s="66"/>
      <c r="H49" s="66"/>
      <c r="I49" s="66"/>
      <c r="J49" s="66"/>
      <c r="K49" s="66"/>
      <c r="L49" s="66"/>
      <c r="M49" s="66"/>
      <c r="N49" s="66"/>
      <c r="O49" s="66"/>
      <c r="P49" s="66"/>
      <c r="Q49" s="66"/>
      <c r="R49" s="66"/>
      <c r="S49" s="66"/>
      <c r="T49" s="66"/>
      <c r="U49" s="66"/>
      <c r="V49" s="66"/>
      <c r="W49" s="66"/>
      <c r="X49" s="66"/>
      <c r="Y49" s="66"/>
      <c r="Z49" s="66"/>
      <c r="AA49" s="66"/>
      <c r="AB49" s="66"/>
      <c r="AC49" s="66"/>
      <c r="AD49" s="66"/>
      <c r="AE49" s="66"/>
      <c r="AF49" s="66"/>
      <c r="AG49" s="66"/>
      <c r="AH49" s="66"/>
      <c r="AI49" s="66"/>
      <c r="AJ49" s="66"/>
      <c r="AK49" s="66"/>
      <c r="AL49" s="66"/>
      <c r="AM49" s="66"/>
      <c r="AN49" s="66"/>
      <c r="AO49" s="66"/>
      <c r="AP49" s="66"/>
      <c r="AQ49" s="66"/>
      <c r="AR49" s="66"/>
      <c r="AS49" s="66"/>
      <c r="AT49" s="66"/>
      <c r="AU49" s="66"/>
      <c r="AV49" s="66"/>
      <c r="AW49" s="66"/>
      <c r="AX49" s="66"/>
      <c r="AY49" s="66"/>
      <c r="AZ49" s="66"/>
      <c r="BA49" s="66"/>
      <c r="BB49" s="66"/>
      <c r="BC49" s="66"/>
    </row>
    <row r="50" spans="1:59" x14ac:dyDescent="0.25">
      <c r="A50" s="70"/>
      <c r="B50" s="67" t="s">
        <v>156</v>
      </c>
      <c r="C50" s="68"/>
      <c r="D50" s="68"/>
      <c r="E50" s="68"/>
      <c r="F50" s="68"/>
      <c r="G50" s="68"/>
      <c r="H50" s="69"/>
      <c r="I50" s="69"/>
      <c r="J50" s="68"/>
      <c r="K50" s="68"/>
      <c r="L50" s="69"/>
      <c r="M50" s="69"/>
      <c r="N50" s="69"/>
      <c r="O50" s="69"/>
      <c r="P50" s="69"/>
      <c r="Q50" s="69"/>
      <c r="R50" s="69"/>
      <c r="S50" s="69"/>
      <c r="T50" s="69"/>
      <c r="U50" s="69"/>
      <c r="V50" s="69"/>
      <c r="W50" s="69"/>
      <c r="X50" s="69"/>
      <c r="Y50" s="69"/>
      <c r="Z50" s="69"/>
      <c r="AA50" s="69"/>
      <c r="AB50" s="69"/>
      <c r="AC50" s="69"/>
      <c r="AD50" s="69"/>
      <c r="AE50" s="69"/>
      <c r="AF50" s="69"/>
      <c r="AG50" s="69"/>
      <c r="AH50" s="69"/>
      <c r="AI50" s="69"/>
      <c r="AJ50" s="69"/>
      <c r="AK50" s="69"/>
      <c r="AL50" s="69"/>
      <c r="AM50" s="69"/>
      <c r="AN50" s="69"/>
      <c r="AO50" s="69"/>
      <c r="AP50" s="69"/>
      <c r="AQ50" s="69"/>
      <c r="AR50" s="69"/>
      <c r="AS50" s="69"/>
      <c r="AT50" s="69"/>
      <c r="AU50" s="69"/>
      <c r="AV50" s="69"/>
      <c r="AW50" s="69"/>
      <c r="AX50" s="69"/>
      <c r="AY50" s="69"/>
      <c r="AZ50" s="69"/>
      <c r="BA50" s="68"/>
      <c r="BB50" s="68"/>
      <c r="BC50" s="153"/>
    </row>
    <row r="51" spans="1:59" ht="15.75" thickBot="1" x14ac:dyDescent="0.3">
      <c r="A51" s="70"/>
      <c r="B51" s="196" t="s">
        <v>348</v>
      </c>
      <c r="C51" s="70"/>
      <c r="D51" s="70"/>
      <c r="E51" s="70"/>
      <c r="F51" s="70"/>
      <c r="G51" s="70"/>
      <c r="H51" s="71"/>
      <c r="I51" s="71"/>
      <c r="J51" s="70"/>
      <c r="K51" s="70"/>
      <c r="L51" s="71"/>
      <c r="M51" s="71"/>
      <c r="N51" s="71"/>
      <c r="O51" s="71"/>
      <c r="P51" s="71"/>
      <c r="Q51" s="71"/>
      <c r="R51" s="71"/>
      <c r="S51" s="71"/>
      <c r="T51" s="71"/>
      <c r="U51" s="71"/>
      <c r="V51" s="71"/>
      <c r="W51" s="71"/>
      <c r="X51" s="71"/>
      <c r="Y51" s="71"/>
      <c r="Z51" s="71"/>
      <c r="AA51" s="71"/>
      <c r="AB51" s="71"/>
      <c r="AC51" s="71"/>
      <c r="AD51" s="71"/>
      <c r="AE51" s="71"/>
      <c r="AF51" s="71"/>
      <c r="AG51" s="71"/>
      <c r="AH51" s="71"/>
      <c r="AI51" s="71"/>
      <c r="AJ51" s="71"/>
      <c r="AK51" s="71"/>
      <c r="AL51" s="71"/>
      <c r="AM51" s="71"/>
      <c r="AN51" s="71"/>
      <c r="AO51" s="71"/>
      <c r="AP51" s="71"/>
      <c r="AQ51" s="71"/>
      <c r="AR51" s="71"/>
      <c r="AS51" s="71"/>
      <c r="AT51" s="71"/>
      <c r="AU51" s="71"/>
      <c r="AV51" s="71"/>
      <c r="AW51" s="71"/>
      <c r="AX51" s="71"/>
      <c r="AY51" s="71"/>
      <c r="AZ51" s="71"/>
      <c r="BA51" s="70"/>
      <c r="BB51" s="70"/>
      <c r="BC51" s="197"/>
    </row>
    <row r="52" spans="1:59" x14ac:dyDescent="0.25">
      <c r="A52" s="70"/>
      <c r="B52" s="155" t="s">
        <v>136</v>
      </c>
      <c r="C52" s="156"/>
      <c r="D52" s="156"/>
      <c r="E52" s="156"/>
      <c r="F52" s="156"/>
      <c r="G52" s="156"/>
      <c r="H52" s="198">
        <v>55</v>
      </c>
      <c r="I52" s="199">
        <v>47</v>
      </c>
      <c r="J52" s="199">
        <v>65</v>
      </c>
      <c r="K52" s="200">
        <v>61</v>
      </c>
      <c r="L52" s="201">
        <v>28</v>
      </c>
      <c r="M52" s="202">
        <v>54</v>
      </c>
      <c r="N52" s="160">
        <v>54</v>
      </c>
      <c r="O52" s="160">
        <v>54</v>
      </c>
      <c r="P52" s="160">
        <v>54</v>
      </c>
      <c r="Q52" s="160">
        <v>54</v>
      </c>
      <c r="R52" s="160">
        <v>54</v>
      </c>
      <c r="S52" s="160">
        <v>54</v>
      </c>
      <c r="T52" s="160">
        <v>54</v>
      </c>
      <c r="U52" s="160">
        <v>54</v>
      </c>
      <c r="V52" s="160">
        <v>54</v>
      </c>
      <c r="W52" s="160">
        <v>54</v>
      </c>
      <c r="X52" s="160">
        <v>54</v>
      </c>
      <c r="Y52" s="160">
        <v>54</v>
      </c>
      <c r="Z52" s="160">
        <v>54</v>
      </c>
      <c r="AA52" s="160">
        <v>54</v>
      </c>
      <c r="AB52" s="160">
        <v>54</v>
      </c>
      <c r="AC52" s="160">
        <v>54</v>
      </c>
      <c r="AD52" s="160">
        <v>54</v>
      </c>
      <c r="AE52" s="160">
        <v>54</v>
      </c>
      <c r="AF52" s="160">
        <v>54</v>
      </c>
      <c r="AG52" s="160">
        <v>54</v>
      </c>
      <c r="AH52" s="160">
        <v>54</v>
      </c>
      <c r="AI52" s="160">
        <v>54</v>
      </c>
      <c r="AJ52" s="160">
        <v>54</v>
      </c>
      <c r="AK52" s="160">
        <v>54</v>
      </c>
      <c r="AL52" s="160">
        <v>54</v>
      </c>
      <c r="AM52" s="160">
        <v>54</v>
      </c>
      <c r="AN52" s="160">
        <v>54</v>
      </c>
      <c r="AO52" s="160">
        <v>54</v>
      </c>
      <c r="AP52" s="160">
        <v>54</v>
      </c>
      <c r="AQ52" s="160">
        <v>54</v>
      </c>
      <c r="AR52" s="160">
        <v>54</v>
      </c>
      <c r="AS52" s="160">
        <v>54</v>
      </c>
      <c r="AT52" s="160">
        <v>54</v>
      </c>
      <c r="AU52" s="160">
        <v>54</v>
      </c>
      <c r="AV52" s="160">
        <v>54</v>
      </c>
      <c r="AW52" s="160">
        <v>54</v>
      </c>
      <c r="AX52" s="160">
        <v>54</v>
      </c>
      <c r="AY52" s="160">
        <v>54</v>
      </c>
      <c r="AZ52" s="160">
        <v>54</v>
      </c>
      <c r="BA52" s="71">
        <v>54</v>
      </c>
      <c r="BB52" s="70"/>
      <c r="BC52" s="162"/>
      <c r="BF52" s="97"/>
      <c r="BG52" s="97"/>
    </row>
    <row r="53" spans="1:59" x14ac:dyDescent="0.25">
      <c r="A53" s="70"/>
      <c r="B53" s="155" t="s">
        <v>137</v>
      </c>
      <c r="C53" s="156"/>
      <c r="D53" s="156"/>
      <c r="E53" s="156"/>
      <c r="F53" s="156"/>
      <c r="G53" s="156"/>
      <c r="H53" s="203">
        <v>38</v>
      </c>
      <c r="I53" s="157">
        <v>55</v>
      </c>
      <c r="J53" s="157">
        <v>64</v>
      </c>
      <c r="K53" s="204">
        <v>55</v>
      </c>
      <c r="L53" s="205">
        <v>61</v>
      </c>
      <c r="M53" s="202">
        <v>54</v>
      </c>
      <c r="N53" s="160">
        <v>54</v>
      </c>
      <c r="O53" s="160">
        <v>54</v>
      </c>
      <c r="P53" s="160">
        <v>54</v>
      </c>
      <c r="Q53" s="160">
        <v>54</v>
      </c>
      <c r="R53" s="160">
        <v>54</v>
      </c>
      <c r="S53" s="160">
        <v>54</v>
      </c>
      <c r="T53" s="160">
        <v>54</v>
      </c>
      <c r="U53" s="160">
        <v>54</v>
      </c>
      <c r="V53" s="160">
        <v>54</v>
      </c>
      <c r="W53" s="160">
        <v>54</v>
      </c>
      <c r="X53" s="160">
        <v>54</v>
      </c>
      <c r="Y53" s="160">
        <v>54</v>
      </c>
      <c r="Z53" s="160">
        <v>54</v>
      </c>
      <c r="AA53" s="160">
        <v>54</v>
      </c>
      <c r="AB53" s="160">
        <v>54</v>
      </c>
      <c r="AC53" s="160">
        <v>54</v>
      </c>
      <c r="AD53" s="160">
        <v>54</v>
      </c>
      <c r="AE53" s="160">
        <v>54</v>
      </c>
      <c r="AF53" s="160">
        <v>54</v>
      </c>
      <c r="AG53" s="160">
        <v>54</v>
      </c>
      <c r="AH53" s="160">
        <v>54</v>
      </c>
      <c r="AI53" s="160">
        <v>54</v>
      </c>
      <c r="AJ53" s="160">
        <v>54</v>
      </c>
      <c r="AK53" s="160">
        <v>54</v>
      </c>
      <c r="AL53" s="160">
        <v>54</v>
      </c>
      <c r="AM53" s="160">
        <v>54</v>
      </c>
      <c r="AN53" s="160">
        <v>54</v>
      </c>
      <c r="AO53" s="160">
        <v>54</v>
      </c>
      <c r="AP53" s="160">
        <v>54</v>
      </c>
      <c r="AQ53" s="160">
        <v>54</v>
      </c>
      <c r="AR53" s="160">
        <v>54</v>
      </c>
      <c r="AS53" s="160">
        <v>54</v>
      </c>
      <c r="AT53" s="160">
        <v>54</v>
      </c>
      <c r="AU53" s="160">
        <v>54</v>
      </c>
      <c r="AV53" s="160">
        <v>54</v>
      </c>
      <c r="AW53" s="160">
        <v>54</v>
      </c>
      <c r="AX53" s="160">
        <v>54</v>
      </c>
      <c r="AY53" s="160">
        <v>54</v>
      </c>
      <c r="AZ53" s="160">
        <v>54</v>
      </c>
      <c r="BA53" s="71">
        <v>54</v>
      </c>
      <c r="BB53" s="70"/>
      <c r="BC53" s="162"/>
      <c r="BF53" s="97"/>
      <c r="BG53" s="97"/>
    </row>
    <row r="54" spans="1:59" x14ac:dyDescent="0.25">
      <c r="A54" s="70"/>
      <c r="B54" s="155" t="s">
        <v>138</v>
      </c>
      <c r="C54" s="156"/>
      <c r="D54" s="156"/>
      <c r="E54" s="156"/>
      <c r="F54" s="156"/>
      <c r="G54" s="156"/>
      <c r="H54" s="203">
        <v>30</v>
      </c>
      <c r="I54" s="157">
        <v>43</v>
      </c>
      <c r="J54" s="157">
        <v>55</v>
      </c>
      <c r="K54" s="204">
        <v>50</v>
      </c>
      <c r="L54" s="205">
        <v>59</v>
      </c>
      <c r="M54" s="202">
        <v>54</v>
      </c>
      <c r="N54" s="160">
        <v>54</v>
      </c>
      <c r="O54" s="160">
        <v>54</v>
      </c>
      <c r="P54" s="160">
        <v>54</v>
      </c>
      <c r="Q54" s="160">
        <v>54</v>
      </c>
      <c r="R54" s="160">
        <v>54</v>
      </c>
      <c r="S54" s="160">
        <v>54</v>
      </c>
      <c r="T54" s="160">
        <v>54</v>
      </c>
      <c r="U54" s="160">
        <v>54</v>
      </c>
      <c r="V54" s="160">
        <v>54</v>
      </c>
      <c r="W54" s="160">
        <v>54</v>
      </c>
      <c r="X54" s="160">
        <v>54</v>
      </c>
      <c r="Y54" s="160">
        <v>54</v>
      </c>
      <c r="Z54" s="160">
        <v>54</v>
      </c>
      <c r="AA54" s="160">
        <v>54</v>
      </c>
      <c r="AB54" s="160">
        <v>54</v>
      </c>
      <c r="AC54" s="160">
        <v>54</v>
      </c>
      <c r="AD54" s="160">
        <v>54</v>
      </c>
      <c r="AE54" s="160">
        <v>54</v>
      </c>
      <c r="AF54" s="160">
        <v>54</v>
      </c>
      <c r="AG54" s="160">
        <v>54</v>
      </c>
      <c r="AH54" s="160">
        <v>54</v>
      </c>
      <c r="AI54" s="160">
        <v>54</v>
      </c>
      <c r="AJ54" s="160">
        <v>54</v>
      </c>
      <c r="AK54" s="160">
        <v>54</v>
      </c>
      <c r="AL54" s="160">
        <v>54</v>
      </c>
      <c r="AM54" s="160">
        <v>54</v>
      </c>
      <c r="AN54" s="160">
        <v>54</v>
      </c>
      <c r="AO54" s="160">
        <v>54</v>
      </c>
      <c r="AP54" s="160">
        <v>54</v>
      </c>
      <c r="AQ54" s="160">
        <v>54</v>
      </c>
      <c r="AR54" s="160">
        <v>54</v>
      </c>
      <c r="AS54" s="160">
        <v>54</v>
      </c>
      <c r="AT54" s="160">
        <v>54</v>
      </c>
      <c r="AU54" s="160">
        <v>54</v>
      </c>
      <c r="AV54" s="160">
        <v>54</v>
      </c>
      <c r="AW54" s="160">
        <v>54</v>
      </c>
      <c r="AX54" s="160">
        <v>54</v>
      </c>
      <c r="AY54" s="160">
        <v>54</v>
      </c>
      <c r="AZ54" s="160">
        <v>54</v>
      </c>
      <c r="BA54" s="71">
        <v>54</v>
      </c>
      <c r="BB54" s="70"/>
      <c r="BC54" s="162"/>
    </row>
    <row r="55" spans="1:59" x14ac:dyDescent="0.25">
      <c r="A55" s="70"/>
      <c r="B55" s="155" t="s">
        <v>139</v>
      </c>
      <c r="C55" s="156"/>
      <c r="D55" s="156"/>
      <c r="E55" s="156"/>
      <c r="F55" s="156"/>
      <c r="G55" s="156"/>
      <c r="H55" s="203">
        <v>8</v>
      </c>
      <c r="I55" s="157">
        <v>32</v>
      </c>
      <c r="J55" s="157">
        <v>37</v>
      </c>
      <c r="K55" s="204">
        <v>44</v>
      </c>
      <c r="L55" s="205">
        <v>40</v>
      </c>
      <c r="M55" s="202">
        <v>36</v>
      </c>
      <c r="N55" s="160">
        <v>46</v>
      </c>
      <c r="O55" s="160">
        <v>45</v>
      </c>
      <c r="P55" s="160">
        <v>45</v>
      </c>
      <c r="Q55" s="160">
        <v>45</v>
      </c>
      <c r="R55" s="160">
        <v>45</v>
      </c>
      <c r="S55" s="160">
        <v>45</v>
      </c>
      <c r="T55" s="160">
        <v>45</v>
      </c>
      <c r="U55" s="160">
        <v>45</v>
      </c>
      <c r="V55" s="160">
        <v>45</v>
      </c>
      <c r="W55" s="160">
        <v>45</v>
      </c>
      <c r="X55" s="160">
        <v>45</v>
      </c>
      <c r="Y55" s="160">
        <v>45</v>
      </c>
      <c r="Z55" s="160">
        <v>45</v>
      </c>
      <c r="AA55" s="160">
        <v>45</v>
      </c>
      <c r="AB55" s="160">
        <v>45</v>
      </c>
      <c r="AC55" s="160">
        <v>45</v>
      </c>
      <c r="AD55" s="160">
        <v>45</v>
      </c>
      <c r="AE55" s="160">
        <v>45</v>
      </c>
      <c r="AF55" s="160">
        <v>45</v>
      </c>
      <c r="AG55" s="160">
        <v>45</v>
      </c>
      <c r="AH55" s="160">
        <v>45</v>
      </c>
      <c r="AI55" s="160">
        <v>45</v>
      </c>
      <c r="AJ55" s="160">
        <v>45</v>
      </c>
      <c r="AK55" s="160">
        <v>45</v>
      </c>
      <c r="AL55" s="160">
        <v>45</v>
      </c>
      <c r="AM55" s="160">
        <v>45</v>
      </c>
      <c r="AN55" s="160">
        <v>45</v>
      </c>
      <c r="AO55" s="160">
        <v>45</v>
      </c>
      <c r="AP55" s="160">
        <v>45</v>
      </c>
      <c r="AQ55" s="160">
        <v>45</v>
      </c>
      <c r="AR55" s="160">
        <v>45</v>
      </c>
      <c r="AS55" s="160">
        <v>45</v>
      </c>
      <c r="AT55" s="160">
        <v>45</v>
      </c>
      <c r="AU55" s="160">
        <v>45</v>
      </c>
      <c r="AV55" s="160">
        <v>45</v>
      </c>
      <c r="AW55" s="160">
        <v>45</v>
      </c>
      <c r="AX55" s="160">
        <v>45</v>
      </c>
      <c r="AY55" s="160">
        <v>45</v>
      </c>
      <c r="AZ55" s="160">
        <v>45</v>
      </c>
      <c r="BA55" s="71">
        <v>45</v>
      </c>
      <c r="BB55" s="70"/>
      <c r="BC55" s="162"/>
    </row>
    <row r="56" spans="1:59" x14ac:dyDescent="0.25">
      <c r="A56" s="70"/>
      <c r="B56" s="155" t="s">
        <v>140</v>
      </c>
      <c r="C56" s="156"/>
      <c r="D56" s="156"/>
      <c r="E56" s="156"/>
      <c r="F56" s="156"/>
      <c r="G56" s="156"/>
      <c r="H56" s="203">
        <v>6</v>
      </c>
      <c r="I56" s="157">
        <v>10</v>
      </c>
      <c r="J56" s="157">
        <v>27</v>
      </c>
      <c r="K56" s="204">
        <v>24</v>
      </c>
      <c r="L56" s="205">
        <v>38</v>
      </c>
      <c r="M56" s="202">
        <v>36</v>
      </c>
      <c r="N56" s="160">
        <v>40</v>
      </c>
      <c r="O56" s="160">
        <v>44</v>
      </c>
      <c r="P56" s="160">
        <v>45</v>
      </c>
      <c r="Q56" s="160">
        <v>45</v>
      </c>
      <c r="R56" s="160">
        <v>45</v>
      </c>
      <c r="S56" s="160">
        <v>45</v>
      </c>
      <c r="T56" s="160">
        <v>45</v>
      </c>
      <c r="U56" s="160">
        <v>45</v>
      </c>
      <c r="V56" s="160">
        <v>45</v>
      </c>
      <c r="W56" s="160">
        <v>45</v>
      </c>
      <c r="X56" s="160">
        <v>45</v>
      </c>
      <c r="Y56" s="160">
        <v>45</v>
      </c>
      <c r="Z56" s="160">
        <v>45</v>
      </c>
      <c r="AA56" s="160">
        <v>45</v>
      </c>
      <c r="AB56" s="160">
        <v>45</v>
      </c>
      <c r="AC56" s="160">
        <v>45</v>
      </c>
      <c r="AD56" s="160">
        <v>45</v>
      </c>
      <c r="AE56" s="160">
        <v>45</v>
      </c>
      <c r="AF56" s="160">
        <v>45</v>
      </c>
      <c r="AG56" s="160">
        <v>45</v>
      </c>
      <c r="AH56" s="160">
        <v>45</v>
      </c>
      <c r="AI56" s="160">
        <v>45</v>
      </c>
      <c r="AJ56" s="160">
        <v>45</v>
      </c>
      <c r="AK56" s="160">
        <v>45</v>
      </c>
      <c r="AL56" s="160">
        <v>45</v>
      </c>
      <c r="AM56" s="160">
        <v>45</v>
      </c>
      <c r="AN56" s="160">
        <v>45</v>
      </c>
      <c r="AO56" s="160">
        <v>45</v>
      </c>
      <c r="AP56" s="160">
        <v>45</v>
      </c>
      <c r="AQ56" s="160">
        <v>45</v>
      </c>
      <c r="AR56" s="160">
        <v>45</v>
      </c>
      <c r="AS56" s="160">
        <v>45</v>
      </c>
      <c r="AT56" s="160">
        <v>45</v>
      </c>
      <c r="AU56" s="160">
        <v>45</v>
      </c>
      <c r="AV56" s="160">
        <v>45</v>
      </c>
      <c r="AW56" s="160">
        <v>45</v>
      </c>
      <c r="AX56" s="160">
        <v>45</v>
      </c>
      <c r="AY56" s="160">
        <v>45</v>
      </c>
      <c r="AZ56" s="160">
        <v>45</v>
      </c>
      <c r="BA56" s="71">
        <v>45</v>
      </c>
      <c r="BB56" s="70"/>
      <c r="BC56" s="162"/>
    </row>
    <row r="57" spans="1:59" x14ac:dyDescent="0.25">
      <c r="A57" s="70"/>
      <c r="B57" s="155" t="s">
        <v>141</v>
      </c>
      <c r="C57" s="156"/>
      <c r="D57" s="156"/>
      <c r="E57" s="156"/>
      <c r="F57" s="156"/>
      <c r="G57" s="156"/>
      <c r="H57" s="203">
        <v>12</v>
      </c>
      <c r="I57" s="157">
        <v>3</v>
      </c>
      <c r="J57" s="157">
        <v>9</v>
      </c>
      <c r="K57" s="204">
        <v>25</v>
      </c>
      <c r="L57" s="205">
        <v>24</v>
      </c>
      <c r="M57" s="202">
        <v>36</v>
      </c>
      <c r="N57" s="160">
        <v>40</v>
      </c>
      <c r="O57" s="160">
        <v>43</v>
      </c>
      <c r="P57" s="160">
        <v>45</v>
      </c>
      <c r="Q57" s="160">
        <v>45</v>
      </c>
      <c r="R57" s="160">
        <v>45</v>
      </c>
      <c r="S57" s="160">
        <v>45</v>
      </c>
      <c r="T57" s="160">
        <v>45</v>
      </c>
      <c r="U57" s="160">
        <v>45</v>
      </c>
      <c r="V57" s="160">
        <v>45</v>
      </c>
      <c r="W57" s="160">
        <v>45</v>
      </c>
      <c r="X57" s="160">
        <v>45</v>
      </c>
      <c r="Y57" s="160">
        <v>45</v>
      </c>
      <c r="Z57" s="160">
        <v>45</v>
      </c>
      <c r="AA57" s="160">
        <v>45</v>
      </c>
      <c r="AB57" s="160">
        <v>45</v>
      </c>
      <c r="AC57" s="160">
        <v>45</v>
      </c>
      <c r="AD57" s="160">
        <v>45</v>
      </c>
      <c r="AE57" s="160">
        <v>45</v>
      </c>
      <c r="AF57" s="160">
        <v>45</v>
      </c>
      <c r="AG57" s="160">
        <v>45</v>
      </c>
      <c r="AH57" s="160">
        <v>45</v>
      </c>
      <c r="AI57" s="160">
        <v>45</v>
      </c>
      <c r="AJ57" s="160">
        <v>45</v>
      </c>
      <c r="AK57" s="160">
        <v>45</v>
      </c>
      <c r="AL57" s="160">
        <v>45</v>
      </c>
      <c r="AM57" s="160">
        <v>45</v>
      </c>
      <c r="AN57" s="160">
        <v>45</v>
      </c>
      <c r="AO57" s="160">
        <v>45</v>
      </c>
      <c r="AP57" s="160">
        <v>45</v>
      </c>
      <c r="AQ57" s="160">
        <v>45</v>
      </c>
      <c r="AR57" s="160">
        <v>45</v>
      </c>
      <c r="AS57" s="160">
        <v>45</v>
      </c>
      <c r="AT57" s="160">
        <v>45</v>
      </c>
      <c r="AU57" s="160">
        <v>45</v>
      </c>
      <c r="AV57" s="160">
        <v>45</v>
      </c>
      <c r="AW57" s="160">
        <v>45</v>
      </c>
      <c r="AX57" s="160">
        <v>45</v>
      </c>
      <c r="AY57" s="160">
        <v>45</v>
      </c>
      <c r="AZ57" s="160">
        <v>45</v>
      </c>
      <c r="BA57" s="71">
        <v>45</v>
      </c>
      <c r="BB57" s="70"/>
      <c r="BC57" s="162"/>
    </row>
    <row r="58" spans="1:59" x14ac:dyDescent="0.25">
      <c r="A58" s="70"/>
      <c r="B58" s="155" t="s">
        <v>142</v>
      </c>
      <c r="C58" s="156"/>
      <c r="D58" s="156"/>
      <c r="E58" s="156"/>
      <c r="F58" s="156"/>
      <c r="G58" s="156"/>
      <c r="H58" s="203">
        <v>11</v>
      </c>
      <c r="I58" s="157">
        <v>3</v>
      </c>
      <c r="J58" s="157">
        <v>6</v>
      </c>
      <c r="K58" s="204">
        <v>8</v>
      </c>
      <c r="L58" s="205">
        <v>20</v>
      </c>
      <c r="M58" s="202">
        <v>0</v>
      </c>
      <c r="N58" s="160">
        <v>27</v>
      </c>
      <c r="O58" s="160">
        <v>40</v>
      </c>
      <c r="P58" s="160">
        <v>44</v>
      </c>
      <c r="Q58" s="160">
        <v>44</v>
      </c>
      <c r="R58" s="160">
        <v>44</v>
      </c>
      <c r="S58" s="160">
        <v>44</v>
      </c>
      <c r="T58" s="160">
        <v>44</v>
      </c>
      <c r="U58" s="160">
        <v>44</v>
      </c>
      <c r="V58" s="160">
        <v>44</v>
      </c>
      <c r="W58" s="160">
        <v>44</v>
      </c>
      <c r="X58" s="160">
        <v>44</v>
      </c>
      <c r="Y58" s="160">
        <v>44</v>
      </c>
      <c r="Z58" s="160">
        <v>44</v>
      </c>
      <c r="AA58" s="160">
        <v>44</v>
      </c>
      <c r="AB58" s="160">
        <v>44</v>
      </c>
      <c r="AC58" s="160">
        <v>44</v>
      </c>
      <c r="AD58" s="160">
        <v>44</v>
      </c>
      <c r="AE58" s="160">
        <v>44</v>
      </c>
      <c r="AF58" s="160">
        <v>44</v>
      </c>
      <c r="AG58" s="160">
        <v>44</v>
      </c>
      <c r="AH58" s="160">
        <v>44</v>
      </c>
      <c r="AI58" s="160">
        <v>44</v>
      </c>
      <c r="AJ58" s="160">
        <v>44</v>
      </c>
      <c r="AK58" s="160">
        <v>44</v>
      </c>
      <c r="AL58" s="160">
        <v>44</v>
      </c>
      <c r="AM58" s="160">
        <v>44</v>
      </c>
      <c r="AN58" s="160">
        <v>44</v>
      </c>
      <c r="AO58" s="160">
        <v>44</v>
      </c>
      <c r="AP58" s="160">
        <v>44</v>
      </c>
      <c r="AQ58" s="160">
        <v>44</v>
      </c>
      <c r="AR58" s="160">
        <v>44</v>
      </c>
      <c r="AS58" s="160">
        <v>44</v>
      </c>
      <c r="AT58" s="160">
        <v>44</v>
      </c>
      <c r="AU58" s="160">
        <v>44</v>
      </c>
      <c r="AV58" s="160">
        <v>44</v>
      </c>
      <c r="AW58" s="160">
        <v>44</v>
      </c>
      <c r="AX58" s="160">
        <v>44</v>
      </c>
      <c r="AY58" s="160">
        <v>44</v>
      </c>
      <c r="AZ58" s="160">
        <v>44</v>
      </c>
      <c r="BA58" s="71">
        <v>44</v>
      </c>
      <c r="BB58" s="70"/>
      <c r="BC58" s="162"/>
    </row>
    <row r="59" spans="1:59" x14ac:dyDescent="0.25">
      <c r="A59" s="70"/>
      <c r="B59" s="155" t="s">
        <v>143</v>
      </c>
      <c r="C59" s="156"/>
      <c r="D59" s="156"/>
      <c r="E59" s="156"/>
      <c r="F59" s="156"/>
      <c r="G59" s="156"/>
      <c r="H59" s="203">
        <v>0</v>
      </c>
      <c r="I59" s="157">
        <v>7</v>
      </c>
      <c r="J59" s="157">
        <v>5</v>
      </c>
      <c r="K59" s="204">
        <v>9</v>
      </c>
      <c r="L59" s="205">
        <v>8</v>
      </c>
      <c r="M59" s="202">
        <v>0</v>
      </c>
      <c r="N59" s="160">
        <v>0</v>
      </c>
      <c r="O59" s="160">
        <v>26</v>
      </c>
      <c r="P59" s="160">
        <v>39</v>
      </c>
      <c r="Q59" s="160">
        <v>39</v>
      </c>
      <c r="R59" s="160">
        <v>39</v>
      </c>
      <c r="S59" s="160">
        <v>39</v>
      </c>
      <c r="T59" s="160">
        <v>39</v>
      </c>
      <c r="U59" s="160">
        <v>39</v>
      </c>
      <c r="V59" s="160">
        <v>39</v>
      </c>
      <c r="W59" s="160">
        <v>39</v>
      </c>
      <c r="X59" s="160">
        <v>39</v>
      </c>
      <c r="Y59" s="160">
        <v>39</v>
      </c>
      <c r="Z59" s="160">
        <v>39</v>
      </c>
      <c r="AA59" s="160">
        <v>39</v>
      </c>
      <c r="AB59" s="160">
        <v>39</v>
      </c>
      <c r="AC59" s="160">
        <v>39</v>
      </c>
      <c r="AD59" s="160">
        <v>39</v>
      </c>
      <c r="AE59" s="160">
        <v>39</v>
      </c>
      <c r="AF59" s="160">
        <v>39</v>
      </c>
      <c r="AG59" s="160">
        <v>39</v>
      </c>
      <c r="AH59" s="160">
        <v>39</v>
      </c>
      <c r="AI59" s="160">
        <v>39</v>
      </c>
      <c r="AJ59" s="160">
        <v>39</v>
      </c>
      <c r="AK59" s="160">
        <v>39</v>
      </c>
      <c r="AL59" s="160">
        <v>39</v>
      </c>
      <c r="AM59" s="160">
        <v>39</v>
      </c>
      <c r="AN59" s="160">
        <v>39</v>
      </c>
      <c r="AO59" s="160">
        <v>39</v>
      </c>
      <c r="AP59" s="160">
        <v>39</v>
      </c>
      <c r="AQ59" s="160">
        <v>39</v>
      </c>
      <c r="AR59" s="160">
        <v>39</v>
      </c>
      <c r="AS59" s="160">
        <v>39</v>
      </c>
      <c r="AT59" s="160">
        <v>39</v>
      </c>
      <c r="AU59" s="160">
        <v>39</v>
      </c>
      <c r="AV59" s="160">
        <v>39</v>
      </c>
      <c r="AW59" s="160">
        <v>39</v>
      </c>
      <c r="AX59" s="160">
        <v>39</v>
      </c>
      <c r="AY59" s="160">
        <v>39</v>
      </c>
      <c r="AZ59" s="160">
        <v>39</v>
      </c>
      <c r="BA59" s="71">
        <v>39</v>
      </c>
      <c r="BB59" s="70"/>
      <c r="BC59" s="162"/>
    </row>
    <row r="60" spans="1:59" x14ac:dyDescent="0.25">
      <c r="A60" s="70"/>
      <c r="B60" s="155" t="s">
        <v>144</v>
      </c>
      <c r="C60" s="156"/>
      <c r="D60" s="156"/>
      <c r="E60" s="156"/>
      <c r="F60" s="156"/>
      <c r="G60" s="156"/>
      <c r="H60" s="203">
        <v>0</v>
      </c>
      <c r="I60" s="157">
        <v>0</v>
      </c>
      <c r="J60" s="157">
        <v>4</v>
      </c>
      <c r="K60" s="204">
        <v>5</v>
      </c>
      <c r="L60" s="205">
        <v>8</v>
      </c>
      <c r="M60" s="202">
        <v>0</v>
      </c>
      <c r="N60" s="160">
        <v>0</v>
      </c>
      <c r="O60" s="160">
        <v>0</v>
      </c>
      <c r="P60" s="160">
        <v>25</v>
      </c>
      <c r="Q60" s="160">
        <v>25</v>
      </c>
      <c r="R60" s="160">
        <v>25</v>
      </c>
      <c r="S60" s="160">
        <v>25</v>
      </c>
      <c r="T60" s="160">
        <v>25</v>
      </c>
      <c r="U60" s="160">
        <v>25</v>
      </c>
      <c r="V60" s="160">
        <v>25</v>
      </c>
      <c r="W60" s="160">
        <v>25</v>
      </c>
      <c r="X60" s="160">
        <v>25</v>
      </c>
      <c r="Y60" s="160">
        <v>25</v>
      </c>
      <c r="Z60" s="160">
        <v>25</v>
      </c>
      <c r="AA60" s="160">
        <v>25</v>
      </c>
      <c r="AB60" s="160">
        <v>25</v>
      </c>
      <c r="AC60" s="160">
        <v>25</v>
      </c>
      <c r="AD60" s="160">
        <v>25</v>
      </c>
      <c r="AE60" s="160">
        <v>25</v>
      </c>
      <c r="AF60" s="160">
        <v>25</v>
      </c>
      <c r="AG60" s="160">
        <v>25</v>
      </c>
      <c r="AH60" s="160">
        <v>25</v>
      </c>
      <c r="AI60" s="160">
        <v>25</v>
      </c>
      <c r="AJ60" s="160">
        <v>25</v>
      </c>
      <c r="AK60" s="160">
        <v>25</v>
      </c>
      <c r="AL60" s="160">
        <v>25</v>
      </c>
      <c r="AM60" s="160">
        <v>25</v>
      </c>
      <c r="AN60" s="160">
        <v>25</v>
      </c>
      <c r="AO60" s="160">
        <v>25</v>
      </c>
      <c r="AP60" s="160">
        <v>25</v>
      </c>
      <c r="AQ60" s="160">
        <v>25</v>
      </c>
      <c r="AR60" s="160">
        <v>25</v>
      </c>
      <c r="AS60" s="160">
        <v>25</v>
      </c>
      <c r="AT60" s="160">
        <v>25</v>
      </c>
      <c r="AU60" s="160">
        <v>25</v>
      </c>
      <c r="AV60" s="160">
        <v>25</v>
      </c>
      <c r="AW60" s="160">
        <v>25</v>
      </c>
      <c r="AX60" s="160">
        <v>25</v>
      </c>
      <c r="AY60" s="160">
        <v>25</v>
      </c>
      <c r="AZ60" s="160">
        <v>25</v>
      </c>
      <c r="BA60" s="71">
        <v>25</v>
      </c>
      <c r="BB60" s="70"/>
      <c r="BC60" s="162"/>
    </row>
    <row r="61" spans="1:59" hidden="1" x14ac:dyDescent="0.25">
      <c r="A61" s="70"/>
      <c r="B61" s="155" t="s">
        <v>145</v>
      </c>
      <c r="C61" s="156"/>
      <c r="D61" s="156"/>
      <c r="E61" s="156"/>
      <c r="F61" s="156"/>
      <c r="G61" s="156"/>
      <c r="H61" s="203">
        <v>0</v>
      </c>
      <c r="I61" s="157">
        <v>0</v>
      </c>
      <c r="J61" s="157">
        <v>0</v>
      </c>
      <c r="K61" s="204">
        <v>0</v>
      </c>
      <c r="L61" s="205">
        <v>0</v>
      </c>
      <c r="M61" s="202">
        <v>0</v>
      </c>
      <c r="N61" s="160">
        <v>0</v>
      </c>
      <c r="O61" s="160">
        <v>0</v>
      </c>
      <c r="P61" s="160">
        <v>0</v>
      </c>
      <c r="Q61" s="160">
        <v>0</v>
      </c>
      <c r="R61" s="160">
        <v>0</v>
      </c>
      <c r="S61" s="160">
        <v>0</v>
      </c>
      <c r="T61" s="160">
        <v>0</v>
      </c>
      <c r="U61" s="160">
        <v>0</v>
      </c>
      <c r="V61" s="160">
        <v>0</v>
      </c>
      <c r="W61" s="160">
        <v>0</v>
      </c>
      <c r="X61" s="160">
        <v>0</v>
      </c>
      <c r="Y61" s="160">
        <v>0</v>
      </c>
      <c r="Z61" s="160">
        <v>0</v>
      </c>
      <c r="AA61" s="160">
        <v>0</v>
      </c>
      <c r="AB61" s="160">
        <v>0</v>
      </c>
      <c r="AC61" s="160">
        <v>0</v>
      </c>
      <c r="AD61" s="160">
        <v>0</v>
      </c>
      <c r="AE61" s="160">
        <v>0</v>
      </c>
      <c r="AF61" s="160">
        <v>0</v>
      </c>
      <c r="AG61" s="160">
        <v>0</v>
      </c>
      <c r="AH61" s="160">
        <v>0</v>
      </c>
      <c r="AI61" s="160">
        <v>0</v>
      </c>
      <c r="AJ61" s="160">
        <v>0</v>
      </c>
      <c r="AK61" s="160">
        <v>0</v>
      </c>
      <c r="AL61" s="160">
        <v>0</v>
      </c>
      <c r="AM61" s="160">
        <v>0</v>
      </c>
      <c r="AN61" s="160">
        <v>0</v>
      </c>
      <c r="AO61" s="160">
        <v>0</v>
      </c>
      <c r="AP61" s="160">
        <v>0</v>
      </c>
      <c r="AQ61" s="160">
        <v>0</v>
      </c>
      <c r="AR61" s="160">
        <v>0</v>
      </c>
      <c r="AS61" s="160">
        <v>0</v>
      </c>
      <c r="AT61" s="160">
        <v>0</v>
      </c>
      <c r="AU61" s="160">
        <v>0</v>
      </c>
      <c r="AV61" s="160">
        <v>0</v>
      </c>
      <c r="AW61" s="160">
        <v>0</v>
      </c>
      <c r="AX61" s="160">
        <v>0</v>
      </c>
      <c r="AY61" s="160">
        <v>0</v>
      </c>
      <c r="AZ61" s="160">
        <v>0</v>
      </c>
      <c r="BA61" s="71">
        <v>0</v>
      </c>
      <c r="BB61" s="70"/>
      <c r="BC61" s="162"/>
    </row>
    <row r="62" spans="1:59" hidden="1" x14ac:dyDescent="0.25">
      <c r="A62" s="70"/>
      <c r="B62" s="155" t="s">
        <v>146</v>
      </c>
      <c r="C62" s="156"/>
      <c r="D62" s="156"/>
      <c r="E62" s="156"/>
      <c r="F62" s="156"/>
      <c r="G62" s="156"/>
      <c r="H62" s="203">
        <v>0</v>
      </c>
      <c r="I62" s="157">
        <v>0</v>
      </c>
      <c r="J62" s="157">
        <v>0</v>
      </c>
      <c r="K62" s="204">
        <v>0</v>
      </c>
      <c r="L62" s="205">
        <v>0</v>
      </c>
      <c r="M62" s="202">
        <v>0</v>
      </c>
      <c r="N62" s="160">
        <v>0</v>
      </c>
      <c r="O62" s="160">
        <v>0</v>
      </c>
      <c r="P62" s="160">
        <v>0</v>
      </c>
      <c r="Q62" s="160">
        <v>0</v>
      </c>
      <c r="R62" s="160">
        <v>0</v>
      </c>
      <c r="S62" s="160">
        <v>0</v>
      </c>
      <c r="T62" s="160">
        <v>0</v>
      </c>
      <c r="U62" s="160">
        <v>0</v>
      </c>
      <c r="V62" s="160">
        <v>0</v>
      </c>
      <c r="W62" s="160">
        <v>0</v>
      </c>
      <c r="X62" s="160">
        <v>0</v>
      </c>
      <c r="Y62" s="160">
        <v>0</v>
      </c>
      <c r="Z62" s="160">
        <v>0</v>
      </c>
      <c r="AA62" s="160">
        <v>0</v>
      </c>
      <c r="AB62" s="160">
        <v>0</v>
      </c>
      <c r="AC62" s="160">
        <v>0</v>
      </c>
      <c r="AD62" s="160">
        <v>0</v>
      </c>
      <c r="AE62" s="160">
        <v>0</v>
      </c>
      <c r="AF62" s="160">
        <v>0</v>
      </c>
      <c r="AG62" s="160">
        <v>0</v>
      </c>
      <c r="AH62" s="160">
        <v>0</v>
      </c>
      <c r="AI62" s="160">
        <v>0</v>
      </c>
      <c r="AJ62" s="160">
        <v>0</v>
      </c>
      <c r="AK62" s="160">
        <v>0</v>
      </c>
      <c r="AL62" s="160">
        <v>0</v>
      </c>
      <c r="AM62" s="160">
        <v>0</v>
      </c>
      <c r="AN62" s="160">
        <v>0</v>
      </c>
      <c r="AO62" s="160">
        <v>0</v>
      </c>
      <c r="AP62" s="160">
        <v>0</v>
      </c>
      <c r="AQ62" s="160">
        <v>0</v>
      </c>
      <c r="AR62" s="160">
        <v>0</v>
      </c>
      <c r="AS62" s="160">
        <v>0</v>
      </c>
      <c r="AT62" s="160">
        <v>0</v>
      </c>
      <c r="AU62" s="160">
        <v>0</v>
      </c>
      <c r="AV62" s="160">
        <v>0</v>
      </c>
      <c r="AW62" s="160">
        <v>0</v>
      </c>
      <c r="AX62" s="160">
        <v>0</v>
      </c>
      <c r="AY62" s="160">
        <v>0</v>
      </c>
      <c r="AZ62" s="160">
        <v>0</v>
      </c>
      <c r="BA62" s="71">
        <v>0</v>
      </c>
      <c r="BB62" s="70"/>
      <c r="BC62" s="162"/>
    </row>
    <row r="63" spans="1:59" hidden="1" x14ac:dyDescent="0.25">
      <c r="A63" s="70"/>
      <c r="B63" s="155" t="s">
        <v>147</v>
      </c>
      <c r="C63" s="156"/>
      <c r="D63" s="156"/>
      <c r="E63" s="156"/>
      <c r="F63" s="156"/>
      <c r="G63" s="156"/>
      <c r="H63" s="203">
        <v>0</v>
      </c>
      <c r="I63" s="157">
        <v>0</v>
      </c>
      <c r="J63" s="157">
        <v>0</v>
      </c>
      <c r="K63" s="204">
        <v>0</v>
      </c>
      <c r="L63" s="205">
        <v>0</v>
      </c>
      <c r="M63" s="202">
        <v>0</v>
      </c>
      <c r="N63" s="160">
        <v>0</v>
      </c>
      <c r="O63" s="160">
        <v>0</v>
      </c>
      <c r="P63" s="160">
        <v>0</v>
      </c>
      <c r="Q63" s="160">
        <v>0</v>
      </c>
      <c r="R63" s="160">
        <v>0</v>
      </c>
      <c r="S63" s="160">
        <v>0</v>
      </c>
      <c r="T63" s="160">
        <v>0</v>
      </c>
      <c r="U63" s="160">
        <v>0</v>
      </c>
      <c r="V63" s="160">
        <v>0</v>
      </c>
      <c r="W63" s="160">
        <v>0</v>
      </c>
      <c r="X63" s="160">
        <v>0</v>
      </c>
      <c r="Y63" s="160">
        <v>0</v>
      </c>
      <c r="Z63" s="160">
        <v>0</v>
      </c>
      <c r="AA63" s="160">
        <v>0</v>
      </c>
      <c r="AB63" s="160">
        <v>0</v>
      </c>
      <c r="AC63" s="160">
        <v>0</v>
      </c>
      <c r="AD63" s="160">
        <v>0</v>
      </c>
      <c r="AE63" s="160">
        <v>0</v>
      </c>
      <c r="AF63" s="160">
        <v>0</v>
      </c>
      <c r="AG63" s="160">
        <v>0</v>
      </c>
      <c r="AH63" s="160">
        <v>0</v>
      </c>
      <c r="AI63" s="160">
        <v>0</v>
      </c>
      <c r="AJ63" s="160">
        <v>0</v>
      </c>
      <c r="AK63" s="160">
        <v>0</v>
      </c>
      <c r="AL63" s="160">
        <v>0</v>
      </c>
      <c r="AM63" s="160">
        <v>0</v>
      </c>
      <c r="AN63" s="160">
        <v>0</v>
      </c>
      <c r="AO63" s="160">
        <v>0</v>
      </c>
      <c r="AP63" s="160">
        <v>0</v>
      </c>
      <c r="AQ63" s="160">
        <v>0</v>
      </c>
      <c r="AR63" s="160">
        <v>0</v>
      </c>
      <c r="AS63" s="160">
        <v>0</v>
      </c>
      <c r="AT63" s="160">
        <v>0</v>
      </c>
      <c r="AU63" s="160">
        <v>0</v>
      </c>
      <c r="AV63" s="160">
        <v>0</v>
      </c>
      <c r="AW63" s="160">
        <v>0</v>
      </c>
      <c r="AX63" s="160">
        <v>0</v>
      </c>
      <c r="AY63" s="160">
        <v>0</v>
      </c>
      <c r="AZ63" s="160">
        <v>0</v>
      </c>
      <c r="BA63" s="71">
        <v>0</v>
      </c>
      <c r="BB63" s="70"/>
      <c r="BC63" s="164"/>
    </row>
    <row r="64" spans="1:59" hidden="1" x14ac:dyDescent="0.25">
      <c r="A64" s="70"/>
      <c r="B64" s="155" t="s">
        <v>148</v>
      </c>
      <c r="C64" s="156"/>
      <c r="D64" s="156"/>
      <c r="E64" s="156"/>
      <c r="F64" s="156"/>
      <c r="G64" s="156"/>
      <c r="H64" s="203">
        <v>0</v>
      </c>
      <c r="I64" s="157">
        <v>0</v>
      </c>
      <c r="J64" s="157">
        <v>0</v>
      </c>
      <c r="K64" s="204">
        <v>0</v>
      </c>
      <c r="L64" s="205">
        <v>0</v>
      </c>
      <c r="M64" s="202">
        <v>0</v>
      </c>
      <c r="N64" s="160">
        <v>0</v>
      </c>
      <c r="O64" s="160">
        <v>0</v>
      </c>
      <c r="P64" s="160">
        <v>0</v>
      </c>
      <c r="Q64" s="160">
        <v>0</v>
      </c>
      <c r="R64" s="160">
        <v>0</v>
      </c>
      <c r="S64" s="160">
        <v>0</v>
      </c>
      <c r="T64" s="160">
        <v>0</v>
      </c>
      <c r="U64" s="160">
        <v>0</v>
      </c>
      <c r="V64" s="160">
        <v>0</v>
      </c>
      <c r="W64" s="160">
        <v>0</v>
      </c>
      <c r="X64" s="160">
        <v>0</v>
      </c>
      <c r="Y64" s="160">
        <v>0</v>
      </c>
      <c r="Z64" s="160">
        <v>0</v>
      </c>
      <c r="AA64" s="160">
        <v>0</v>
      </c>
      <c r="AB64" s="160">
        <v>0</v>
      </c>
      <c r="AC64" s="160">
        <v>0</v>
      </c>
      <c r="AD64" s="160">
        <v>0</v>
      </c>
      <c r="AE64" s="160">
        <v>0</v>
      </c>
      <c r="AF64" s="160">
        <v>0</v>
      </c>
      <c r="AG64" s="160">
        <v>0</v>
      </c>
      <c r="AH64" s="160">
        <v>0</v>
      </c>
      <c r="AI64" s="160">
        <v>0</v>
      </c>
      <c r="AJ64" s="160">
        <v>0</v>
      </c>
      <c r="AK64" s="160">
        <v>0</v>
      </c>
      <c r="AL64" s="160">
        <v>0</v>
      </c>
      <c r="AM64" s="160">
        <v>0</v>
      </c>
      <c r="AN64" s="160">
        <v>0</v>
      </c>
      <c r="AO64" s="160">
        <v>0</v>
      </c>
      <c r="AP64" s="160">
        <v>0</v>
      </c>
      <c r="AQ64" s="160">
        <v>0</v>
      </c>
      <c r="AR64" s="160">
        <v>0</v>
      </c>
      <c r="AS64" s="160">
        <v>0</v>
      </c>
      <c r="AT64" s="160">
        <v>0</v>
      </c>
      <c r="AU64" s="160">
        <v>0</v>
      </c>
      <c r="AV64" s="160">
        <v>0</v>
      </c>
      <c r="AW64" s="160">
        <v>0</v>
      </c>
      <c r="AX64" s="160">
        <v>0</v>
      </c>
      <c r="AY64" s="160">
        <v>0</v>
      </c>
      <c r="AZ64" s="160">
        <v>0</v>
      </c>
      <c r="BA64" s="71">
        <v>0</v>
      </c>
      <c r="BB64" s="70"/>
      <c r="BC64" s="164"/>
    </row>
    <row r="65" spans="1:62" hidden="1" x14ac:dyDescent="0.25">
      <c r="A65" s="70"/>
      <c r="B65" s="155" t="s">
        <v>149</v>
      </c>
      <c r="C65" s="156"/>
      <c r="D65" s="156"/>
      <c r="E65" s="156"/>
      <c r="F65" s="156"/>
      <c r="G65" s="156"/>
      <c r="H65" s="203">
        <v>0</v>
      </c>
      <c r="I65" s="157">
        <v>0</v>
      </c>
      <c r="J65" s="157">
        <v>0</v>
      </c>
      <c r="K65" s="204">
        <v>0</v>
      </c>
      <c r="L65" s="205">
        <v>0</v>
      </c>
      <c r="M65" s="202">
        <v>0</v>
      </c>
      <c r="N65" s="160">
        <v>0</v>
      </c>
      <c r="O65" s="160">
        <v>0</v>
      </c>
      <c r="P65" s="160">
        <v>0</v>
      </c>
      <c r="Q65" s="160">
        <v>0</v>
      </c>
      <c r="R65" s="160">
        <v>0</v>
      </c>
      <c r="S65" s="160">
        <v>0</v>
      </c>
      <c r="T65" s="160">
        <v>0</v>
      </c>
      <c r="U65" s="160">
        <v>0</v>
      </c>
      <c r="V65" s="160">
        <v>0</v>
      </c>
      <c r="W65" s="160">
        <v>0</v>
      </c>
      <c r="X65" s="160">
        <v>0</v>
      </c>
      <c r="Y65" s="160">
        <v>0</v>
      </c>
      <c r="Z65" s="160">
        <v>0</v>
      </c>
      <c r="AA65" s="160">
        <v>0</v>
      </c>
      <c r="AB65" s="160">
        <v>0</v>
      </c>
      <c r="AC65" s="160">
        <v>0</v>
      </c>
      <c r="AD65" s="160">
        <v>0</v>
      </c>
      <c r="AE65" s="160">
        <v>0</v>
      </c>
      <c r="AF65" s="160">
        <v>0</v>
      </c>
      <c r="AG65" s="160">
        <v>0</v>
      </c>
      <c r="AH65" s="160">
        <v>0</v>
      </c>
      <c r="AI65" s="160">
        <v>0</v>
      </c>
      <c r="AJ65" s="160">
        <v>0</v>
      </c>
      <c r="AK65" s="160">
        <v>0</v>
      </c>
      <c r="AL65" s="160">
        <v>0</v>
      </c>
      <c r="AM65" s="160">
        <v>0</v>
      </c>
      <c r="AN65" s="160">
        <v>0</v>
      </c>
      <c r="AO65" s="160">
        <v>0</v>
      </c>
      <c r="AP65" s="160">
        <v>0</v>
      </c>
      <c r="AQ65" s="160">
        <v>0</v>
      </c>
      <c r="AR65" s="160">
        <v>0</v>
      </c>
      <c r="AS65" s="160">
        <v>0</v>
      </c>
      <c r="AT65" s="160">
        <v>0</v>
      </c>
      <c r="AU65" s="160">
        <v>0</v>
      </c>
      <c r="AV65" s="160">
        <v>0</v>
      </c>
      <c r="AW65" s="160">
        <v>0</v>
      </c>
      <c r="AX65" s="160">
        <v>0</v>
      </c>
      <c r="AY65" s="160">
        <v>0</v>
      </c>
      <c r="AZ65" s="160">
        <v>0</v>
      </c>
      <c r="BA65" s="71">
        <v>0</v>
      </c>
      <c r="BB65" s="70"/>
      <c r="BC65" s="164"/>
    </row>
    <row r="66" spans="1:62" hidden="1" x14ac:dyDescent="0.25">
      <c r="A66" s="70"/>
      <c r="B66" s="155" t="s">
        <v>150</v>
      </c>
      <c r="C66" s="156"/>
      <c r="D66" s="156"/>
      <c r="E66" s="156"/>
      <c r="F66" s="156"/>
      <c r="G66" s="156"/>
      <c r="H66" s="203">
        <v>0</v>
      </c>
      <c r="I66" s="157">
        <v>0</v>
      </c>
      <c r="J66" s="157">
        <v>0</v>
      </c>
      <c r="K66" s="204">
        <v>0</v>
      </c>
      <c r="L66" s="205">
        <v>0</v>
      </c>
      <c r="M66" s="206">
        <v>0</v>
      </c>
      <c r="N66" s="207">
        <v>0</v>
      </c>
      <c r="O66" s="207">
        <v>0</v>
      </c>
      <c r="P66" s="207">
        <v>0</v>
      </c>
      <c r="Q66" s="207">
        <v>0</v>
      </c>
      <c r="R66" s="207">
        <v>0</v>
      </c>
      <c r="S66" s="207">
        <v>0</v>
      </c>
      <c r="T66" s="207">
        <v>0</v>
      </c>
      <c r="U66" s="207">
        <v>0</v>
      </c>
      <c r="V66" s="207">
        <v>0</v>
      </c>
      <c r="W66" s="207">
        <v>0</v>
      </c>
      <c r="X66" s="207">
        <v>0</v>
      </c>
      <c r="Y66" s="207">
        <v>0</v>
      </c>
      <c r="Z66" s="207">
        <v>0</v>
      </c>
      <c r="AA66" s="207">
        <v>0</v>
      </c>
      <c r="AB66" s="207">
        <v>0</v>
      </c>
      <c r="AC66" s="207">
        <v>0</v>
      </c>
      <c r="AD66" s="207">
        <v>0</v>
      </c>
      <c r="AE66" s="207">
        <v>0</v>
      </c>
      <c r="AF66" s="207">
        <v>0</v>
      </c>
      <c r="AG66" s="207">
        <v>0</v>
      </c>
      <c r="AH66" s="207">
        <v>0</v>
      </c>
      <c r="AI66" s="207">
        <v>0</v>
      </c>
      <c r="AJ66" s="207">
        <v>0</v>
      </c>
      <c r="AK66" s="207">
        <v>0</v>
      </c>
      <c r="AL66" s="207">
        <v>0</v>
      </c>
      <c r="AM66" s="207">
        <v>0</v>
      </c>
      <c r="AN66" s="207">
        <v>0</v>
      </c>
      <c r="AO66" s="207">
        <v>0</v>
      </c>
      <c r="AP66" s="207">
        <v>0</v>
      </c>
      <c r="AQ66" s="207">
        <v>0</v>
      </c>
      <c r="AR66" s="207">
        <v>0</v>
      </c>
      <c r="AS66" s="207">
        <v>0</v>
      </c>
      <c r="AT66" s="207">
        <v>0</v>
      </c>
      <c r="AU66" s="207">
        <v>0</v>
      </c>
      <c r="AV66" s="207">
        <v>0</v>
      </c>
      <c r="AW66" s="207">
        <v>0</v>
      </c>
      <c r="AX66" s="207">
        <v>0</v>
      </c>
      <c r="AY66" s="207">
        <v>0</v>
      </c>
      <c r="AZ66" s="207">
        <v>0</v>
      </c>
      <c r="BA66" s="208">
        <v>0</v>
      </c>
      <c r="BB66" s="209"/>
      <c r="BC66" s="210"/>
    </row>
    <row r="67" spans="1:62" hidden="1" x14ac:dyDescent="0.25">
      <c r="A67" s="70"/>
      <c r="B67" s="165" t="s">
        <v>49</v>
      </c>
      <c r="C67" s="166"/>
      <c r="D67" s="166"/>
      <c r="E67" s="166"/>
      <c r="F67" s="166"/>
      <c r="G67" s="166"/>
      <c r="H67" s="211">
        <v>0</v>
      </c>
      <c r="I67" s="167">
        <v>0</v>
      </c>
      <c r="J67" s="167">
        <v>0</v>
      </c>
      <c r="K67" s="212">
        <v>0</v>
      </c>
      <c r="L67" s="213">
        <v>0</v>
      </c>
      <c r="M67" s="170">
        <v>0</v>
      </c>
      <c r="N67" s="170">
        <v>0</v>
      </c>
      <c r="O67" s="170">
        <v>0</v>
      </c>
      <c r="P67" s="170">
        <v>0</v>
      </c>
      <c r="Q67" s="170">
        <v>0</v>
      </c>
      <c r="R67" s="170">
        <v>0</v>
      </c>
      <c r="S67" s="170">
        <v>0</v>
      </c>
      <c r="T67" s="170">
        <v>0</v>
      </c>
      <c r="U67" s="170">
        <v>0</v>
      </c>
      <c r="V67" s="170">
        <v>0</v>
      </c>
      <c r="W67" s="170">
        <v>0</v>
      </c>
      <c r="X67" s="170">
        <v>0</v>
      </c>
      <c r="Y67" s="170">
        <v>0</v>
      </c>
      <c r="Z67" s="170">
        <v>0</v>
      </c>
      <c r="AA67" s="170">
        <v>0</v>
      </c>
      <c r="AB67" s="170">
        <v>0</v>
      </c>
      <c r="AC67" s="170">
        <v>0</v>
      </c>
      <c r="AD67" s="170">
        <v>0</v>
      </c>
      <c r="AE67" s="170">
        <v>0</v>
      </c>
      <c r="AF67" s="170">
        <v>0</v>
      </c>
      <c r="AG67" s="170">
        <v>0</v>
      </c>
      <c r="AH67" s="170">
        <v>0</v>
      </c>
      <c r="AI67" s="170">
        <v>0</v>
      </c>
      <c r="AJ67" s="170">
        <v>0</v>
      </c>
      <c r="AK67" s="170">
        <v>0</v>
      </c>
      <c r="AL67" s="170">
        <v>0</v>
      </c>
      <c r="AM67" s="170">
        <v>0</v>
      </c>
      <c r="AN67" s="170">
        <v>0</v>
      </c>
      <c r="AO67" s="170">
        <v>0</v>
      </c>
      <c r="AP67" s="170">
        <v>0</v>
      </c>
      <c r="AQ67" s="170">
        <v>0</v>
      </c>
      <c r="AR67" s="170">
        <v>0</v>
      </c>
      <c r="AS67" s="170">
        <v>0</v>
      </c>
      <c r="AT67" s="170">
        <v>0</v>
      </c>
      <c r="AU67" s="170">
        <v>0</v>
      </c>
      <c r="AV67" s="170">
        <v>0</v>
      </c>
      <c r="AW67" s="170">
        <v>0</v>
      </c>
      <c r="AX67" s="170">
        <v>0</v>
      </c>
      <c r="AY67" s="171">
        <v>0</v>
      </c>
      <c r="AZ67" s="170">
        <v>0</v>
      </c>
      <c r="BA67" s="100">
        <v>0</v>
      </c>
      <c r="BB67" s="172"/>
      <c r="BC67" s="173"/>
    </row>
    <row r="68" spans="1:62" hidden="1" x14ac:dyDescent="0.25">
      <c r="A68" s="70"/>
      <c r="B68" s="155" t="s">
        <v>157</v>
      </c>
      <c r="C68" s="156"/>
      <c r="D68" s="156"/>
      <c r="E68" s="156"/>
      <c r="F68" s="156"/>
      <c r="G68" s="156"/>
      <c r="H68" s="203">
        <v>0</v>
      </c>
      <c r="I68" s="157">
        <v>0</v>
      </c>
      <c r="J68" s="157">
        <v>0</v>
      </c>
      <c r="K68" s="204">
        <v>0</v>
      </c>
      <c r="L68" s="205">
        <v>0</v>
      </c>
      <c r="M68" s="160">
        <v>0</v>
      </c>
      <c r="N68" s="160">
        <v>0</v>
      </c>
      <c r="O68" s="160">
        <v>0</v>
      </c>
      <c r="P68" s="160">
        <v>0</v>
      </c>
      <c r="Q68" s="160">
        <v>0</v>
      </c>
      <c r="R68" s="160">
        <v>0</v>
      </c>
      <c r="S68" s="160">
        <v>0</v>
      </c>
      <c r="T68" s="160">
        <v>0</v>
      </c>
      <c r="U68" s="160">
        <v>0</v>
      </c>
      <c r="V68" s="160">
        <v>0</v>
      </c>
      <c r="W68" s="160">
        <v>0</v>
      </c>
      <c r="X68" s="160">
        <v>0</v>
      </c>
      <c r="Y68" s="160">
        <v>0</v>
      </c>
      <c r="Z68" s="160">
        <v>0</v>
      </c>
      <c r="AA68" s="160">
        <v>0</v>
      </c>
      <c r="AB68" s="160">
        <v>0</v>
      </c>
      <c r="AC68" s="160">
        <v>0</v>
      </c>
      <c r="AD68" s="160">
        <v>0</v>
      </c>
      <c r="AE68" s="160">
        <v>0</v>
      </c>
      <c r="AF68" s="160">
        <v>0</v>
      </c>
      <c r="AG68" s="160">
        <v>0</v>
      </c>
      <c r="AH68" s="160">
        <v>0</v>
      </c>
      <c r="AI68" s="160">
        <v>0</v>
      </c>
      <c r="AJ68" s="160">
        <v>0</v>
      </c>
      <c r="AK68" s="160">
        <v>0</v>
      </c>
      <c r="AL68" s="160">
        <v>0</v>
      </c>
      <c r="AM68" s="160">
        <v>0</v>
      </c>
      <c r="AN68" s="160">
        <v>0</v>
      </c>
      <c r="AO68" s="160">
        <v>0</v>
      </c>
      <c r="AP68" s="160">
        <v>0</v>
      </c>
      <c r="AQ68" s="160">
        <v>0</v>
      </c>
      <c r="AR68" s="160">
        <v>0</v>
      </c>
      <c r="AS68" s="160">
        <v>0</v>
      </c>
      <c r="AT68" s="160">
        <v>0</v>
      </c>
      <c r="AU68" s="160">
        <v>0</v>
      </c>
      <c r="AV68" s="160">
        <v>0</v>
      </c>
      <c r="AW68" s="160">
        <v>0</v>
      </c>
      <c r="AX68" s="160">
        <v>0</v>
      </c>
      <c r="AY68" s="161">
        <v>0</v>
      </c>
      <c r="AZ68" s="160">
        <v>0</v>
      </c>
      <c r="BA68" s="71">
        <v>0</v>
      </c>
      <c r="BB68" s="70"/>
      <c r="BC68" s="164"/>
    </row>
    <row r="69" spans="1:62" ht="15.75" hidden="1" thickBot="1" x14ac:dyDescent="0.3">
      <c r="A69" s="70"/>
      <c r="B69" s="188" t="s">
        <v>51</v>
      </c>
      <c r="C69" s="189"/>
      <c r="D69" s="189"/>
      <c r="E69" s="189"/>
      <c r="F69" s="189"/>
      <c r="G69" s="189"/>
      <c r="H69" s="214">
        <v>0</v>
      </c>
      <c r="I69" s="215">
        <v>0</v>
      </c>
      <c r="J69" s="215">
        <v>0</v>
      </c>
      <c r="K69" s="216">
        <v>0</v>
      </c>
      <c r="L69" s="217">
        <v>0</v>
      </c>
      <c r="M69" s="218">
        <v>0</v>
      </c>
      <c r="N69" s="218">
        <v>0</v>
      </c>
      <c r="O69" s="218">
        <v>0</v>
      </c>
      <c r="P69" s="218">
        <v>0</v>
      </c>
      <c r="Q69" s="218">
        <v>0</v>
      </c>
      <c r="R69" s="218">
        <v>0</v>
      </c>
      <c r="S69" s="218">
        <v>0</v>
      </c>
      <c r="T69" s="218">
        <v>0</v>
      </c>
      <c r="U69" s="218">
        <v>0</v>
      </c>
      <c r="V69" s="218">
        <v>0</v>
      </c>
      <c r="W69" s="218">
        <v>0</v>
      </c>
      <c r="X69" s="218">
        <v>0</v>
      </c>
      <c r="Y69" s="218">
        <v>0</v>
      </c>
      <c r="Z69" s="218">
        <v>0</v>
      </c>
      <c r="AA69" s="218">
        <v>0</v>
      </c>
      <c r="AB69" s="218">
        <v>0</v>
      </c>
      <c r="AC69" s="218">
        <v>0</v>
      </c>
      <c r="AD69" s="218">
        <v>0</v>
      </c>
      <c r="AE69" s="218">
        <v>0</v>
      </c>
      <c r="AF69" s="218">
        <v>0</v>
      </c>
      <c r="AG69" s="218">
        <v>0</v>
      </c>
      <c r="AH69" s="218">
        <v>0</v>
      </c>
      <c r="AI69" s="218">
        <v>0</v>
      </c>
      <c r="AJ69" s="218">
        <v>0</v>
      </c>
      <c r="AK69" s="218">
        <v>0</v>
      </c>
      <c r="AL69" s="218">
        <v>0</v>
      </c>
      <c r="AM69" s="218">
        <v>0</v>
      </c>
      <c r="AN69" s="218">
        <v>0</v>
      </c>
      <c r="AO69" s="218">
        <v>0</v>
      </c>
      <c r="AP69" s="218">
        <v>0</v>
      </c>
      <c r="AQ69" s="218">
        <v>0</v>
      </c>
      <c r="AR69" s="218">
        <v>0</v>
      </c>
      <c r="AS69" s="218">
        <v>0</v>
      </c>
      <c r="AT69" s="218">
        <v>0</v>
      </c>
      <c r="AU69" s="218">
        <v>0</v>
      </c>
      <c r="AV69" s="218">
        <v>0</v>
      </c>
      <c r="AW69" s="218">
        <v>0</v>
      </c>
      <c r="AX69" s="218">
        <v>0</v>
      </c>
      <c r="AY69" s="219">
        <v>0</v>
      </c>
      <c r="AZ69" s="218">
        <v>0</v>
      </c>
      <c r="BA69" s="194">
        <v>0</v>
      </c>
      <c r="BB69" s="73"/>
      <c r="BC69" s="195"/>
    </row>
    <row r="70" spans="1:62" x14ac:dyDescent="0.25">
      <c r="A70" s="70"/>
      <c r="B70" s="67" t="s">
        <v>158</v>
      </c>
      <c r="C70" s="68"/>
      <c r="D70" s="68"/>
      <c r="E70" s="68"/>
      <c r="F70" s="68"/>
      <c r="G70" s="68"/>
      <c r="H70" s="220"/>
      <c r="I70" s="220"/>
      <c r="J70" s="121"/>
      <c r="K70" s="121"/>
      <c r="L70" s="220"/>
      <c r="M70" s="69"/>
      <c r="N70" s="69"/>
      <c r="O70" s="69"/>
      <c r="P70" s="69"/>
      <c r="Q70" s="69"/>
      <c r="R70" s="69"/>
      <c r="S70" s="69"/>
      <c r="T70" s="69"/>
      <c r="U70" s="69"/>
      <c r="V70" s="69"/>
      <c r="W70" s="69"/>
      <c r="X70" s="69"/>
      <c r="Y70" s="69"/>
      <c r="Z70" s="69"/>
      <c r="AA70" s="69"/>
      <c r="AB70" s="69"/>
      <c r="AC70" s="69"/>
      <c r="AD70" s="69"/>
      <c r="AE70" s="69"/>
      <c r="AF70" s="69"/>
      <c r="AG70" s="69"/>
      <c r="AH70" s="69"/>
      <c r="AI70" s="69"/>
      <c r="AJ70" s="69"/>
      <c r="AK70" s="69"/>
      <c r="AL70" s="69"/>
      <c r="AM70" s="69"/>
      <c r="AN70" s="69"/>
      <c r="AO70" s="69"/>
      <c r="AP70" s="69"/>
      <c r="AQ70" s="69"/>
      <c r="AR70" s="69"/>
      <c r="AS70" s="69"/>
      <c r="AT70" s="69"/>
      <c r="AU70" s="69"/>
      <c r="AV70" s="69"/>
      <c r="AW70" s="69"/>
      <c r="AX70" s="69"/>
      <c r="AY70" s="69"/>
      <c r="AZ70" s="69"/>
      <c r="BA70" s="68"/>
      <c r="BB70" s="68"/>
      <c r="BC70" s="153"/>
    </row>
    <row r="71" spans="1:62" x14ac:dyDescent="0.25">
      <c r="A71" s="70"/>
      <c r="B71" s="221" t="s">
        <v>155</v>
      </c>
      <c r="C71" s="222"/>
      <c r="D71" s="222"/>
      <c r="E71" s="222"/>
      <c r="F71" s="222"/>
      <c r="G71" s="222"/>
      <c r="H71" s="223">
        <v>160</v>
      </c>
      <c r="I71" s="223">
        <v>200</v>
      </c>
      <c r="J71" s="223">
        <v>272</v>
      </c>
      <c r="K71" s="224">
        <v>281</v>
      </c>
      <c r="L71" s="479">
        <v>286</v>
      </c>
      <c r="M71" s="223">
        <v>270</v>
      </c>
      <c r="N71" s="223">
        <v>315</v>
      </c>
      <c r="O71" s="223">
        <v>360</v>
      </c>
      <c r="P71" s="223">
        <v>405</v>
      </c>
      <c r="Q71" s="223">
        <v>405</v>
      </c>
      <c r="R71" s="223">
        <v>405</v>
      </c>
      <c r="S71" s="223">
        <v>405</v>
      </c>
      <c r="T71" s="223">
        <v>405</v>
      </c>
      <c r="U71" s="223">
        <v>405</v>
      </c>
      <c r="V71" s="223">
        <v>405</v>
      </c>
      <c r="W71" s="223">
        <v>405</v>
      </c>
      <c r="X71" s="223">
        <v>405</v>
      </c>
      <c r="Y71" s="223">
        <v>405</v>
      </c>
      <c r="Z71" s="223">
        <v>405</v>
      </c>
      <c r="AA71" s="223">
        <v>405</v>
      </c>
      <c r="AB71" s="223">
        <v>405</v>
      </c>
      <c r="AC71" s="223">
        <v>405</v>
      </c>
      <c r="AD71" s="223">
        <v>405</v>
      </c>
      <c r="AE71" s="223">
        <v>405</v>
      </c>
      <c r="AF71" s="223">
        <v>405</v>
      </c>
      <c r="AG71" s="223">
        <v>405</v>
      </c>
      <c r="AH71" s="223">
        <v>405</v>
      </c>
      <c r="AI71" s="223">
        <v>405</v>
      </c>
      <c r="AJ71" s="223">
        <v>405</v>
      </c>
      <c r="AK71" s="223">
        <v>405</v>
      </c>
      <c r="AL71" s="223">
        <v>405</v>
      </c>
      <c r="AM71" s="223">
        <v>405</v>
      </c>
      <c r="AN71" s="223">
        <v>405</v>
      </c>
      <c r="AO71" s="223">
        <v>405</v>
      </c>
      <c r="AP71" s="223">
        <v>405</v>
      </c>
      <c r="AQ71" s="223">
        <v>405</v>
      </c>
      <c r="AR71" s="223">
        <v>405</v>
      </c>
      <c r="AS71" s="223">
        <v>405</v>
      </c>
      <c r="AT71" s="223">
        <v>405</v>
      </c>
      <c r="AU71" s="223">
        <v>405</v>
      </c>
      <c r="AV71" s="223">
        <v>405</v>
      </c>
      <c r="AW71" s="223">
        <v>405</v>
      </c>
      <c r="AX71" s="223">
        <v>405</v>
      </c>
      <c r="AY71" s="225">
        <v>405</v>
      </c>
      <c r="AZ71" s="223">
        <v>405</v>
      </c>
      <c r="BA71" s="71"/>
      <c r="BB71" s="70"/>
      <c r="BC71" s="162"/>
    </row>
    <row r="72" spans="1:62" x14ac:dyDescent="0.25">
      <c r="A72" s="70"/>
      <c r="B72" s="226" t="s">
        <v>159</v>
      </c>
      <c r="C72" s="227"/>
      <c r="D72" s="227"/>
      <c r="E72" s="227"/>
      <c r="F72" s="227"/>
      <c r="G72" s="227"/>
      <c r="H72" s="228"/>
      <c r="I72" s="229">
        <v>40</v>
      </c>
      <c r="J72" s="229">
        <v>72</v>
      </c>
      <c r="K72" s="230">
        <v>9</v>
      </c>
      <c r="L72" s="231">
        <v>5</v>
      </c>
      <c r="M72" s="229">
        <v>-16</v>
      </c>
      <c r="N72" s="229">
        <v>45</v>
      </c>
      <c r="O72" s="229">
        <v>45</v>
      </c>
      <c r="P72" s="229">
        <v>45</v>
      </c>
      <c r="Q72" s="232">
        <v>0</v>
      </c>
      <c r="R72" s="232">
        <v>0</v>
      </c>
      <c r="S72" s="232">
        <v>0</v>
      </c>
      <c r="T72" s="232">
        <v>0</v>
      </c>
      <c r="U72" s="232">
        <v>0</v>
      </c>
      <c r="V72" s="232">
        <v>0</v>
      </c>
      <c r="W72" s="232">
        <v>0</v>
      </c>
      <c r="X72" s="232">
        <v>0</v>
      </c>
      <c r="Y72" s="232">
        <v>0</v>
      </c>
      <c r="Z72" s="232">
        <v>0</v>
      </c>
      <c r="AA72" s="232">
        <v>0</v>
      </c>
      <c r="AB72" s="232">
        <v>0</v>
      </c>
      <c r="AC72" s="232">
        <v>0</v>
      </c>
      <c r="AD72" s="232">
        <v>0</v>
      </c>
      <c r="AE72" s="232">
        <v>0</v>
      </c>
      <c r="AF72" s="232">
        <v>0</v>
      </c>
      <c r="AG72" s="232">
        <v>0</v>
      </c>
      <c r="AH72" s="232">
        <v>0</v>
      </c>
      <c r="AI72" s="232">
        <v>0</v>
      </c>
      <c r="AJ72" s="232">
        <v>0</v>
      </c>
      <c r="AK72" s="232">
        <v>0</v>
      </c>
      <c r="AL72" s="232">
        <v>0</v>
      </c>
      <c r="AM72" s="232">
        <v>0</v>
      </c>
      <c r="AN72" s="232">
        <v>0</v>
      </c>
      <c r="AO72" s="232">
        <v>0</v>
      </c>
      <c r="AP72" s="232">
        <v>0</v>
      </c>
      <c r="AQ72" s="232">
        <v>0</v>
      </c>
      <c r="AR72" s="232">
        <v>0</v>
      </c>
      <c r="AS72" s="232">
        <v>0</v>
      </c>
      <c r="AT72" s="232">
        <v>0</v>
      </c>
      <c r="AU72" s="232">
        <v>0</v>
      </c>
      <c r="AV72" s="232">
        <v>0</v>
      </c>
      <c r="AW72" s="232">
        <v>0</v>
      </c>
      <c r="AX72" s="232">
        <v>0</v>
      </c>
      <c r="AY72" s="233">
        <v>0</v>
      </c>
      <c r="AZ72" s="232">
        <v>0</v>
      </c>
      <c r="BA72" s="234"/>
      <c r="BB72" s="235"/>
      <c r="BC72" s="236"/>
    </row>
    <row r="73" spans="1:62" x14ac:dyDescent="0.25">
      <c r="A73" s="70"/>
      <c r="B73" s="237" t="s">
        <v>160</v>
      </c>
      <c r="C73" s="238"/>
      <c r="D73" s="238"/>
      <c r="E73" s="238"/>
      <c r="F73" s="238"/>
      <c r="G73" s="238"/>
      <c r="H73" s="239"/>
      <c r="I73" s="239"/>
      <c r="J73" s="239"/>
      <c r="K73" s="240"/>
      <c r="L73" s="241">
        <v>1.0177935943060499</v>
      </c>
      <c r="M73" s="239">
        <v>0.94405594405594406</v>
      </c>
      <c r="N73" s="239">
        <v>1.1666666666666667</v>
      </c>
      <c r="O73" s="239">
        <v>1.1428571428571428</v>
      </c>
      <c r="P73" s="239">
        <v>1.125</v>
      </c>
      <c r="Q73" s="239">
        <v>1</v>
      </c>
      <c r="R73" s="239">
        <v>1</v>
      </c>
      <c r="S73" s="239">
        <v>1</v>
      </c>
      <c r="T73" s="239">
        <v>1</v>
      </c>
      <c r="U73" s="239">
        <v>1</v>
      </c>
      <c r="V73" s="239">
        <v>1</v>
      </c>
      <c r="W73" s="239">
        <v>1</v>
      </c>
      <c r="X73" s="239">
        <v>1</v>
      </c>
      <c r="Y73" s="239">
        <v>1</v>
      </c>
      <c r="Z73" s="239">
        <v>1</v>
      </c>
      <c r="AA73" s="239">
        <v>1</v>
      </c>
      <c r="AB73" s="239">
        <v>1</v>
      </c>
      <c r="AC73" s="239">
        <v>1</v>
      </c>
      <c r="AD73" s="239">
        <v>1</v>
      </c>
      <c r="AE73" s="239">
        <v>1</v>
      </c>
      <c r="AF73" s="239">
        <v>1</v>
      </c>
      <c r="AG73" s="239">
        <v>1</v>
      </c>
      <c r="AH73" s="239">
        <v>1</v>
      </c>
      <c r="AI73" s="239">
        <v>1</v>
      </c>
      <c r="AJ73" s="239">
        <v>1</v>
      </c>
      <c r="AK73" s="239">
        <v>1</v>
      </c>
      <c r="AL73" s="239">
        <v>1</v>
      </c>
      <c r="AM73" s="239">
        <v>1</v>
      </c>
      <c r="AN73" s="239">
        <v>1</v>
      </c>
      <c r="AO73" s="239">
        <v>1</v>
      </c>
      <c r="AP73" s="239">
        <v>1</v>
      </c>
      <c r="AQ73" s="239">
        <v>1</v>
      </c>
      <c r="AR73" s="239">
        <v>1</v>
      </c>
      <c r="AS73" s="239">
        <v>1</v>
      </c>
      <c r="AT73" s="239">
        <v>1</v>
      </c>
      <c r="AU73" s="239">
        <v>1</v>
      </c>
      <c r="AV73" s="239">
        <v>1</v>
      </c>
      <c r="AW73" s="239">
        <v>1</v>
      </c>
      <c r="AX73" s="239">
        <v>1</v>
      </c>
      <c r="AY73" s="242">
        <v>1</v>
      </c>
      <c r="AZ73" s="239">
        <v>1</v>
      </c>
      <c r="BA73" s="243"/>
      <c r="BB73" s="244"/>
      <c r="BC73" s="245"/>
    </row>
    <row r="74" spans="1:62" x14ac:dyDescent="0.25">
      <c r="A74" s="70"/>
      <c r="B74" s="226" t="s">
        <v>161</v>
      </c>
      <c r="C74" s="227"/>
      <c r="D74" s="227"/>
      <c r="E74" s="227"/>
      <c r="F74" s="227"/>
      <c r="G74" s="227"/>
      <c r="H74" s="232"/>
      <c r="I74" s="232"/>
      <c r="J74" s="232"/>
      <c r="K74" s="246"/>
      <c r="L74" s="247">
        <v>1.0381494661921709</v>
      </c>
      <c r="M74" s="232">
        <v>0.96293706293706294</v>
      </c>
      <c r="N74" s="232">
        <v>1.1900000000000002</v>
      </c>
      <c r="O74" s="232">
        <v>1.1657142857142857</v>
      </c>
      <c r="P74" s="232">
        <v>1.1475</v>
      </c>
      <c r="Q74" s="232">
        <v>1.02</v>
      </c>
      <c r="R74" s="232">
        <v>1.02</v>
      </c>
      <c r="S74" s="232">
        <v>1.02</v>
      </c>
      <c r="T74" s="232">
        <v>1.02</v>
      </c>
      <c r="U74" s="232">
        <v>1.02</v>
      </c>
      <c r="V74" s="232">
        <v>1.02</v>
      </c>
      <c r="W74" s="232">
        <v>1.02</v>
      </c>
      <c r="X74" s="232">
        <v>1.02</v>
      </c>
      <c r="Y74" s="232">
        <v>1.02</v>
      </c>
      <c r="Z74" s="232">
        <v>1.02</v>
      </c>
      <c r="AA74" s="232">
        <v>1.02</v>
      </c>
      <c r="AB74" s="232">
        <v>1.02</v>
      </c>
      <c r="AC74" s="232">
        <v>1.02</v>
      </c>
      <c r="AD74" s="232">
        <v>1.02</v>
      </c>
      <c r="AE74" s="232">
        <v>1.02</v>
      </c>
      <c r="AF74" s="232">
        <v>1.02</v>
      </c>
      <c r="AG74" s="232">
        <v>1.02</v>
      </c>
      <c r="AH74" s="232">
        <v>1.02</v>
      </c>
      <c r="AI74" s="232">
        <v>1.02</v>
      </c>
      <c r="AJ74" s="232">
        <v>1.02</v>
      </c>
      <c r="AK74" s="232">
        <v>1.02</v>
      </c>
      <c r="AL74" s="232">
        <v>1.02</v>
      </c>
      <c r="AM74" s="232">
        <v>1.02</v>
      </c>
      <c r="AN74" s="232">
        <v>1.02</v>
      </c>
      <c r="AO74" s="232">
        <v>1.02</v>
      </c>
      <c r="AP74" s="232">
        <v>1.02</v>
      </c>
      <c r="AQ74" s="232">
        <v>1.02</v>
      </c>
      <c r="AR74" s="232">
        <v>1.02</v>
      </c>
      <c r="AS74" s="232">
        <v>1.02</v>
      </c>
      <c r="AT74" s="232">
        <v>1.02</v>
      </c>
      <c r="AU74" s="232">
        <v>1.02</v>
      </c>
      <c r="AV74" s="232">
        <v>1.02</v>
      </c>
      <c r="AW74" s="232">
        <v>1.02</v>
      </c>
      <c r="AX74" s="232">
        <v>1.02</v>
      </c>
      <c r="AY74" s="233">
        <v>1.02</v>
      </c>
      <c r="AZ74" s="232">
        <v>1.02</v>
      </c>
      <c r="BA74" s="234"/>
      <c r="BB74" s="235"/>
      <c r="BC74" s="236"/>
    </row>
    <row r="75" spans="1:62" ht="15.75" thickBot="1" x14ac:dyDescent="0.3">
      <c r="A75" s="70"/>
      <c r="B75" s="67" t="s">
        <v>162</v>
      </c>
      <c r="C75" s="68"/>
      <c r="D75" s="68"/>
      <c r="E75" s="68"/>
      <c r="F75" s="68"/>
      <c r="G75" s="68"/>
      <c r="H75" s="69"/>
      <c r="I75" s="69"/>
      <c r="J75" s="68"/>
      <c r="K75" s="68"/>
      <c r="L75" s="69"/>
      <c r="M75" s="69"/>
      <c r="N75" s="69"/>
      <c r="O75" s="69"/>
      <c r="P75" s="69"/>
      <c r="Q75" s="69"/>
      <c r="R75" s="69"/>
      <c r="S75" s="69"/>
      <c r="T75" s="69"/>
      <c r="U75" s="69"/>
      <c r="V75" s="69"/>
      <c r="W75" s="69"/>
      <c r="X75" s="69"/>
      <c r="Y75" s="69"/>
      <c r="Z75" s="69"/>
      <c r="AA75" s="69"/>
      <c r="AB75" s="69"/>
      <c r="AC75" s="69"/>
      <c r="AD75" s="69"/>
      <c r="AE75" s="69"/>
      <c r="AF75" s="69"/>
      <c r="AG75" s="69"/>
      <c r="AH75" s="69"/>
      <c r="AI75" s="69"/>
      <c r="AJ75" s="69"/>
      <c r="AK75" s="69"/>
      <c r="AL75" s="69"/>
      <c r="AM75" s="69"/>
      <c r="AN75" s="69"/>
      <c r="AO75" s="69"/>
      <c r="AP75" s="69"/>
      <c r="AQ75" s="69"/>
      <c r="AR75" s="69"/>
      <c r="AS75" s="69"/>
      <c r="AT75" s="69"/>
      <c r="AU75" s="69"/>
      <c r="AV75" s="69"/>
      <c r="AW75" s="69"/>
      <c r="AX75" s="69"/>
      <c r="AY75" s="69"/>
      <c r="AZ75" s="69"/>
      <c r="BA75" s="68"/>
      <c r="BB75" s="68"/>
      <c r="BC75" s="153"/>
    </row>
    <row r="76" spans="1:62" ht="15.75" thickBot="1" x14ac:dyDescent="0.3">
      <c r="A76" s="70"/>
      <c r="B76" s="155" t="s">
        <v>163</v>
      </c>
      <c r="C76" s="156"/>
      <c r="D76" s="156"/>
      <c r="E76" s="156"/>
      <c r="F76" s="156"/>
      <c r="G76" s="156"/>
      <c r="H76" s="157"/>
      <c r="I76" s="157"/>
      <c r="J76" s="157"/>
      <c r="K76" s="248"/>
      <c r="L76" s="249">
        <v>-0.01</v>
      </c>
      <c r="M76" s="250">
        <v>-0.01</v>
      </c>
      <c r="N76" s="157"/>
      <c r="O76" s="157"/>
      <c r="P76" s="157"/>
      <c r="Q76" s="157"/>
      <c r="R76" s="157"/>
      <c r="S76" s="157"/>
      <c r="T76" s="157"/>
      <c r="U76" s="157"/>
      <c r="V76" s="157"/>
      <c r="W76" s="157"/>
      <c r="X76" s="157"/>
      <c r="Y76" s="157"/>
      <c r="Z76" s="157"/>
      <c r="AA76" s="157"/>
      <c r="AB76" s="157"/>
      <c r="AC76" s="157"/>
      <c r="AD76" s="157"/>
      <c r="AE76" s="157"/>
      <c r="AF76" s="157"/>
      <c r="AG76" s="157"/>
      <c r="AH76" s="157"/>
      <c r="AI76" s="157"/>
      <c r="AJ76" s="157"/>
      <c r="AK76" s="157"/>
      <c r="AL76" s="157"/>
      <c r="AM76" s="157"/>
      <c r="AN76" s="157"/>
      <c r="AO76" s="157"/>
      <c r="AP76" s="157"/>
      <c r="AQ76" s="157"/>
      <c r="AR76" s="157"/>
      <c r="AS76" s="157"/>
      <c r="AT76" s="157"/>
      <c r="AU76" s="157"/>
      <c r="AV76" s="157"/>
      <c r="AW76" s="157"/>
      <c r="AX76" s="157"/>
      <c r="AY76" s="251"/>
      <c r="AZ76" s="157"/>
      <c r="BA76" s="71"/>
      <c r="BB76" s="70"/>
      <c r="BC76" s="162"/>
    </row>
    <row r="77" spans="1:62" x14ac:dyDescent="0.25">
      <c r="A77" s="70"/>
      <c r="B77" s="72" t="s">
        <v>164</v>
      </c>
      <c r="C77" s="73"/>
      <c r="D77" s="73"/>
      <c r="E77" s="73"/>
      <c r="F77" s="73"/>
      <c r="G77" s="73"/>
      <c r="H77" s="73"/>
      <c r="I77" s="73"/>
      <c r="J77" s="74"/>
      <c r="K77" s="75"/>
      <c r="L77" s="76">
        <v>-2.86</v>
      </c>
      <c r="M77" s="194">
        <v>-2.7</v>
      </c>
      <c r="N77" s="194">
        <v>-3.15</v>
      </c>
      <c r="O77" s="194">
        <v>-3.6</v>
      </c>
      <c r="P77" s="194">
        <v>-4.05</v>
      </c>
      <c r="Q77" s="194">
        <v>-4.05</v>
      </c>
      <c r="R77" s="194">
        <v>-4.05</v>
      </c>
      <c r="S77" s="194">
        <v>-4.05</v>
      </c>
      <c r="T77" s="194">
        <v>-4.05</v>
      </c>
      <c r="U77" s="194">
        <v>-4.05</v>
      </c>
      <c r="V77" s="194">
        <v>-4.05</v>
      </c>
      <c r="W77" s="194">
        <v>-4.05</v>
      </c>
      <c r="X77" s="194">
        <v>-4.05</v>
      </c>
      <c r="Y77" s="194">
        <v>-4.05</v>
      </c>
      <c r="Z77" s="194">
        <v>-4.05</v>
      </c>
      <c r="AA77" s="194">
        <v>-4.05</v>
      </c>
      <c r="AB77" s="194">
        <v>-4.05</v>
      </c>
      <c r="AC77" s="194">
        <v>-4.05</v>
      </c>
      <c r="AD77" s="194">
        <v>-4.05</v>
      </c>
      <c r="AE77" s="194">
        <v>-4.05</v>
      </c>
      <c r="AF77" s="194">
        <v>-4.05</v>
      </c>
      <c r="AG77" s="194">
        <v>-4.05</v>
      </c>
      <c r="AH77" s="194">
        <v>-4.05</v>
      </c>
      <c r="AI77" s="194">
        <v>-4.05</v>
      </c>
      <c r="AJ77" s="194">
        <v>-4.05</v>
      </c>
      <c r="AK77" s="194">
        <v>-4.05</v>
      </c>
      <c r="AL77" s="194">
        <v>-4.05</v>
      </c>
      <c r="AM77" s="194">
        <v>-4.05</v>
      </c>
      <c r="AN77" s="194">
        <v>-4.05</v>
      </c>
      <c r="AO77" s="194">
        <v>-4.05</v>
      </c>
      <c r="AP77" s="194">
        <v>-4.05</v>
      </c>
      <c r="AQ77" s="194">
        <v>-4.05</v>
      </c>
      <c r="AR77" s="194">
        <v>-4.05</v>
      </c>
      <c r="AS77" s="194">
        <v>-4.05</v>
      </c>
      <c r="AT77" s="194">
        <v>-4.05</v>
      </c>
      <c r="AU77" s="194">
        <v>-4.05</v>
      </c>
      <c r="AV77" s="194">
        <v>-4.05</v>
      </c>
      <c r="AW77" s="194">
        <v>-4.05</v>
      </c>
      <c r="AX77" s="194">
        <v>-4.05</v>
      </c>
      <c r="AY77" s="252">
        <v>-4.05</v>
      </c>
      <c r="AZ77" s="194">
        <v>-4.05</v>
      </c>
      <c r="BA77" s="73"/>
      <c r="BB77" s="73"/>
      <c r="BC77" s="195"/>
    </row>
    <row r="78" spans="1:62" x14ac:dyDescent="0.25">
      <c r="A78" s="70"/>
      <c r="B78" s="70"/>
      <c r="C78" s="70"/>
      <c r="D78" s="70"/>
      <c r="E78" s="70"/>
      <c r="F78" s="70"/>
      <c r="G78" s="70"/>
      <c r="H78" s="70"/>
      <c r="I78" s="70"/>
      <c r="J78" s="77"/>
      <c r="K78" s="70"/>
      <c r="L78"/>
      <c r="M78" s="70"/>
      <c r="N78" s="70"/>
      <c r="O78" s="70"/>
      <c r="P78" s="70"/>
      <c r="Q78" s="70"/>
      <c r="R78" s="70"/>
      <c r="S78" s="70"/>
      <c r="T78" s="70"/>
      <c r="U78" s="70"/>
      <c r="V78" s="70"/>
      <c r="W78" s="70"/>
      <c r="X78" s="70"/>
      <c r="Y78" s="70"/>
      <c r="Z78" s="70"/>
      <c r="AA78" s="70"/>
      <c r="AB78" s="70"/>
      <c r="AC78" s="70"/>
      <c r="AD78" s="70"/>
      <c r="AE78" s="70"/>
      <c r="AF78" s="70"/>
      <c r="AG78" s="70"/>
      <c r="AH78" s="70"/>
      <c r="AI78" s="70"/>
      <c r="AJ78" s="70"/>
      <c r="AK78" s="70"/>
      <c r="AL78" s="70"/>
      <c r="AM78" s="70"/>
      <c r="AN78" s="70"/>
      <c r="AO78" s="70"/>
      <c r="AP78" s="70"/>
      <c r="AQ78" s="70"/>
      <c r="AR78" s="70"/>
      <c r="AS78" s="70"/>
      <c r="AT78" s="70"/>
      <c r="AU78" s="70"/>
      <c r="AV78" s="70"/>
      <c r="AW78" s="70"/>
      <c r="AX78" s="70"/>
      <c r="AY78" s="70"/>
      <c r="AZ78" s="70"/>
      <c r="BA78" s="70"/>
      <c r="BB78" s="70"/>
      <c r="BC78" s="70"/>
    </row>
    <row r="79" spans="1:62" ht="15.75" x14ac:dyDescent="0.25">
      <c r="A79" s="70"/>
      <c r="B79" s="66" t="s">
        <v>165</v>
      </c>
      <c r="C79" s="66"/>
      <c r="D79" s="66"/>
      <c r="E79" s="66"/>
      <c r="F79" s="66"/>
      <c r="G79" s="66"/>
      <c r="H79" s="66"/>
      <c r="I79" s="66"/>
      <c r="J79" s="66"/>
      <c r="K79" s="66"/>
      <c r="L79" s="66"/>
      <c r="M79" s="66"/>
      <c r="N79" s="66"/>
      <c r="O79" s="66"/>
      <c r="P79" s="66"/>
      <c r="Q79" s="66"/>
      <c r="R79" s="66"/>
      <c r="S79" s="66"/>
      <c r="T79" s="66"/>
      <c r="U79" s="66"/>
      <c r="V79" s="66"/>
      <c r="W79" s="66"/>
      <c r="X79" s="66"/>
      <c r="Y79" s="66"/>
      <c r="Z79" s="66"/>
      <c r="AA79" s="66"/>
      <c r="AB79" s="66"/>
      <c r="AC79" s="66"/>
      <c r="AD79" s="66"/>
      <c r="AE79" s="66"/>
      <c r="AF79" s="66"/>
      <c r="AG79" s="66"/>
      <c r="AH79" s="66"/>
      <c r="AI79" s="66"/>
      <c r="AJ79" s="66"/>
      <c r="AK79" s="66"/>
      <c r="AL79" s="66"/>
      <c r="AM79" s="66"/>
      <c r="AN79" s="66"/>
      <c r="AO79" s="66"/>
      <c r="AP79" s="66"/>
      <c r="AQ79" s="66"/>
      <c r="AR79" s="66"/>
      <c r="AS79" s="66"/>
      <c r="AT79" s="66"/>
      <c r="AU79" s="66"/>
      <c r="AV79" s="66"/>
      <c r="AW79" s="66"/>
      <c r="AX79" s="66"/>
      <c r="AY79" s="66"/>
      <c r="AZ79" s="66"/>
      <c r="BA79" s="66"/>
      <c r="BB79" s="66"/>
      <c r="BC79" s="66"/>
    </row>
    <row r="80" spans="1:62" ht="15.75" thickBot="1" x14ac:dyDescent="0.3">
      <c r="A80" s="70"/>
      <c r="B80" s="67" t="s">
        <v>166</v>
      </c>
      <c r="C80" s="68"/>
      <c r="D80" s="68"/>
      <c r="E80" s="68"/>
      <c r="F80" s="68"/>
      <c r="G80" s="68"/>
      <c r="H80" s="69"/>
      <c r="I80" s="69"/>
      <c r="J80" s="68"/>
      <c r="K80" s="68"/>
      <c r="L80" s="69"/>
      <c r="M80" s="69"/>
      <c r="N80" s="69"/>
      <c r="O80" s="69"/>
      <c r="P80" s="69"/>
      <c r="Q80" s="69"/>
      <c r="R80" s="69"/>
      <c r="S80" s="69"/>
      <c r="T80" s="69"/>
      <c r="U80" s="69"/>
      <c r="V80" s="69"/>
      <c r="W80" s="69"/>
      <c r="X80" s="69"/>
      <c r="Y80" s="69"/>
      <c r="Z80" s="69"/>
      <c r="AA80" s="69"/>
      <c r="AB80" s="69"/>
      <c r="AC80" s="69"/>
      <c r="AD80" s="69"/>
      <c r="AE80" s="69"/>
      <c r="AF80" s="69"/>
      <c r="AG80" s="69"/>
      <c r="AH80" s="69"/>
      <c r="AI80" s="69"/>
      <c r="AJ80" s="69"/>
      <c r="AK80" s="69"/>
      <c r="AL80" s="69"/>
      <c r="AM80" s="69"/>
      <c r="AN80" s="69"/>
      <c r="AO80" s="69"/>
      <c r="AP80" s="69"/>
      <c r="AQ80" s="69"/>
      <c r="AR80" s="69"/>
      <c r="AS80" s="69"/>
      <c r="AT80" s="69"/>
      <c r="AU80" s="69"/>
      <c r="AV80" s="69"/>
      <c r="AW80" s="69"/>
      <c r="AX80" s="69"/>
      <c r="AY80" s="69"/>
      <c r="AZ80" s="69"/>
      <c r="BA80" s="68"/>
      <c r="BB80" s="68"/>
      <c r="BC80" s="153"/>
      <c r="BE80" s="253"/>
      <c r="BH80" s="128"/>
      <c r="BI80" s="254"/>
      <c r="BJ80" s="254"/>
    </row>
    <row r="81" spans="1:55" x14ac:dyDescent="0.25">
      <c r="A81" s="70"/>
      <c r="B81" s="155" t="s">
        <v>167</v>
      </c>
      <c r="C81" s="156"/>
      <c r="D81" s="156"/>
      <c r="E81" s="156"/>
      <c r="F81" s="156"/>
      <c r="G81" s="156"/>
      <c r="H81" s="198">
        <v>9</v>
      </c>
      <c r="I81" s="199">
        <v>13</v>
      </c>
      <c r="J81" s="480">
        <v>15</v>
      </c>
      <c r="K81" s="481">
        <v>16</v>
      </c>
      <c r="L81" s="482">
        <v>17</v>
      </c>
      <c r="M81" s="339">
        <v>16</v>
      </c>
      <c r="N81" s="339">
        <v>18.666666666666668</v>
      </c>
      <c r="O81" s="339">
        <v>21.333333333333336</v>
      </c>
      <c r="P81" s="339">
        <v>24.000000000000004</v>
      </c>
      <c r="Q81" s="255">
        <v>24.000000000000004</v>
      </c>
      <c r="R81" s="255">
        <v>24.000000000000004</v>
      </c>
      <c r="S81" s="255">
        <v>24.000000000000004</v>
      </c>
      <c r="T81" s="255">
        <v>24.000000000000004</v>
      </c>
      <c r="U81" s="255">
        <v>24.000000000000004</v>
      </c>
      <c r="V81" s="255">
        <v>24.000000000000004</v>
      </c>
      <c r="W81" s="255">
        <v>24.000000000000004</v>
      </c>
      <c r="X81" s="255">
        <v>24.000000000000004</v>
      </c>
      <c r="Y81" s="255">
        <v>24.000000000000004</v>
      </c>
      <c r="Z81" s="255">
        <v>24.000000000000004</v>
      </c>
      <c r="AA81" s="255">
        <v>24.000000000000004</v>
      </c>
      <c r="AB81" s="255">
        <v>24.000000000000004</v>
      </c>
      <c r="AC81" s="255">
        <v>24.000000000000004</v>
      </c>
      <c r="AD81" s="255">
        <v>24.000000000000004</v>
      </c>
      <c r="AE81" s="255">
        <v>24.000000000000004</v>
      </c>
      <c r="AF81" s="255">
        <v>24.000000000000004</v>
      </c>
      <c r="AG81" s="255">
        <v>24.000000000000004</v>
      </c>
      <c r="AH81" s="255">
        <v>24.000000000000004</v>
      </c>
      <c r="AI81" s="255">
        <v>24.000000000000004</v>
      </c>
      <c r="AJ81" s="255">
        <v>24.000000000000004</v>
      </c>
      <c r="AK81" s="255">
        <v>24.000000000000004</v>
      </c>
      <c r="AL81" s="255">
        <v>24.000000000000004</v>
      </c>
      <c r="AM81" s="255">
        <v>24.000000000000004</v>
      </c>
      <c r="AN81" s="255">
        <v>24.000000000000004</v>
      </c>
      <c r="AO81" s="255">
        <v>24.000000000000004</v>
      </c>
      <c r="AP81" s="255">
        <v>24.000000000000004</v>
      </c>
      <c r="AQ81" s="255">
        <v>24.000000000000004</v>
      </c>
      <c r="AR81" s="255">
        <v>24.000000000000004</v>
      </c>
      <c r="AS81" s="255">
        <v>24.000000000000004</v>
      </c>
      <c r="AT81" s="255">
        <v>24.000000000000004</v>
      </c>
      <c r="AU81" s="255">
        <v>24.000000000000004</v>
      </c>
      <c r="AV81" s="255">
        <v>24.000000000000004</v>
      </c>
      <c r="AW81" s="255">
        <v>24.000000000000004</v>
      </c>
      <c r="AX81" s="339">
        <v>24.000000000000004</v>
      </c>
      <c r="AY81" s="483">
        <v>24.000000000000004</v>
      </c>
      <c r="AZ81" s="339">
        <v>24.000000000000004</v>
      </c>
      <c r="BA81" s="71"/>
      <c r="BB81" s="70"/>
      <c r="BC81" s="162"/>
    </row>
    <row r="82" spans="1:55" x14ac:dyDescent="0.25">
      <c r="A82" s="70"/>
      <c r="B82" s="155" t="s">
        <v>168</v>
      </c>
      <c r="C82" s="156"/>
      <c r="D82" s="156"/>
      <c r="E82" s="156"/>
      <c r="F82" s="156"/>
      <c r="G82" s="156"/>
      <c r="H82" s="484">
        <v>1</v>
      </c>
      <c r="I82" s="306">
        <v>1</v>
      </c>
      <c r="J82" s="306">
        <v>1</v>
      </c>
      <c r="K82" s="485">
        <v>5</v>
      </c>
      <c r="L82" s="486">
        <v>4</v>
      </c>
      <c r="M82" s="339">
        <v>4</v>
      </c>
      <c r="N82" s="339">
        <v>4.666666666666667</v>
      </c>
      <c r="O82" s="339">
        <v>5.3333333333333339</v>
      </c>
      <c r="P82" s="339">
        <v>6.0000000000000009</v>
      </c>
      <c r="Q82" s="255">
        <v>6.0000000000000009</v>
      </c>
      <c r="R82" s="255">
        <v>6.0000000000000009</v>
      </c>
      <c r="S82" s="255">
        <v>6.0000000000000009</v>
      </c>
      <c r="T82" s="255">
        <v>6.0000000000000009</v>
      </c>
      <c r="U82" s="255">
        <v>6.0000000000000009</v>
      </c>
      <c r="V82" s="255">
        <v>6.0000000000000009</v>
      </c>
      <c r="W82" s="255">
        <v>6.0000000000000009</v>
      </c>
      <c r="X82" s="255">
        <v>6.0000000000000009</v>
      </c>
      <c r="Y82" s="255">
        <v>6.0000000000000009</v>
      </c>
      <c r="Z82" s="255">
        <v>6.0000000000000009</v>
      </c>
      <c r="AA82" s="255">
        <v>6.0000000000000009</v>
      </c>
      <c r="AB82" s="255">
        <v>6.0000000000000009</v>
      </c>
      <c r="AC82" s="255">
        <v>6.0000000000000009</v>
      </c>
      <c r="AD82" s="255">
        <v>6.0000000000000009</v>
      </c>
      <c r="AE82" s="255">
        <v>6.0000000000000009</v>
      </c>
      <c r="AF82" s="255">
        <v>6.0000000000000009</v>
      </c>
      <c r="AG82" s="255">
        <v>6.0000000000000009</v>
      </c>
      <c r="AH82" s="255">
        <v>6.0000000000000009</v>
      </c>
      <c r="AI82" s="255">
        <v>6.0000000000000009</v>
      </c>
      <c r="AJ82" s="255">
        <v>6.0000000000000009</v>
      </c>
      <c r="AK82" s="255">
        <v>6.0000000000000009</v>
      </c>
      <c r="AL82" s="255">
        <v>6.0000000000000009</v>
      </c>
      <c r="AM82" s="255">
        <v>6.0000000000000009</v>
      </c>
      <c r="AN82" s="255">
        <v>6.0000000000000009</v>
      </c>
      <c r="AO82" s="255">
        <v>6.0000000000000009</v>
      </c>
      <c r="AP82" s="255">
        <v>6.0000000000000009</v>
      </c>
      <c r="AQ82" s="255">
        <v>6.0000000000000009</v>
      </c>
      <c r="AR82" s="255">
        <v>6.0000000000000009</v>
      </c>
      <c r="AS82" s="255">
        <v>6.0000000000000009</v>
      </c>
      <c r="AT82" s="255">
        <v>6.0000000000000009</v>
      </c>
      <c r="AU82" s="255">
        <v>6.0000000000000009</v>
      </c>
      <c r="AV82" s="255">
        <v>6.0000000000000009</v>
      </c>
      <c r="AW82" s="255">
        <v>6.0000000000000009</v>
      </c>
      <c r="AX82" s="339">
        <v>6.0000000000000009</v>
      </c>
      <c r="AY82" s="483">
        <v>6.0000000000000009</v>
      </c>
      <c r="AZ82" s="339">
        <v>6.0000000000000009</v>
      </c>
      <c r="BA82" s="71"/>
      <c r="BB82" s="256"/>
      <c r="BC82" s="164"/>
    </row>
    <row r="83" spans="1:55" x14ac:dyDescent="0.25">
      <c r="A83" s="70"/>
      <c r="B83" s="155" t="s">
        <v>169</v>
      </c>
      <c r="C83" s="156"/>
      <c r="D83" s="156"/>
      <c r="E83" s="156"/>
      <c r="F83" s="156"/>
      <c r="G83" s="156"/>
      <c r="H83" s="484"/>
      <c r="I83" s="306">
        <v>0</v>
      </c>
      <c r="J83" s="306">
        <v>0</v>
      </c>
      <c r="K83" s="485">
        <v>1</v>
      </c>
      <c r="L83" s="486">
        <v>2</v>
      </c>
      <c r="M83" s="339">
        <v>2</v>
      </c>
      <c r="N83" s="339">
        <v>2.3333333333333335</v>
      </c>
      <c r="O83" s="339">
        <v>2.666666666666667</v>
      </c>
      <c r="P83" s="339">
        <v>3.0000000000000004</v>
      </c>
      <c r="Q83" s="255">
        <v>3.0000000000000004</v>
      </c>
      <c r="R83" s="255">
        <v>3.0000000000000004</v>
      </c>
      <c r="S83" s="255">
        <v>3.0000000000000004</v>
      </c>
      <c r="T83" s="255">
        <v>3.0000000000000004</v>
      </c>
      <c r="U83" s="255">
        <v>3.0000000000000004</v>
      </c>
      <c r="V83" s="255">
        <v>3.0000000000000004</v>
      </c>
      <c r="W83" s="255">
        <v>3.0000000000000004</v>
      </c>
      <c r="X83" s="255">
        <v>3.0000000000000004</v>
      </c>
      <c r="Y83" s="255">
        <v>3.0000000000000004</v>
      </c>
      <c r="Z83" s="255">
        <v>3.0000000000000004</v>
      </c>
      <c r="AA83" s="255">
        <v>3.0000000000000004</v>
      </c>
      <c r="AB83" s="255">
        <v>3.0000000000000004</v>
      </c>
      <c r="AC83" s="255">
        <v>3.0000000000000004</v>
      </c>
      <c r="AD83" s="255">
        <v>3.0000000000000004</v>
      </c>
      <c r="AE83" s="255">
        <v>3.0000000000000004</v>
      </c>
      <c r="AF83" s="255">
        <v>3.0000000000000004</v>
      </c>
      <c r="AG83" s="255">
        <v>3.0000000000000004</v>
      </c>
      <c r="AH83" s="255">
        <v>3.0000000000000004</v>
      </c>
      <c r="AI83" s="255">
        <v>3.0000000000000004</v>
      </c>
      <c r="AJ83" s="255">
        <v>3.0000000000000004</v>
      </c>
      <c r="AK83" s="255">
        <v>3.0000000000000004</v>
      </c>
      <c r="AL83" s="255">
        <v>3.0000000000000004</v>
      </c>
      <c r="AM83" s="255">
        <v>3.0000000000000004</v>
      </c>
      <c r="AN83" s="255">
        <v>3.0000000000000004</v>
      </c>
      <c r="AO83" s="255">
        <v>3.0000000000000004</v>
      </c>
      <c r="AP83" s="255">
        <v>3.0000000000000004</v>
      </c>
      <c r="AQ83" s="255">
        <v>3.0000000000000004</v>
      </c>
      <c r="AR83" s="255">
        <v>3.0000000000000004</v>
      </c>
      <c r="AS83" s="255">
        <v>3.0000000000000004</v>
      </c>
      <c r="AT83" s="255">
        <v>3.0000000000000004</v>
      </c>
      <c r="AU83" s="255">
        <v>3.0000000000000004</v>
      </c>
      <c r="AV83" s="255">
        <v>3.0000000000000004</v>
      </c>
      <c r="AW83" s="255">
        <v>3.0000000000000004</v>
      </c>
      <c r="AX83" s="339">
        <v>3.0000000000000004</v>
      </c>
      <c r="AY83" s="483">
        <v>3.0000000000000004</v>
      </c>
      <c r="AZ83" s="339">
        <v>3.0000000000000004</v>
      </c>
      <c r="BA83" s="71"/>
      <c r="BB83" s="256"/>
      <c r="BC83" s="164"/>
    </row>
    <row r="84" spans="1:55" ht="15.75" thickBot="1" x14ac:dyDescent="0.3">
      <c r="A84" s="70"/>
      <c r="B84" s="155" t="s">
        <v>170</v>
      </c>
      <c r="C84" s="156"/>
      <c r="D84" s="156"/>
      <c r="E84" s="156"/>
      <c r="F84" s="156"/>
      <c r="G84" s="156"/>
      <c r="H84" s="487">
        <v>3</v>
      </c>
      <c r="I84" s="488">
        <v>1</v>
      </c>
      <c r="J84" s="488">
        <v>1</v>
      </c>
      <c r="K84" s="489">
        <v>0</v>
      </c>
      <c r="L84" s="490">
        <v>0</v>
      </c>
      <c r="M84" s="339">
        <v>0</v>
      </c>
      <c r="N84" s="339">
        <v>0</v>
      </c>
      <c r="O84" s="339">
        <v>0</v>
      </c>
      <c r="P84" s="339">
        <v>0</v>
      </c>
      <c r="Q84" s="255">
        <v>0</v>
      </c>
      <c r="R84" s="255">
        <v>0</v>
      </c>
      <c r="S84" s="255">
        <v>0</v>
      </c>
      <c r="T84" s="255">
        <v>0</v>
      </c>
      <c r="U84" s="255">
        <v>0</v>
      </c>
      <c r="V84" s="255">
        <v>0</v>
      </c>
      <c r="W84" s="255">
        <v>0</v>
      </c>
      <c r="X84" s="255">
        <v>0</v>
      </c>
      <c r="Y84" s="255">
        <v>0</v>
      </c>
      <c r="Z84" s="255">
        <v>0</v>
      </c>
      <c r="AA84" s="255">
        <v>0</v>
      </c>
      <c r="AB84" s="255">
        <v>0</v>
      </c>
      <c r="AC84" s="255">
        <v>0</v>
      </c>
      <c r="AD84" s="255">
        <v>0</v>
      </c>
      <c r="AE84" s="255">
        <v>0</v>
      </c>
      <c r="AF84" s="255">
        <v>0</v>
      </c>
      <c r="AG84" s="255">
        <v>0</v>
      </c>
      <c r="AH84" s="255">
        <v>0</v>
      </c>
      <c r="AI84" s="255">
        <v>0</v>
      </c>
      <c r="AJ84" s="255">
        <v>0</v>
      </c>
      <c r="AK84" s="255">
        <v>0</v>
      </c>
      <c r="AL84" s="255">
        <v>0</v>
      </c>
      <c r="AM84" s="255">
        <v>0</v>
      </c>
      <c r="AN84" s="255">
        <v>0</v>
      </c>
      <c r="AO84" s="255">
        <v>0</v>
      </c>
      <c r="AP84" s="255">
        <v>0</v>
      </c>
      <c r="AQ84" s="255">
        <v>0</v>
      </c>
      <c r="AR84" s="255">
        <v>0</v>
      </c>
      <c r="AS84" s="255">
        <v>0</v>
      </c>
      <c r="AT84" s="255">
        <v>0</v>
      </c>
      <c r="AU84" s="255">
        <v>0</v>
      </c>
      <c r="AV84" s="255">
        <v>0</v>
      </c>
      <c r="AW84" s="255">
        <v>0</v>
      </c>
      <c r="AX84" s="339">
        <v>0</v>
      </c>
      <c r="AY84" s="483">
        <v>0</v>
      </c>
      <c r="AZ84" s="339">
        <v>0</v>
      </c>
      <c r="BA84" s="71"/>
      <c r="BB84" s="256"/>
      <c r="BC84" s="164"/>
    </row>
    <row r="85" spans="1:55" x14ac:dyDescent="0.25">
      <c r="A85" s="70"/>
      <c r="B85" s="257" t="s">
        <v>171</v>
      </c>
      <c r="C85" s="258"/>
      <c r="D85" s="258"/>
      <c r="E85" s="258"/>
      <c r="F85" s="258"/>
      <c r="G85" s="258"/>
      <c r="H85" s="223">
        <v>13</v>
      </c>
      <c r="I85" s="223">
        <v>15</v>
      </c>
      <c r="J85" s="223">
        <v>17</v>
      </c>
      <c r="K85" s="259">
        <v>22</v>
      </c>
      <c r="L85" s="260">
        <v>23</v>
      </c>
      <c r="M85" s="261">
        <v>22</v>
      </c>
      <c r="N85" s="261">
        <v>25.666666666666668</v>
      </c>
      <c r="O85" s="261">
        <v>29.333333333333339</v>
      </c>
      <c r="P85" s="261">
        <v>33.000000000000007</v>
      </c>
      <c r="Q85" s="261">
        <v>33.000000000000007</v>
      </c>
      <c r="R85" s="261">
        <v>33.000000000000007</v>
      </c>
      <c r="S85" s="261">
        <v>33.000000000000007</v>
      </c>
      <c r="T85" s="261">
        <v>33.000000000000007</v>
      </c>
      <c r="U85" s="261">
        <v>33.000000000000007</v>
      </c>
      <c r="V85" s="261">
        <v>33.000000000000007</v>
      </c>
      <c r="W85" s="261">
        <v>33.000000000000007</v>
      </c>
      <c r="X85" s="261">
        <v>33.000000000000007</v>
      </c>
      <c r="Y85" s="261">
        <v>33.000000000000007</v>
      </c>
      <c r="Z85" s="261">
        <v>33.000000000000007</v>
      </c>
      <c r="AA85" s="261">
        <v>33.000000000000007</v>
      </c>
      <c r="AB85" s="261">
        <v>33.000000000000007</v>
      </c>
      <c r="AC85" s="261">
        <v>33.000000000000007</v>
      </c>
      <c r="AD85" s="261">
        <v>33.000000000000007</v>
      </c>
      <c r="AE85" s="261">
        <v>33.000000000000007</v>
      </c>
      <c r="AF85" s="261">
        <v>33.000000000000007</v>
      </c>
      <c r="AG85" s="261">
        <v>33.000000000000007</v>
      </c>
      <c r="AH85" s="261">
        <v>33.000000000000007</v>
      </c>
      <c r="AI85" s="261">
        <v>33.000000000000007</v>
      </c>
      <c r="AJ85" s="261">
        <v>33.000000000000007</v>
      </c>
      <c r="AK85" s="261">
        <v>33.000000000000007</v>
      </c>
      <c r="AL85" s="261">
        <v>33.000000000000007</v>
      </c>
      <c r="AM85" s="261">
        <v>33.000000000000007</v>
      </c>
      <c r="AN85" s="261">
        <v>33.000000000000007</v>
      </c>
      <c r="AO85" s="261">
        <v>33.000000000000007</v>
      </c>
      <c r="AP85" s="261">
        <v>33.000000000000007</v>
      </c>
      <c r="AQ85" s="261">
        <v>33.000000000000007</v>
      </c>
      <c r="AR85" s="261">
        <v>33.000000000000007</v>
      </c>
      <c r="AS85" s="261">
        <v>33.000000000000007</v>
      </c>
      <c r="AT85" s="261">
        <v>33.000000000000007</v>
      </c>
      <c r="AU85" s="261">
        <v>33.000000000000007</v>
      </c>
      <c r="AV85" s="261">
        <v>33.000000000000007</v>
      </c>
      <c r="AW85" s="261">
        <v>33.000000000000007</v>
      </c>
      <c r="AX85" s="261">
        <v>33.000000000000007</v>
      </c>
      <c r="AY85" s="262">
        <v>33.000000000000007</v>
      </c>
      <c r="AZ85" s="261">
        <v>33.000000000000007</v>
      </c>
      <c r="BA85" s="263"/>
      <c r="BB85" s="264"/>
      <c r="BC85" s="265"/>
    </row>
    <row r="86" spans="1:55" x14ac:dyDescent="0.25">
      <c r="A86" s="70"/>
      <c r="B86" s="266" t="s">
        <v>172</v>
      </c>
      <c r="C86" s="267"/>
      <c r="D86" s="267"/>
      <c r="E86" s="267"/>
      <c r="F86" s="267"/>
      <c r="G86" s="267"/>
      <c r="H86" s="268">
        <v>20.399999999999999</v>
      </c>
      <c r="I86" s="268">
        <v>17.299999999999997</v>
      </c>
      <c r="J86" s="268">
        <v>19.239999999999998</v>
      </c>
      <c r="K86" s="269">
        <v>23.49</v>
      </c>
      <c r="L86" s="270">
        <v>25.23</v>
      </c>
      <c r="M86" s="268">
        <v>24.26</v>
      </c>
      <c r="N86" s="268">
        <v>28.303333333333335</v>
      </c>
      <c r="O86" s="268">
        <v>32.346666666666664</v>
      </c>
      <c r="P86" s="268">
        <v>36.390000000000008</v>
      </c>
      <c r="Q86" s="268">
        <v>36.390000000000008</v>
      </c>
      <c r="R86" s="268">
        <v>36.390000000000008</v>
      </c>
      <c r="S86" s="268">
        <v>36.390000000000008</v>
      </c>
      <c r="T86" s="268">
        <v>36.390000000000008</v>
      </c>
      <c r="U86" s="268">
        <v>36.390000000000008</v>
      </c>
      <c r="V86" s="268">
        <v>36.390000000000008</v>
      </c>
      <c r="W86" s="268">
        <v>36.390000000000008</v>
      </c>
      <c r="X86" s="268">
        <v>36.390000000000008</v>
      </c>
      <c r="Y86" s="268">
        <v>36.390000000000008</v>
      </c>
      <c r="Z86" s="268">
        <v>36.390000000000008</v>
      </c>
      <c r="AA86" s="268">
        <v>36.390000000000008</v>
      </c>
      <c r="AB86" s="268">
        <v>36.390000000000008</v>
      </c>
      <c r="AC86" s="268">
        <v>36.390000000000008</v>
      </c>
      <c r="AD86" s="268">
        <v>36.390000000000008</v>
      </c>
      <c r="AE86" s="268">
        <v>36.390000000000008</v>
      </c>
      <c r="AF86" s="268">
        <v>36.390000000000008</v>
      </c>
      <c r="AG86" s="268">
        <v>36.390000000000008</v>
      </c>
      <c r="AH86" s="268">
        <v>36.390000000000008</v>
      </c>
      <c r="AI86" s="268">
        <v>36.390000000000008</v>
      </c>
      <c r="AJ86" s="268">
        <v>36.390000000000008</v>
      </c>
      <c r="AK86" s="268">
        <v>36.390000000000008</v>
      </c>
      <c r="AL86" s="268">
        <v>36.390000000000008</v>
      </c>
      <c r="AM86" s="268">
        <v>36.390000000000008</v>
      </c>
      <c r="AN86" s="268">
        <v>36.390000000000008</v>
      </c>
      <c r="AO86" s="268">
        <v>36.390000000000008</v>
      </c>
      <c r="AP86" s="268">
        <v>36.390000000000008</v>
      </c>
      <c r="AQ86" s="268">
        <v>36.390000000000008</v>
      </c>
      <c r="AR86" s="268">
        <v>36.390000000000008</v>
      </c>
      <c r="AS86" s="268">
        <v>36.390000000000008</v>
      </c>
      <c r="AT86" s="268">
        <v>36.390000000000008</v>
      </c>
      <c r="AU86" s="268">
        <v>36.390000000000008</v>
      </c>
      <c r="AV86" s="268">
        <v>36.390000000000008</v>
      </c>
      <c r="AW86" s="268">
        <v>36.390000000000008</v>
      </c>
      <c r="AX86" s="268">
        <v>36.390000000000008</v>
      </c>
      <c r="AY86" s="271">
        <v>36.390000000000008</v>
      </c>
      <c r="AZ86" s="268">
        <v>36.390000000000008</v>
      </c>
      <c r="BA86" s="272"/>
      <c r="BB86" s="273"/>
      <c r="BC86" s="274"/>
    </row>
    <row r="87" spans="1:55" x14ac:dyDescent="0.25">
      <c r="A87" s="70"/>
      <c r="B87" s="275" t="s">
        <v>173</v>
      </c>
      <c r="C87" s="276"/>
      <c r="D87" s="276"/>
      <c r="E87" s="276"/>
      <c r="F87" s="276"/>
      <c r="G87" s="276"/>
      <c r="H87" s="277">
        <v>5.6250000000000001E-2</v>
      </c>
      <c r="I87" s="277">
        <v>6.5000000000000002E-2</v>
      </c>
      <c r="J87" s="277">
        <v>5.514705882352941E-2</v>
      </c>
      <c r="K87" s="278">
        <v>5.6939501779359428E-2</v>
      </c>
      <c r="L87" s="279">
        <v>5.944055944055944E-2</v>
      </c>
      <c r="M87" s="277">
        <v>5.9259259259259262E-2</v>
      </c>
      <c r="N87" s="277">
        <v>5.9259259259259262E-2</v>
      </c>
      <c r="O87" s="277">
        <v>5.9259259259259268E-2</v>
      </c>
      <c r="P87" s="277">
        <v>5.9259259259259268E-2</v>
      </c>
      <c r="Q87" s="277">
        <v>5.9259259259259268E-2</v>
      </c>
      <c r="R87" s="277">
        <v>5.9259259259259268E-2</v>
      </c>
      <c r="S87" s="277">
        <v>5.9259259259259268E-2</v>
      </c>
      <c r="T87" s="277">
        <v>5.9259259259259268E-2</v>
      </c>
      <c r="U87" s="277">
        <v>5.9259259259259268E-2</v>
      </c>
      <c r="V87" s="277">
        <v>5.9259259259259268E-2</v>
      </c>
      <c r="W87" s="277">
        <v>5.9259259259259268E-2</v>
      </c>
      <c r="X87" s="277">
        <v>5.9259259259259268E-2</v>
      </c>
      <c r="Y87" s="277">
        <v>5.9259259259259268E-2</v>
      </c>
      <c r="Z87" s="277">
        <v>5.9259259259259268E-2</v>
      </c>
      <c r="AA87" s="277">
        <v>5.9259259259259268E-2</v>
      </c>
      <c r="AB87" s="277">
        <v>5.9259259259259268E-2</v>
      </c>
      <c r="AC87" s="277">
        <v>5.9259259259259268E-2</v>
      </c>
      <c r="AD87" s="277">
        <v>5.9259259259259268E-2</v>
      </c>
      <c r="AE87" s="277">
        <v>5.9259259259259268E-2</v>
      </c>
      <c r="AF87" s="277">
        <v>5.9259259259259268E-2</v>
      </c>
      <c r="AG87" s="277">
        <v>5.9259259259259268E-2</v>
      </c>
      <c r="AH87" s="277">
        <v>5.9259259259259268E-2</v>
      </c>
      <c r="AI87" s="277">
        <v>5.9259259259259268E-2</v>
      </c>
      <c r="AJ87" s="277">
        <v>5.9259259259259268E-2</v>
      </c>
      <c r="AK87" s="277">
        <v>5.9259259259259268E-2</v>
      </c>
      <c r="AL87" s="277">
        <v>5.9259259259259268E-2</v>
      </c>
      <c r="AM87" s="277">
        <v>5.9259259259259268E-2</v>
      </c>
      <c r="AN87" s="277">
        <v>5.9259259259259268E-2</v>
      </c>
      <c r="AO87" s="277">
        <v>5.9259259259259268E-2</v>
      </c>
      <c r="AP87" s="277">
        <v>5.9259259259259268E-2</v>
      </c>
      <c r="AQ87" s="277">
        <v>5.9259259259259268E-2</v>
      </c>
      <c r="AR87" s="277">
        <v>5.9259259259259268E-2</v>
      </c>
      <c r="AS87" s="277">
        <v>5.9259259259259268E-2</v>
      </c>
      <c r="AT87" s="277">
        <v>5.9259259259259268E-2</v>
      </c>
      <c r="AU87" s="277">
        <v>5.9259259259259268E-2</v>
      </c>
      <c r="AV87" s="277">
        <v>5.9259259259259268E-2</v>
      </c>
      <c r="AW87" s="277">
        <v>5.9259259259259268E-2</v>
      </c>
      <c r="AX87" s="277">
        <v>5.9259259259259268E-2</v>
      </c>
      <c r="AY87" s="280">
        <v>5.9259259259259268E-2</v>
      </c>
      <c r="AZ87" s="277">
        <v>5.9259259259259268E-2</v>
      </c>
      <c r="BA87" s="281"/>
      <c r="BB87" s="282"/>
      <c r="BC87" s="283"/>
    </row>
    <row r="88" spans="1:55" x14ac:dyDescent="0.25">
      <c r="A88" s="70"/>
      <c r="B88" s="275" t="s">
        <v>174</v>
      </c>
      <c r="C88" s="276"/>
      <c r="D88" s="276"/>
      <c r="E88" s="276"/>
      <c r="F88" s="276"/>
      <c r="G88" s="276"/>
      <c r="H88" s="277">
        <v>6.2500000000000003E-3</v>
      </c>
      <c r="I88" s="277">
        <v>5.0000000000000001E-3</v>
      </c>
      <c r="J88" s="277">
        <v>3.6764705882352941E-3</v>
      </c>
      <c r="K88" s="278">
        <v>1.7793594306049824E-2</v>
      </c>
      <c r="L88" s="279">
        <v>1.3986013986013986E-2</v>
      </c>
      <c r="M88" s="277">
        <v>1.4814814814814815E-2</v>
      </c>
      <c r="N88" s="277">
        <v>1.4814814814814815E-2</v>
      </c>
      <c r="O88" s="277">
        <v>1.4814814814814817E-2</v>
      </c>
      <c r="P88" s="277">
        <v>1.4814814814814817E-2</v>
      </c>
      <c r="Q88" s="277">
        <v>1.4814814814814817E-2</v>
      </c>
      <c r="R88" s="277">
        <v>1.4814814814814817E-2</v>
      </c>
      <c r="S88" s="277">
        <v>1.4814814814814817E-2</v>
      </c>
      <c r="T88" s="277">
        <v>1.4814814814814817E-2</v>
      </c>
      <c r="U88" s="277">
        <v>1.4814814814814817E-2</v>
      </c>
      <c r="V88" s="277">
        <v>1.4814814814814817E-2</v>
      </c>
      <c r="W88" s="277">
        <v>1.4814814814814817E-2</v>
      </c>
      <c r="X88" s="277">
        <v>1.4814814814814817E-2</v>
      </c>
      <c r="Y88" s="277">
        <v>1.4814814814814817E-2</v>
      </c>
      <c r="Z88" s="277">
        <v>1.4814814814814817E-2</v>
      </c>
      <c r="AA88" s="277">
        <v>1.4814814814814817E-2</v>
      </c>
      <c r="AB88" s="277">
        <v>1.4814814814814817E-2</v>
      </c>
      <c r="AC88" s="277">
        <v>1.4814814814814817E-2</v>
      </c>
      <c r="AD88" s="277">
        <v>1.4814814814814817E-2</v>
      </c>
      <c r="AE88" s="277">
        <v>1.4814814814814817E-2</v>
      </c>
      <c r="AF88" s="277">
        <v>1.4814814814814817E-2</v>
      </c>
      <c r="AG88" s="277">
        <v>1.4814814814814817E-2</v>
      </c>
      <c r="AH88" s="277">
        <v>1.4814814814814817E-2</v>
      </c>
      <c r="AI88" s="277">
        <v>1.4814814814814817E-2</v>
      </c>
      <c r="AJ88" s="277">
        <v>1.4814814814814817E-2</v>
      </c>
      <c r="AK88" s="277">
        <v>1.4814814814814817E-2</v>
      </c>
      <c r="AL88" s="277">
        <v>1.4814814814814817E-2</v>
      </c>
      <c r="AM88" s="277">
        <v>1.4814814814814817E-2</v>
      </c>
      <c r="AN88" s="277">
        <v>1.4814814814814817E-2</v>
      </c>
      <c r="AO88" s="277">
        <v>1.4814814814814817E-2</v>
      </c>
      <c r="AP88" s="277">
        <v>1.4814814814814817E-2</v>
      </c>
      <c r="AQ88" s="277">
        <v>1.4814814814814817E-2</v>
      </c>
      <c r="AR88" s="277">
        <v>1.4814814814814817E-2</v>
      </c>
      <c r="AS88" s="277">
        <v>1.4814814814814817E-2</v>
      </c>
      <c r="AT88" s="277">
        <v>1.4814814814814817E-2</v>
      </c>
      <c r="AU88" s="277">
        <v>1.4814814814814817E-2</v>
      </c>
      <c r="AV88" s="277">
        <v>1.4814814814814817E-2</v>
      </c>
      <c r="AW88" s="277">
        <v>1.4814814814814817E-2</v>
      </c>
      <c r="AX88" s="277">
        <v>1.4814814814814817E-2</v>
      </c>
      <c r="AY88" s="280">
        <v>1.4814814814814817E-2</v>
      </c>
      <c r="AZ88" s="277">
        <v>1.4814814814814817E-2</v>
      </c>
      <c r="BA88" s="281"/>
      <c r="BB88" s="282"/>
      <c r="BC88" s="283"/>
    </row>
    <row r="89" spans="1:55" x14ac:dyDescent="0.25">
      <c r="A89" s="70"/>
      <c r="B89" s="275" t="s">
        <v>175</v>
      </c>
      <c r="C89" s="276"/>
      <c r="D89" s="276"/>
      <c r="E89" s="276"/>
      <c r="F89" s="276"/>
      <c r="G89" s="276"/>
      <c r="H89" s="277">
        <v>0</v>
      </c>
      <c r="I89" s="277">
        <v>0</v>
      </c>
      <c r="J89" s="277">
        <v>0</v>
      </c>
      <c r="K89" s="278">
        <v>3.5587188612099642E-3</v>
      </c>
      <c r="L89" s="279">
        <v>6.993006993006993E-3</v>
      </c>
      <c r="M89" s="277">
        <v>7.4074074074074077E-3</v>
      </c>
      <c r="N89" s="277">
        <v>7.4074074074074077E-3</v>
      </c>
      <c r="O89" s="277">
        <v>7.4074074074074086E-3</v>
      </c>
      <c r="P89" s="277">
        <v>7.4074074074074086E-3</v>
      </c>
      <c r="Q89" s="277">
        <v>7.4074074074074086E-3</v>
      </c>
      <c r="R89" s="277">
        <v>7.4074074074074086E-3</v>
      </c>
      <c r="S89" s="277">
        <v>7.4074074074074086E-3</v>
      </c>
      <c r="T89" s="277">
        <v>7.4074074074074086E-3</v>
      </c>
      <c r="U89" s="277">
        <v>7.4074074074074086E-3</v>
      </c>
      <c r="V89" s="277">
        <v>7.4074074074074086E-3</v>
      </c>
      <c r="W89" s="277">
        <v>7.4074074074074086E-3</v>
      </c>
      <c r="X89" s="277">
        <v>7.4074074074074086E-3</v>
      </c>
      <c r="Y89" s="277">
        <v>7.4074074074074086E-3</v>
      </c>
      <c r="Z89" s="277">
        <v>7.4074074074074086E-3</v>
      </c>
      <c r="AA89" s="277">
        <v>7.4074074074074086E-3</v>
      </c>
      <c r="AB89" s="277">
        <v>7.4074074074074086E-3</v>
      </c>
      <c r="AC89" s="277">
        <v>7.4074074074074086E-3</v>
      </c>
      <c r="AD89" s="277">
        <v>7.4074074074074086E-3</v>
      </c>
      <c r="AE89" s="277">
        <v>7.4074074074074086E-3</v>
      </c>
      <c r="AF89" s="277">
        <v>7.4074074074074086E-3</v>
      </c>
      <c r="AG89" s="277">
        <v>7.4074074074074086E-3</v>
      </c>
      <c r="AH89" s="277">
        <v>7.4074074074074086E-3</v>
      </c>
      <c r="AI89" s="277">
        <v>7.4074074074074086E-3</v>
      </c>
      <c r="AJ89" s="277">
        <v>7.4074074074074086E-3</v>
      </c>
      <c r="AK89" s="277">
        <v>7.4074074074074086E-3</v>
      </c>
      <c r="AL89" s="277">
        <v>7.4074074074074086E-3</v>
      </c>
      <c r="AM89" s="277">
        <v>7.4074074074074086E-3</v>
      </c>
      <c r="AN89" s="277">
        <v>7.4074074074074086E-3</v>
      </c>
      <c r="AO89" s="277">
        <v>7.4074074074074086E-3</v>
      </c>
      <c r="AP89" s="277">
        <v>7.4074074074074086E-3</v>
      </c>
      <c r="AQ89" s="277">
        <v>7.4074074074074086E-3</v>
      </c>
      <c r="AR89" s="277">
        <v>7.4074074074074086E-3</v>
      </c>
      <c r="AS89" s="277">
        <v>7.4074074074074086E-3</v>
      </c>
      <c r="AT89" s="277">
        <v>7.4074074074074086E-3</v>
      </c>
      <c r="AU89" s="277">
        <v>7.4074074074074086E-3</v>
      </c>
      <c r="AV89" s="277">
        <v>7.4074074074074086E-3</v>
      </c>
      <c r="AW89" s="277">
        <v>7.4074074074074086E-3</v>
      </c>
      <c r="AX89" s="277">
        <v>7.4074074074074086E-3</v>
      </c>
      <c r="AY89" s="280">
        <v>7.4074074074074086E-3</v>
      </c>
      <c r="AZ89" s="277">
        <v>7.4074074074074086E-3</v>
      </c>
      <c r="BA89" s="281"/>
      <c r="BB89" s="282"/>
      <c r="BC89" s="283"/>
    </row>
    <row r="90" spans="1:55" x14ac:dyDescent="0.25">
      <c r="A90" s="70"/>
      <c r="B90" s="275" t="s">
        <v>176</v>
      </c>
      <c r="C90" s="276"/>
      <c r="D90" s="276"/>
      <c r="E90" s="276"/>
      <c r="F90" s="276"/>
      <c r="G90" s="276"/>
      <c r="H90" s="277">
        <v>1.8749999999999999E-2</v>
      </c>
      <c r="I90" s="277">
        <v>5.0000000000000001E-3</v>
      </c>
      <c r="J90" s="277">
        <v>3.6764705882352941E-3</v>
      </c>
      <c r="K90" s="278">
        <v>0</v>
      </c>
      <c r="L90" s="279">
        <v>0</v>
      </c>
      <c r="M90" s="277">
        <v>0</v>
      </c>
      <c r="N90" s="277">
        <v>0</v>
      </c>
      <c r="O90" s="277">
        <v>0</v>
      </c>
      <c r="P90" s="277">
        <v>0</v>
      </c>
      <c r="Q90" s="277">
        <v>0</v>
      </c>
      <c r="R90" s="277">
        <v>0</v>
      </c>
      <c r="S90" s="277">
        <v>0</v>
      </c>
      <c r="T90" s="277">
        <v>0</v>
      </c>
      <c r="U90" s="277">
        <v>0</v>
      </c>
      <c r="V90" s="277">
        <v>0</v>
      </c>
      <c r="W90" s="277">
        <v>0</v>
      </c>
      <c r="X90" s="277">
        <v>0</v>
      </c>
      <c r="Y90" s="277">
        <v>0</v>
      </c>
      <c r="Z90" s="277">
        <v>0</v>
      </c>
      <c r="AA90" s="277">
        <v>0</v>
      </c>
      <c r="AB90" s="277">
        <v>0</v>
      </c>
      <c r="AC90" s="277">
        <v>0</v>
      </c>
      <c r="AD90" s="277">
        <v>0</v>
      </c>
      <c r="AE90" s="277">
        <v>0</v>
      </c>
      <c r="AF90" s="277">
        <v>0</v>
      </c>
      <c r="AG90" s="277">
        <v>0</v>
      </c>
      <c r="AH90" s="277">
        <v>0</v>
      </c>
      <c r="AI90" s="277">
        <v>0</v>
      </c>
      <c r="AJ90" s="277">
        <v>0</v>
      </c>
      <c r="AK90" s="277">
        <v>0</v>
      </c>
      <c r="AL90" s="277">
        <v>0</v>
      </c>
      <c r="AM90" s="277">
        <v>0</v>
      </c>
      <c r="AN90" s="277">
        <v>0</v>
      </c>
      <c r="AO90" s="277">
        <v>0</v>
      </c>
      <c r="AP90" s="277">
        <v>0</v>
      </c>
      <c r="AQ90" s="277">
        <v>0</v>
      </c>
      <c r="AR90" s="277">
        <v>0</v>
      </c>
      <c r="AS90" s="277">
        <v>0</v>
      </c>
      <c r="AT90" s="277">
        <v>0</v>
      </c>
      <c r="AU90" s="277">
        <v>0</v>
      </c>
      <c r="AV90" s="277">
        <v>0</v>
      </c>
      <c r="AW90" s="277">
        <v>0</v>
      </c>
      <c r="AX90" s="277">
        <v>0</v>
      </c>
      <c r="AY90" s="280">
        <v>0</v>
      </c>
      <c r="AZ90" s="277">
        <v>0</v>
      </c>
      <c r="BA90" s="281"/>
      <c r="BB90" s="282"/>
      <c r="BC90" s="283"/>
    </row>
    <row r="91" spans="1:55" x14ac:dyDescent="0.25">
      <c r="A91" s="70"/>
      <c r="B91" s="284" t="s">
        <v>177</v>
      </c>
      <c r="C91" s="285"/>
      <c r="D91" s="285"/>
      <c r="E91" s="285"/>
      <c r="F91" s="285"/>
      <c r="G91" s="285"/>
      <c r="H91" s="286">
        <v>8.1250000000000003E-2</v>
      </c>
      <c r="I91" s="286">
        <v>7.4999999999999997E-2</v>
      </c>
      <c r="J91" s="286">
        <v>6.25E-2</v>
      </c>
      <c r="K91" s="287">
        <v>7.8291814946619215E-2</v>
      </c>
      <c r="L91" s="288">
        <v>8.0419580419580416E-2</v>
      </c>
      <c r="M91" s="286">
        <v>8.1481481481481488E-2</v>
      </c>
      <c r="N91" s="286">
        <v>8.1481481481481488E-2</v>
      </c>
      <c r="O91" s="286">
        <v>8.1481481481481502E-2</v>
      </c>
      <c r="P91" s="286">
        <v>8.1481481481481502E-2</v>
      </c>
      <c r="Q91" s="286">
        <v>8.1481481481481502E-2</v>
      </c>
      <c r="R91" s="286">
        <v>8.1481481481481502E-2</v>
      </c>
      <c r="S91" s="286">
        <v>8.1481481481481502E-2</v>
      </c>
      <c r="T91" s="286">
        <v>8.1481481481481502E-2</v>
      </c>
      <c r="U91" s="286">
        <v>8.1481481481481502E-2</v>
      </c>
      <c r="V91" s="286">
        <v>8.1481481481481502E-2</v>
      </c>
      <c r="W91" s="286">
        <v>8.1481481481481502E-2</v>
      </c>
      <c r="X91" s="286">
        <v>8.1481481481481502E-2</v>
      </c>
      <c r="Y91" s="286">
        <v>8.1481481481481502E-2</v>
      </c>
      <c r="Z91" s="286">
        <v>8.1481481481481502E-2</v>
      </c>
      <c r="AA91" s="286">
        <v>8.1481481481481502E-2</v>
      </c>
      <c r="AB91" s="286">
        <v>8.1481481481481502E-2</v>
      </c>
      <c r="AC91" s="286">
        <v>8.1481481481481502E-2</v>
      </c>
      <c r="AD91" s="286">
        <v>8.1481481481481502E-2</v>
      </c>
      <c r="AE91" s="286">
        <v>8.1481481481481502E-2</v>
      </c>
      <c r="AF91" s="286">
        <v>8.1481481481481502E-2</v>
      </c>
      <c r="AG91" s="286">
        <v>8.1481481481481502E-2</v>
      </c>
      <c r="AH91" s="286">
        <v>8.1481481481481502E-2</v>
      </c>
      <c r="AI91" s="286">
        <v>8.1481481481481502E-2</v>
      </c>
      <c r="AJ91" s="286">
        <v>8.1481481481481502E-2</v>
      </c>
      <c r="AK91" s="286">
        <v>8.1481481481481502E-2</v>
      </c>
      <c r="AL91" s="286">
        <v>8.1481481481481502E-2</v>
      </c>
      <c r="AM91" s="286">
        <v>8.1481481481481502E-2</v>
      </c>
      <c r="AN91" s="286">
        <v>8.1481481481481502E-2</v>
      </c>
      <c r="AO91" s="286">
        <v>8.1481481481481502E-2</v>
      </c>
      <c r="AP91" s="286">
        <v>8.1481481481481502E-2</v>
      </c>
      <c r="AQ91" s="286">
        <v>8.1481481481481502E-2</v>
      </c>
      <c r="AR91" s="286">
        <v>8.1481481481481502E-2</v>
      </c>
      <c r="AS91" s="286">
        <v>8.1481481481481502E-2</v>
      </c>
      <c r="AT91" s="286">
        <v>8.1481481481481502E-2</v>
      </c>
      <c r="AU91" s="286">
        <v>8.1481481481481502E-2</v>
      </c>
      <c r="AV91" s="286">
        <v>8.1481481481481502E-2</v>
      </c>
      <c r="AW91" s="286">
        <v>8.1481481481481502E-2</v>
      </c>
      <c r="AX91" s="286">
        <v>8.1481481481481502E-2</v>
      </c>
      <c r="AY91" s="289">
        <v>8.1481481481481502E-2</v>
      </c>
      <c r="AZ91" s="286">
        <v>8.1481481481481502E-2</v>
      </c>
      <c r="BA91" s="290"/>
      <c r="BB91" s="291"/>
      <c r="BC91" s="292"/>
    </row>
    <row r="92" spans="1:55" x14ac:dyDescent="0.25">
      <c r="A92" s="70"/>
      <c r="B92" s="275" t="s">
        <v>178</v>
      </c>
      <c r="C92" s="276"/>
      <c r="D92" s="276"/>
      <c r="E92" s="276"/>
      <c r="F92" s="276"/>
      <c r="G92" s="276"/>
      <c r="H92" s="293">
        <v>0</v>
      </c>
      <c r="I92" s="293">
        <v>45</v>
      </c>
      <c r="J92" s="293">
        <v>47</v>
      </c>
      <c r="K92" s="294">
        <v>72</v>
      </c>
      <c r="L92" s="295">
        <v>81</v>
      </c>
      <c r="M92" s="293">
        <v>80</v>
      </c>
      <c r="N92" s="293">
        <v>93.333333333333343</v>
      </c>
      <c r="O92" s="293">
        <v>106.66666666666667</v>
      </c>
      <c r="P92" s="293">
        <v>120.00000000000003</v>
      </c>
      <c r="Q92" s="296">
        <v>120.00000000000003</v>
      </c>
      <c r="R92" s="296">
        <v>120.00000000000003</v>
      </c>
      <c r="S92" s="296">
        <v>120.00000000000003</v>
      </c>
      <c r="T92" s="296">
        <v>120.00000000000003</v>
      </c>
      <c r="U92" s="296">
        <v>120.00000000000003</v>
      </c>
      <c r="V92" s="296">
        <v>120.00000000000003</v>
      </c>
      <c r="W92" s="296">
        <v>120.00000000000003</v>
      </c>
      <c r="X92" s="296">
        <v>120.00000000000003</v>
      </c>
      <c r="Y92" s="296">
        <v>120.00000000000003</v>
      </c>
      <c r="Z92" s="296">
        <v>120.00000000000003</v>
      </c>
      <c r="AA92" s="296">
        <v>120.00000000000003</v>
      </c>
      <c r="AB92" s="296">
        <v>120.00000000000003</v>
      </c>
      <c r="AC92" s="296">
        <v>120.00000000000003</v>
      </c>
      <c r="AD92" s="296">
        <v>120.00000000000003</v>
      </c>
      <c r="AE92" s="296">
        <v>120.00000000000003</v>
      </c>
      <c r="AF92" s="296">
        <v>120.00000000000003</v>
      </c>
      <c r="AG92" s="296">
        <v>120.00000000000003</v>
      </c>
      <c r="AH92" s="296">
        <v>120.00000000000003</v>
      </c>
      <c r="AI92" s="296">
        <v>120.00000000000003</v>
      </c>
      <c r="AJ92" s="296">
        <v>120.00000000000003</v>
      </c>
      <c r="AK92" s="296">
        <v>120.00000000000003</v>
      </c>
      <c r="AL92" s="296">
        <v>120.00000000000003</v>
      </c>
      <c r="AM92" s="296">
        <v>120.00000000000003</v>
      </c>
      <c r="AN92" s="296">
        <v>120.00000000000003</v>
      </c>
      <c r="AO92" s="296">
        <v>120.00000000000003</v>
      </c>
      <c r="AP92" s="296">
        <v>120.00000000000003</v>
      </c>
      <c r="AQ92" s="296">
        <v>120.00000000000003</v>
      </c>
      <c r="AR92" s="296">
        <v>120.00000000000003</v>
      </c>
      <c r="AS92" s="296">
        <v>120.00000000000003</v>
      </c>
      <c r="AT92" s="296">
        <v>120.00000000000003</v>
      </c>
      <c r="AU92" s="296">
        <v>120.00000000000003</v>
      </c>
      <c r="AV92" s="296">
        <v>120.00000000000003</v>
      </c>
      <c r="AW92" s="296">
        <v>120.00000000000003</v>
      </c>
      <c r="AX92" s="296">
        <v>120.00000000000003</v>
      </c>
      <c r="AY92" s="297">
        <v>120.00000000000003</v>
      </c>
      <c r="AZ92" s="296">
        <v>120.00000000000003</v>
      </c>
      <c r="BA92" s="281"/>
      <c r="BB92" s="298"/>
      <c r="BC92" s="283"/>
    </row>
    <row r="93" spans="1:55" x14ac:dyDescent="0.25">
      <c r="A93" s="70"/>
      <c r="B93" s="226" t="s">
        <v>179</v>
      </c>
      <c r="C93" s="227"/>
      <c r="D93" s="227"/>
      <c r="E93" s="227"/>
      <c r="F93" s="227"/>
      <c r="G93" s="227"/>
      <c r="H93" s="229">
        <v>0</v>
      </c>
      <c r="I93" s="229">
        <v>1.125</v>
      </c>
      <c r="J93" s="229">
        <v>1.175</v>
      </c>
      <c r="K93" s="299">
        <v>1.8</v>
      </c>
      <c r="L93" s="300">
        <v>2.0249999999999999</v>
      </c>
      <c r="M93" s="229">
        <v>2</v>
      </c>
      <c r="N93" s="229">
        <v>2.3333333333333335</v>
      </c>
      <c r="O93" s="229">
        <v>2.666666666666667</v>
      </c>
      <c r="P93" s="229">
        <v>3.0000000000000009</v>
      </c>
      <c r="Q93" s="301">
        <v>3.0000000000000009</v>
      </c>
      <c r="R93" s="301">
        <v>3.0000000000000009</v>
      </c>
      <c r="S93" s="301">
        <v>3.0000000000000009</v>
      </c>
      <c r="T93" s="301">
        <v>3.0000000000000009</v>
      </c>
      <c r="U93" s="301">
        <v>3.0000000000000009</v>
      </c>
      <c r="V93" s="301">
        <v>3.0000000000000009</v>
      </c>
      <c r="W93" s="301">
        <v>3.0000000000000009</v>
      </c>
      <c r="X93" s="301">
        <v>3.0000000000000009</v>
      </c>
      <c r="Y93" s="301">
        <v>3.0000000000000009</v>
      </c>
      <c r="Z93" s="301">
        <v>3.0000000000000009</v>
      </c>
      <c r="AA93" s="301">
        <v>3.0000000000000009</v>
      </c>
      <c r="AB93" s="301">
        <v>3.0000000000000009</v>
      </c>
      <c r="AC93" s="301">
        <v>3.0000000000000009</v>
      </c>
      <c r="AD93" s="301">
        <v>3.0000000000000009</v>
      </c>
      <c r="AE93" s="301">
        <v>3.0000000000000009</v>
      </c>
      <c r="AF93" s="301">
        <v>3.0000000000000009</v>
      </c>
      <c r="AG93" s="301">
        <v>3.0000000000000009</v>
      </c>
      <c r="AH93" s="301">
        <v>3.0000000000000009</v>
      </c>
      <c r="AI93" s="301">
        <v>3.0000000000000009</v>
      </c>
      <c r="AJ93" s="301">
        <v>3.0000000000000009</v>
      </c>
      <c r="AK93" s="301">
        <v>3.0000000000000009</v>
      </c>
      <c r="AL93" s="301">
        <v>3.0000000000000009</v>
      </c>
      <c r="AM93" s="301">
        <v>3.0000000000000009</v>
      </c>
      <c r="AN93" s="301">
        <v>3.0000000000000009</v>
      </c>
      <c r="AO93" s="301">
        <v>3.0000000000000009</v>
      </c>
      <c r="AP93" s="301">
        <v>3.0000000000000009</v>
      </c>
      <c r="AQ93" s="301">
        <v>3.0000000000000009</v>
      </c>
      <c r="AR93" s="301">
        <v>3.0000000000000009</v>
      </c>
      <c r="AS93" s="301">
        <v>3.0000000000000009</v>
      </c>
      <c r="AT93" s="301">
        <v>3.0000000000000009</v>
      </c>
      <c r="AU93" s="301">
        <v>3.0000000000000009</v>
      </c>
      <c r="AV93" s="301">
        <v>3.0000000000000009</v>
      </c>
      <c r="AW93" s="301">
        <v>3.0000000000000009</v>
      </c>
      <c r="AX93" s="301">
        <v>3.0000000000000009</v>
      </c>
      <c r="AY93" s="302">
        <v>3.0000000000000009</v>
      </c>
      <c r="AZ93" s="301">
        <v>3.0000000000000009</v>
      </c>
      <c r="BA93" s="234"/>
      <c r="BB93" s="235"/>
      <c r="BC93" s="236"/>
    </row>
    <row r="95" spans="1:55" hidden="1" x14ac:dyDescent="0.25">
      <c r="A95" s="70"/>
      <c r="B95" s="67" t="s">
        <v>180</v>
      </c>
      <c r="C95" s="68"/>
      <c r="D95" s="68"/>
      <c r="E95" s="68"/>
      <c r="F95" s="68"/>
      <c r="G95" s="68"/>
      <c r="H95" s="69"/>
      <c r="I95" s="69"/>
      <c r="J95" s="68"/>
      <c r="K95" s="68"/>
      <c r="L95" s="69"/>
      <c r="M95" s="69"/>
      <c r="N95" s="69"/>
      <c r="O95" s="69"/>
      <c r="P95" s="69"/>
      <c r="Q95" s="69"/>
      <c r="R95" s="69"/>
      <c r="S95" s="69"/>
      <c r="T95" s="69"/>
      <c r="U95" s="69"/>
      <c r="V95" s="69"/>
      <c r="W95" s="69"/>
      <c r="X95" s="69"/>
      <c r="Y95" s="69"/>
      <c r="Z95" s="69"/>
      <c r="AA95" s="69"/>
      <c r="AB95" s="69"/>
      <c r="AC95" s="69"/>
      <c r="AD95" s="69"/>
      <c r="AE95" s="69"/>
      <c r="AF95" s="69"/>
      <c r="AG95" s="69"/>
      <c r="AH95" s="69"/>
      <c r="AI95" s="69"/>
      <c r="AJ95" s="69"/>
      <c r="AK95" s="69"/>
      <c r="AL95" s="69"/>
      <c r="AM95" s="69"/>
      <c r="AN95" s="69"/>
      <c r="AO95" s="69"/>
      <c r="AP95" s="69"/>
      <c r="AQ95" s="69"/>
      <c r="AR95" s="69"/>
      <c r="AS95" s="69"/>
      <c r="AT95" s="69"/>
      <c r="AU95" s="69"/>
      <c r="AV95" s="69"/>
      <c r="AW95" s="69"/>
      <c r="AX95" s="69"/>
      <c r="AY95" s="69"/>
      <c r="AZ95" s="69"/>
      <c r="BA95" s="68"/>
      <c r="BB95" s="68"/>
      <c r="BC95" s="153"/>
    </row>
    <row r="96" spans="1:55" ht="15.75" hidden="1" thickBot="1" x14ac:dyDescent="0.3">
      <c r="A96" s="70"/>
      <c r="B96" s="155" t="s">
        <v>181</v>
      </c>
      <c r="C96" s="156"/>
      <c r="D96" s="156"/>
      <c r="E96" s="156"/>
      <c r="F96" s="156"/>
      <c r="G96" s="156"/>
      <c r="H96" s="157">
        <v>0</v>
      </c>
      <c r="I96" s="157">
        <v>0</v>
      </c>
      <c r="J96" s="157">
        <v>0</v>
      </c>
      <c r="K96" s="248">
        <v>0</v>
      </c>
      <c r="L96" s="304">
        <v>0</v>
      </c>
      <c r="M96" s="255">
        <v>0</v>
      </c>
      <c r="N96" s="255">
        <v>0</v>
      </c>
      <c r="O96" s="255">
        <v>0</v>
      </c>
      <c r="P96" s="255">
        <v>0</v>
      </c>
      <c r="Q96" s="255">
        <v>0</v>
      </c>
      <c r="R96" s="255">
        <v>0</v>
      </c>
      <c r="S96" s="255">
        <v>0</v>
      </c>
      <c r="T96" s="255">
        <v>0</v>
      </c>
      <c r="U96" s="255">
        <v>0</v>
      </c>
      <c r="V96" s="255">
        <v>0</v>
      </c>
      <c r="W96" s="255">
        <v>0</v>
      </c>
      <c r="X96" s="255">
        <v>0</v>
      </c>
      <c r="Y96" s="255">
        <v>0</v>
      </c>
      <c r="Z96" s="255">
        <v>0</v>
      </c>
      <c r="AA96" s="255">
        <v>0</v>
      </c>
      <c r="AB96" s="255">
        <v>0</v>
      </c>
      <c r="AC96" s="255">
        <v>0</v>
      </c>
      <c r="AD96" s="255">
        <v>0</v>
      </c>
      <c r="AE96" s="255">
        <v>0</v>
      </c>
      <c r="AF96" s="255">
        <v>0</v>
      </c>
      <c r="AG96" s="255">
        <v>0</v>
      </c>
      <c r="AH96" s="255">
        <v>0</v>
      </c>
      <c r="AI96" s="255">
        <v>0</v>
      </c>
      <c r="AJ96" s="255">
        <v>0</v>
      </c>
      <c r="AK96" s="255">
        <v>0</v>
      </c>
      <c r="AL96" s="255">
        <v>0</v>
      </c>
      <c r="AM96" s="255">
        <v>0</v>
      </c>
      <c r="AN96" s="255">
        <v>0</v>
      </c>
      <c r="AO96" s="255">
        <v>0</v>
      </c>
      <c r="AP96" s="255">
        <v>0</v>
      </c>
      <c r="AQ96" s="255">
        <v>0</v>
      </c>
      <c r="AR96" s="255">
        <v>0</v>
      </c>
      <c r="AS96" s="255">
        <v>0</v>
      </c>
      <c r="AT96" s="255">
        <v>0</v>
      </c>
      <c r="AU96" s="255">
        <v>0</v>
      </c>
      <c r="AV96" s="255">
        <v>0</v>
      </c>
      <c r="AW96" s="255">
        <v>0</v>
      </c>
      <c r="AX96" s="255">
        <v>0</v>
      </c>
      <c r="AY96" s="305">
        <v>0</v>
      </c>
      <c r="AZ96" s="255">
        <v>0</v>
      </c>
      <c r="BA96" s="71"/>
      <c r="BB96" s="70"/>
      <c r="BC96" s="162"/>
    </row>
    <row r="97" spans="1:55" ht="15.75" hidden="1" thickBot="1" x14ac:dyDescent="0.3">
      <c r="A97" s="70"/>
      <c r="B97" s="155" t="s">
        <v>182</v>
      </c>
      <c r="C97" s="156"/>
      <c r="D97" s="156"/>
      <c r="E97" s="156"/>
      <c r="F97" s="156"/>
      <c r="G97" s="156"/>
      <c r="H97" s="306">
        <v>0</v>
      </c>
      <c r="I97" s="306">
        <v>0</v>
      </c>
      <c r="J97" s="306">
        <v>0</v>
      </c>
      <c r="K97" s="491">
        <v>0</v>
      </c>
      <c r="L97" s="304">
        <v>0</v>
      </c>
      <c r="M97" s="255">
        <v>0</v>
      </c>
      <c r="N97" s="255">
        <v>0</v>
      </c>
      <c r="O97" s="255">
        <v>0</v>
      </c>
      <c r="P97" s="255">
        <v>0</v>
      </c>
      <c r="Q97" s="255">
        <v>0</v>
      </c>
      <c r="R97" s="255">
        <v>0</v>
      </c>
      <c r="S97" s="255">
        <v>0</v>
      </c>
      <c r="T97" s="255">
        <v>0</v>
      </c>
      <c r="U97" s="255">
        <v>0</v>
      </c>
      <c r="V97" s="255">
        <v>0</v>
      </c>
      <c r="W97" s="255">
        <v>0</v>
      </c>
      <c r="X97" s="255">
        <v>0</v>
      </c>
      <c r="Y97" s="255">
        <v>0</v>
      </c>
      <c r="Z97" s="255">
        <v>0</v>
      </c>
      <c r="AA97" s="255">
        <v>0</v>
      </c>
      <c r="AB97" s="255">
        <v>0</v>
      </c>
      <c r="AC97" s="255">
        <v>0</v>
      </c>
      <c r="AD97" s="255">
        <v>0</v>
      </c>
      <c r="AE97" s="255">
        <v>0</v>
      </c>
      <c r="AF97" s="255">
        <v>0</v>
      </c>
      <c r="AG97" s="255">
        <v>0</v>
      </c>
      <c r="AH97" s="255">
        <v>0</v>
      </c>
      <c r="AI97" s="255">
        <v>0</v>
      </c>
      <c r="AJ97" s="255">
        <v>0</v>
      </c>
      <c r="AK97" s="255">
        <v>0</v>
      </c>
      <c r="AL97" s="255">
        <v>0</v>
      </c>
      <c r="AM97" s="255">
        <v>0</v>
      </c>
      <c r="AN97" s="255">
        <v>0</v>
      </c>
      <c r="AO97" s="255">
        <v>0</v>
      </c>
      <c r="AP97" s="255">
        <v>0</v>
      </c>
      <c r="AQ97" s="255">
        <v>0</v>
      </c>
      <c r="AR97" s="255">
        <v>0</v>
      </c>
      <c r="AS97" s="255">
        <v>0</v>
      </c>
      <c r="AT97" s="255">
        <v>0</v>
      </c>
      <c r="AU97" s="255">
        <v>0</v>
      </c>
      <c r="AV97" s="255">
        <v>0</v>
      </c>
      <c r="AW97" s="255">
        <v>0</v>
      </c>
      <c r="AX97" s="255">
        <v>0</v>
      </c>
      <c r="AY97" s="305">
        <v>0</v>
      </c>
      <c r="AZ97" s="255">
        <v>0</v>
      </c>
      <c r="BA97" s="71"/>
      <c r="BB97" s="256"/>
      <c r="BC97" s="164"/>
    </row>
    <row r="98" spans="1:55" ht="15.75" hidden="1" thickBot="1" x14ac:dyDescent="0.3">
      <c r="A98" s="70"/>
      <c r="B98" s="155" t="s">
        <v>183</v>
      </c>
      <c r="C98" s="156"/>
      <c r="D98" s="156"/>
      <c r="E98" s="156"/>
      <c r="F98" s="156"/>
      <c r="G98" s="156"/>
      <c r="H98" s="306">
        <v>0</v>
      </c>
      <c r="I98" s="306">
        <v>0</v>
      </c>
      <c r="J98" s="306">
        <v>0</v>
      </c>
      <c r="K98" s="491">
        <v>0</v>
      </c>
      <c r="L98" s="304">
        <v>0</v>
      </c>
      <c r="M98" s="255">
        <v>0</v>
      </c>
      <c r="N98" s="255">
        <v>0</v>
      </c>
      <c r="O98" s="255">
        <v>0</v>
      </c>
      <c r="P98" s="255">
        <v>0</v>
      </c>
      <c r="Q98" s="255">
        <v>0</v>
      </c>
      <c r="R98" s="255">
        <v>0</v>
      </c>
      <c r="S98" s="255">
        <v>0</v>
      </c>
      <c r="T98" s="255">
        <v>0</v>
      </c>
      <c r="U98" s="255">
        <v>0</v>
      </c>
      <c r="V98" s="255">
        <v>0</v>
      </c>
      <c r="W98" s="255">
        <v>0</v>
      </c>
      <c r="X98" s="255">
        <v>0</v>
      </c>
      <c r="Y98" s="255">
        <v>0</v>
      </c>
      <c r="Z98" s="255">
        <v>0</v>
      </c>
      <c r="AA98" s="255">
        <v>0</v>
      </c>
      <c r="AB98" s="255">
        <v>0</v>
      </c>
      <c r="AC98" s="255">
        <v>0</v>
      </c>
      <c r="AD98" s="255">
        <v>0</v>
      </c>
      <c r="AE98" s="255">
        <v>0</v>
      </c>
      <c r="AF98" s="255">
        <v>0</v>
      </c>
      <c r="AG98" s="255">
        <v>0</v>
      </c>
      <c r="AH98" s="255">
        <v>0</v>
      </c>
      <c r="AI98" s="255">
        <v>0</v>
      </c>
      <c r="AJ98" s="255">
        <v>0</v>
      </c>
      <c r="AK98" s="255">
        <v>0</v>
      </c>
      <c r="AL98" s="255">
        <v>0</v>
      </c>
      <c r="AM98" s="255">
        <v>0</v>
      </c>
      <c r="AN98" s="255">
        <v>0</v>
      </c>
      <c r="AO98" s="255">
        <v>0</v>
      </c>
      <c r="AP98" s="255">
        <v>0</v>
      </c>
      <c r="AQ98" s="255">
        <v>0</v>
      </c>
      <c r="AR98" s="255">
        <v>0</v>
      </c>
      <c r="AS98" s="255">
        <v>0</v>
      </c>
      <c r="AT98" s="255">
        <v>0</v>
      </c>
      <c r="AU98" s="255">
        <v>0</v>
      </c>
      <c r="AV98" s="255">
        <v>0</v>
      </c>
      <c r="AW98" s="255">
        <v>0</v>
      </c>
      <c r="AX98" s="255">
        <v>0</v>
      </c>
      <c r="AY98" s="305">
        <v>0</v>
      </c>
      <c r="AZ98" s="255">
        <v>0</v>
      </c>
      <c r="BA98" s="71"/>
      <c r="BB98" s="256"/>
      <c r="BC98" s="164"/>
    </row>
    <row r="99" spans="1:55" ht="15.75" hidden="1" thickBot="1" x14ac:dyDescent="0.3">
      <c r="A99" s="70"/>
      <c r="B99" s="188" t="s">
        <v>184</v>
      </c>
      <c r="C99" s="189"/>
      <c r="D99" s="189"/>
      <c r="E99" s="189"/>
      <c r="F99" s="189"/>
      <c r="G99" s="189"/>
      <c r="H99" s="307">
        <v>0</v>
      </c>
      <c r="I99" s="307">
        <v>0</v>
      </c>
      <c r="J99" s="307">
        <v>0</v>
      </c>
      <c r="K99" s="492">
        <v>0</v>
      </c>
      <c r="L99" s="304">
        <v>0</v>
      </c>
      <c r="M99" s="308">
        <v>0</v>
      </c>
      <c r="N99" s="308">
        <v>0</v>
      </c>
      <c r="O99" s="308">
        <v>0</v>
      </c>
      <c r="P99" s="308">
        <v>0</v>
      </c>
      <c r="Q99" s="308">
        <v>0</v>
      </c>
      <c r="R99" s="308">
        <v>0</v>
      </c>
      <c r="S99" s="308">
        <v>0</v>
      </c>
      <c r="T99" s="308">
        <v>0</v>
      </c>
      <c r="U99" s="308">
        <v>0</v>
      </c>
      <c r="V99" s="308">
        <v>0</v>
      </c>
      <c r="W99" s="308">
        <v>0</v>
      </c>
      <c r="X99" s="308">
        <v>0</v>
      </c>
      <c r="Y99" s="308">
        <v>0</v>
      </c>
      <c r="Z99" s="308">
        <v>0</v>
      </c>
      <c r="AA99" s="308">
        <v>0</v>
      </c>
      <c r="AB99" s="308">
        <v>0</v>
      </c>
      <c r="AC99" s="308">
        <v>0</v>
      </c>
      <c r="AD99" s="308">
        <v>0</v>
      </c>
      <c r="AE99" s="308">
        <v>0</v>
      </c>
      <c r="AF99" s="308">
        <v>0</v>
      </c>
      <c r="AG99" s="308">
        <v>0</v>
      </c>
      <c r="AH99" s="308">
        <v>0</v>
      </c>
      <c r="AI99" s="308">
        <v>0</v>
      </c>
      <c r="AJ99" s="308">
        <v>0</v>
      </c>
      <c r="AK99" s="308">
        <v>0</v>
      </c>
      <c r="AL99" s="308">
        <v>0</v>
      </c>
      <c r="AM99" s="308">
        <v>0</v>
      </c>
      <c r="AN99" s="308">
        <v>0</v>
      </c>
      <c r="AO99" s="308">
        <v>0</v>
      </c>
      <c r="AP99" s="308">
        <v>0</v>
      </c>
      <c r="AQ99" s="308">
        <v>0</v>
      </c>
      <c r="AR99" s="308">
        <v>0</v>
      </c>
      <c r="AS99" s="308">
        <v>0</v>
      </c>
      <c r="AT99" s="308">
        <v>0</v>
      </c>
      <c r="AU99" s="308">
        <v>0</v>
      </c>
      <c r="AV99" s="308">
        <v>0</v>
      </c>
      <c r="AW99" s="308">
        <v>0</v>
      </c>
      <c r="AX99" s="308">
        <v>0</v>
      </c>
      <c r="AY99" s="309">
        <v>0</v>
      </c>
      <c r="AZ99" s="308">
        <v>0</v>
      </c>
      <c r="BA99" s="194"/>
      <c r="BB99" s="310"/>
      <c r="BC99" s="195"/>
    </row>
    <row r="100" spans="1:55" hidden="1" x14ac:dyDescent="0.25">
      <c r="A100" s="70"/>
      <c r="B100" s="70"/>
      <c r="C100" s="70"/>
      <c r="D100" s="70"/>
      <c r="E100" s="70"/>
      <c r="F100" s="70"/>
      <c r="G100" s="70"/>
      <c r="H100" s="71"/>
      <c r="I100" s="71"/>
      <c r="J100" s="71"/>
      <c r="K100" s="87"/>
      <c r="L100" s="71"/>
      <c r="M100" s="71"/>
      <c r="N100" s="71"/>
      <c r="O100" s="71"/>
      <c r="P100" s="71"/>
      <c r="Q100" s="71"/>
      <c r="R100" s="71"/>
      <c r="S100" s="71"/>
      <c r="T100" s="71"/>
      <c r="U100" s="71"/>
      <c r="V100" s="71"/>
      <c r="W100" s="71"/>
      <c r="X100" s="71"/>
      <c r="Y100" s="71"/>
      <c r="Z100" s="71"/>
      <c r="AA100" s="71"/>
      <c r="AB100" s="71"/>
      <c r="AC100" s="71"/>
      <c r="AD100" s="71"/>
      <c r="AE100" s="71"/>
      <c r="AF100" s="71"/>
      <c r="AG100" s="71"/>
      <c r="AH100" s="71"/>
      <c r="AI100" s="71"/>
      <c r="AJ100" s="71"/>
      <c r="AK100" s="71"/>
      <c r="AL100" s="71"/>
      <c r="AM100" s="71"/>
      <c r="AN100" s="71"/>
      <c r="AO100" s="71"/>
      <c r="AP100" s="71"/>
      <c r="AQ100" s="71"/>
      <c r="AR100" s="71"/>
      <c r="AS100" s="71"/>
      <c r="AT100" s="71"/>
      <c r="AU100" s="71"/>
      <c r="AV100" s="71"/>
      <c r="AW100" s="71"/>
      <c r="AX100" s="71"/>
      <c r="AY100" s="71"/>
      <c r="AZ100" s="71"/>
      <c r="BA100" s="71"/>
      <c r="BB100" s="70"/>
      <c r="BC100" s="70"/>
    </row>
    <row r="101" spans="1:55" ht="15.75" x14ac:dyDescent="0.25">
      <c r="A101" s="70"/>
      <c r="B101" s="66" t="s">
        <v>185</v>
      </c>
      <c r="C101" s="66"/>
      <c r="D101" s="66"/>
      <c r="E101" s="66"/>
      <c r="F101" s="66"/>
      <c r="G101" s="66"/>
      <c r="H101" s="66"/>
      <c r="I101" s="66"/>
      <c r="J101" s="66"/>
      <c r="K101" s="66"/>
      <c r="L101" s="66"/>
      <c r="M101" s="66"/>
      <c r="N101" s="66"/>
      <c r="O101" s="66"/>
      <c r="P101" s="66"/>
      <c r="Q101" s="66"/>
      <c r="R101" s="66"/>
      <c r="S101" s="66"/>
      <c r="T101" s="66"/>
      <c r="U101" s="66"/>
      <c r="V101" s="66"/>
      <c r="W101" s="66"/>
      <c r="X101" s="66"/>
      <c r="Y101" s="66"/>
      <c r="Z101" s="66"/>
      <c r="AA101" s="66"/>
      <c r="AB101" s="66"/>
      <c r="AC101" s="66"/>
      <c r="AD101" s="66"/>
      <c r="AE101" s="66"/>
      <c r="AF101" s="66"/>
      <c r="AG101" s="66"/>
      <c r="AH101" s="66"/>
      <c r="AI101" s="66"/>
      <c r="AJ101" s="66"/>
      <c r="AK101" s="66"/>
      <c r="AL101" s="66"/>
      <c r="AM101" s="66"/>
      <c r="AN101" s="66"/>
      <c r="AO101" s="66"/>
      <c r="AP101" s="66"/>
      <c r="AQ101" s="66"/>
      <c r="AR101" s="66"/>
      <c r="AS101" s="66"/>
      <c r="AT101" s="66"/>
      <c r="AU101" s="66"/>
      <c r="AV101" s="66"/>
      <c r="AW101" s="66"/>
      <c r="AX101" s="66"/>
      <c r="AY101" s="66"/>
      <c r="AZ101" s="66"/>
      <c r="BA101" s="66"/>
      <c r="BB101" s="66"/>
      <c r="BC101" s="66"/>
    </row>
    <row r="102" spans="1:55" ht="15.75" thickBot="1" x14ac:dyDescent="0.3">
      <c r="A102" s="70"/>
      <c r="B102" s="67" t="s">
        <v>186</v>
      </c>
      <c r="C102" s="68"/>
      <c r="D102" s="68"/>
      <c r="E102" s="68"/>
      <c r="F102" s="68"/>
      <c r="G102" s="68"/>
      <c r="H102" s="69"/>
      <c r="I102" s="69"/>
      <c r="J102" s="68"/>
      <c r="K102" s="68"/>
      <c r="L102" s="69"/>
      <c r="M102" s="69"/>
      <c r="N102" s="69"/>
      <c r="O102" s="69"/>
      <c r="P102" s="69"/>
      <c r="Q102" s="69"/>
      <c r="R102" s="69"/>
      <c r="S102" s="69"/>
      <c r="T102" s="69"/>
      <c r="U102" s="69"/>
      <c r="V102" s="69"/>
      <c r="W102" s="69"/>
      <c r="X102" s="69"/>
      <c r="Y102" s="69"/>
      <c r="Z102" s="69"/>
      <c r="AA102" s="69"/>
      <c r="AB102" s="69"/>
      <c r="AC102" s="69"/>
      <c r="AD102" s="69"/>
      <c r="AE102" s="69"/>
      <c r="AF102" s="69"/>
      <c r="AG102" s="69"/>
      <c r="AH102" s="69"/>
      <c r="AI102" s="69"/>
      <c r="AJ102" s="69"/>
      <c r="AK102" s="69"/>
      <c r="AL102" s="69"/>
      <c r="AM102" s="69"/>
      <c r="AN102" s="69"/>
      <c r="AO102" s="69"/>
      <c r="AP102" s="69"/>
      <c r="AQ102" s="69"/>
      <c r="AR102" s="69"/>
      <c r="AS102" s="69"/>
      <c r="AT102" s="69"/>
      <c r="AU102" s="69"/>
      <c r="AV102" s="69"/>
      <c r="AW102" s="69"/>
      <c r="AX102" s="69"/>
      <c r="AY102" s="69"/>
      <c r="AZ102" s="69"/>
      <c r="BA102" s="68"/>
      <c r="BB102" s="68"/>
      <c r="BC102" s="153"/>
    </row>
    <row r="103" spans="1:55" ht="15.75" thickBot="1" x14ac:dyDescent="0.3">
      <c r="A103" s="70"/>
      <c r="B103" s="155" t="s">
        <v>187</v>
      </c>
      <c r="C103" s="156"/>
      <c r="D103" s="156"/>
      <c r="E103" s="156"/>
      <c r="F103" s="156"/>
      <c r="G103" s="156"/>
      <c r="H103" s="311">
        <v>20</v>
      </c>
      <c r="I103" s="312">
        <v>17</v>
      </c>
      <c r="J103" s="312">
        <v>25</v>
      </c>
      <c r="K103" s="303">
        <v>48</v>
      </c>
      <c r="L103" s="313">
        <v>51</v>
      </c>
      <c r="M103" s="314">
        <v>48</v>
      </c>
      <c r="N103" s="314">
        <v>56</v>
      </c>
      <c r="O103" s="314">
        <v>64</v>
      </c>
      <c r="P103" s="314">
        <v>72</v>
      </c>
      <c r="Q103" s="314">
        <v>72</v>
      </c>
      <c r="R103" s="314">
        <v>72</v>
      </c>
      <c r="S103" s="314">
        <v>72</v>
      </c>
      <c r="T103" s="314">
        <v>72</v>
      </c>
      <c r="U103" s="314">
        <v>72</v>
      </c>
      <c r="V103" s="314">
        <v>72</v>
      </c>
      <c r="W103" s="314">
        <v>72</v>
      </c>
      <c r="X103" s="314">
        <v>72</v>
      </c>
      <c r="Y103" s="314">
        <v>72</v>
      </c>
      <c r="Z103" s="314">
        <v>72</v>
      </c>
      <c r="AA103" s="314">
        <v>72</v>
      </c>
      <c r="AB103" s="314">
        <v>72</v>
      </c>
      <c r="AC103" s="314">
        <v>72</v>
      </c>
      <c r="AD103" s="314">
        <v>72</v>
      </c>
      <c r="AE103" s="314">
        <v>72</v>
      </c>
      <c r="AF103" s="314">
        <v>72</v>
      </c>
      <c r="AG103" s="314">
        <v>72</v>
      </c>
      <c r="AH103" s="314">
        <v>72</v>
      </c>
      <c r="AI103" s="314">
        <v>72</v>
      </c>
      <c r="AJ103" s="314">
        <v>72</v>
      </c>
      <c r="AK103" s="314">
        <v>72</v>
      </c>
      <c r="AL103" s="314">
        <v>72</v>
      </c>
      <c r="AM103" s="314">
        <v>72</v>
      </c>
      <c r="AN103" s="314">
        <v>72</v>
      </c>
      <c r="AO103" s="314">
        <v>72</v>
      </c>
      <c r="AP103" s="314">
        <v>72</v>
      </c>
      <c r="AQ103" s="314">
        <v>72</v>
      </c>
      <c r="AR103" s="314">
        <v>72</v>
      </c>
      <c r="AS103" s="314">
        <v>72</v>
      </c>
      <c r="AT103" s="314">
        <v>72</v>
      </c>
      <c r="AU103" s="314">
        <v>72</v>
      </c>
      <c r="AV103" s="314">
        <v>72</v>
      </c>
      <c r="AW103" s="314">
        <v>72</v>
      </c>
      <c r="AX103" s="314">
        <v>72</v>
      </c>
      <c r="AY103" s="315">
        <v>72</v>
      </c>
      <c r="AZ103" s="314">
        <v>72</v>
      </c>
      <c r="BA103" s="71"/>
      <c r="BB103" s="70"/>
      <c r="BC103" s="162"/>
    </row>
    <row r="104" spans="1:55" x14ac:dyDescent="0.25">
      <c r="A104" s="70"/>
      <c r="B104" s="226" t="s">
        <v>188</v>
      </c>
      <c r="C104" s="227"/>
      <c r="D104" s="227"/>
      <c r="E104" s="227"/>
      <c r="F104" s="227"/>
      <c r="G104" s="227"/>
      <c r="H104" s="228">
        <v>0.125</v>
      </c>
      <c r="I104" s="228">
        <v>8.5000000000000006E-2</v>
      </c>
      <c r="J104" s="228">
        <v>9.1911764705882359E-2</v>
      </c>
      <c r="K104" s="316">
        <v>0.1708185053380783</v>
      </c>
      <c r="L104" s="317">
        <v>0.17832167832167833</v>
      </c>
      <c r="M104" s="228">
        <v>0.17777777777777778</v>
      </c>
      <c r="N104" s="228">
        <v>0.17777777777777778</v>
      </c>
      <c r="O104" s="228">
        <v>0.17777777777777778</v>
      </c>
      <c r="P104" s="228">
        <v>0.17777777777777778</v>
      </c>
      <c r="Q104" s="228">
        <v>0.17777777777777778</v>
      </c>
      <c r="R104" s="228">
        <v>0.17777777777777778</v>
      </c>
      <c r="S104" s="228">
        <v>0.17777777777777778</v>
      </c>
      <c r="T104" s="228">
        <v>0.17777777777777778</v>
      </c>
      <c r="U104" s="228">
        <v>0.17777777777777778</v>
      </c>
      <c r="V104" s="228">
        <v>0.17777777777777778</v>
      </c>
      <c r="W104" s="228">
        <v>0.17777777777777778</v>
      </c>
      <c r="X104" s="228">
        <v>0.17777777777777778</v>
      </c>
      <c r="Y104" s="228">
        <v>0.17777777777777778</v>
      </c>
      <c r="Z104" s="228">
        <v>0.17777777777777778</v>
      </c>
      <c r="AA104" s="228">
        <v>0.17777777777777778</v>
      </c>
      <c r="AB104" s="228">
        <v>0.17777777777777778</v>
      </c>
      <c r="AC104" s="228">
        <v>0.17777777777777778</v>
      </c>
      <c r="AD104" s="228">
        <v>0.17777777777777778</v>
      </c>
      <c r="AE104" s="228">
        <v>0.17777777777777778</v>
      </c>
      <c r="AF104" s="228">
        <v>0.17777777777777778</v>
      </c>
      <c r="AG104" s="228">
        <v>0.17777777777777778</v>
      </c>
      <c r="AH104" s="228">
        <v>0.17777777777777778</v>
      </c>
      <c r="AI104" s="228">
        <v>0.17777777777777778</v>
      </c>
      <c r="AJ104" s="228">
        <v>0.17777777777777778</v>
      </c>
      <c r="AK104" s="228">
        <v>0.17777777777777778</v>
      </c>
      <c r="AL104" s="228">
        <v>0.17777777777777778</v>
      </c>
      <c r="AM104" s="228">
        <v>0.17777777777777778</v>
      </c>
      <c r="AN104" s="228">
        <v>0.17777777777777778</v>
      </c>
      <c r="AO104" s="228">
        <v>0.17777777777777778</v>
      </c>
      <c r="AP104" s="228">
        <v>0.17777777777777778</v>
      </c>
      <c r="AQ104" s="228">
        <v>0.17777777777777778</v>
      </c>
      <c r="AR104" s="228">
        <v>0.17777777777777778</v>
      </c>
      <c r="AS104" s="228">
        <v>0.17777777777777778</v>
      </c>
      <c r="AT104" s="228">
        <v>0.17777777777777778</v>
      </c>
      <c r="AU104" s="228">
        <v>0.17777777777777778</v>
      </c>
      <c r="AV104" s="228">
        <v>0.17777777777777778</v>
      </c>
      <c r="AW104" s="228">
        <v>0.17777777777777778</v>
      </c>
      <c r="AX104" s="228">
        <v>0.17777777777777778</v>
      </c>
      <c r="AY104" s="318">
        <v>0.17777777777777778</v>
      </c>
      <c r="AZ104" s="228">
        <v>0.17777777777777778</v>
      </c>
      <c r="BA104" s="234"/>
      <c r="BB104" s="319"/>
      <c r="BC104" s="236"/>
    </row>
    <row r="105" spans="1:55" x14ac:dyDescent="0.25">
      <c r="A105" s="70"/>
      <c r="B105" s="70"/>
      <c r="C105" s="70"/>
      <c r="D105" s="70"/>
      <c r="E105" s="70"/>
      <c r="F105" s="70"/>
      <c r="G105" s="70"/>
      <c r="H105" s="71"/>
      <c r="I105" s="71"/>
      <c r="J105" s="71"/>
      <c r="K105" s="71"/>
      <c r="L105" s="71"/>
      <c r="M105" s="71"/>
      <c r="N105" s="71"/>
      <c r="O105" s="71"/>
      <c r="P105" s="71"/>
      <c r="Q105" s="71"/>
      <c r="R105" s="71"/>
      <c r="S105" s="71"/>
      <c r="T105" s="71"/>
      <c r="U105" s="71"/>
      <c r="V105" s="71"/>
      <c r="W105" s="71"/>
      <c r="X105" s="71"/>
      <c r="Y105" s="71"/>
      <c r="Z105" s="71"/>
      <c r="AA105" s="71"/>
      <c r="AB105" s="71"/>
      <c r="AC105" s="71"/>
      <c r="AD105" s="71"/>
      <c r="AE105" s="71"/>
      <c r="AF105" s="71"/>
      <c r="AG105" s="71"/>
      <c r="AH105" s="71"/>
      <c r="AI105" s="71"/>
      <c r="AJ105" s="71"/>
      <c r="AK105" s="71"/>
      <c r="AL105" s="71"/>
      <c r="AM105" s="71"/>
      <c r="AN105" s="71"/>
      <c r="AO105" s="71"/>
      <c r="AP105" s="71"/>
      <c r="AQ105" s="71"/>
      <c r="AR105" s="71"/>
      <c r="AS105" s="71"/>
      <c r="AT105" s="71"/>
      <c r="AU105" s="71"/>
      <c r="AV105" s="71"/>
      <c r="AW105" s="71"/>
      <c r="AX105" s="71"/>
      <c r="AY105" s="71"/>
      <c r="AZ105" s="71"/>
      <c r="BA105" s="71"/>
      <c r="BB105" s="70"/>
      <c r="BC105" s="70"/>
    </row>
    <row r="106" spans="1:55" ht="15.75" hidden="1" x14ac:dyDescent="0.25">
      <c r="A106" s="70"/>
      <c r="B106" s="66" t="s">
        <v>189</v>
      </c>
      <c r="C106" s="66"/>
      <c r="D106" s="66"/>
      <c r="E106" s="66"/>
      <c r="F106" s="66"/>
      <c r="G106" s="66"/>
      <c r="H106" s="66"/>
      <c r="I106" s="66"/>
      <c r="J106" s="66"/>
      <c r="K106" s="66"/>
      <c r="L106" s="66"/>
      <c r="M106" s="66"/>
      <c r="N106" s="66"/>
      <c r="O106" s="66"/>
      <c r="P106" s="66"/>
      <c r="Q106" s="66"/>
      <c r="R106" s="66"/>
      <c r="S106" s="66"/>
      <c r="T106" s="66"/>
      <c r="U106" s="66"/>
      <c r="V106" s="66"/>
      <c r="W106" s="66"/>
      <c r="X106" s="66"/>
      <c r="Y106" s="66"/>
      <c r="Z106" s="66"/>
      <c r="AA106" s="66"/>
      <c r="AB106" s="66"/>
      <c r="AC106" s="66"/>
      <c r="AD106" s="66"/>
      <c r="AE106" s="66"/>
      <c r="AF106" s="66"/>
      <c r="AG106" s="66"/>
      <c r="AH106" s="66"/>
      <c r="AI106" s="66"/>
      <c r="AJ106" s="66"/>
      <c r="AK106" s="66"/>
      <c r="AL106" s="66"/>
      <c r="AM106" s="66"/>
      <c r="AN106" s="66"/>
      <c r="AO106" s="66"/>
      <c r="AP106" s="66"/>
      <c r="AQ106" s="66"/>
      <c r="AR106" s="66"/>
      <c r="AS106" s="66"/>
      <c r="AT106" s="66"/>
      <c r="AU106" s="66"/>
      <c r="AV106" s="66"/>
      <c r="AW106" s="66"/>
      <c r="AX106" s="66"/>
      <c r="AY106" s="66"/>
      <c r="AZ106" s="66"/>
      <c r="BA106" s="66"/>
      <c r="BB106" s="66"/>
      <c r="BC106" s="66"/>
    </row>
    <row r="107" spans="1:55" hidden="1" x14ac:dyDescent="0.25">
      <c r="A107" s="70"/>
      <c r="B107" s="320" t="s">
        <v>189</v>
      </c>
      <c r="C107" s="321"/>
      <c r="D107" s="321"/>
      <c r="E107" s="321"/>
      <c r="F107" s="321"/>
      <c r="G107" s="321"/>
      <c r="H107" s="322">
        <v>0</v>
      </c>
      <c r="I107" s="322">
        <v>0</v>
      </c>
      <c r="J107" s="322">
        <v>0</v>
      </c>
      <c r="K107" s="323">
        <v>0</v>
      </c>
      <c r="L107" s="324">
        <v>0</v>
      </c>
      <c r="M107" s="325">
        <v>0</v>
      </c>
      <c r="N107" s="325">
        <v>0</v>
      </c>
      <c r="O107" s="325">
        <v>0</v>
      </c>
      <c r="P107" s="325">
        <v>0</v>
      </c>
      <c r="Q107" s="325">
        <v>0</v>
      </c>
      <c r="R107" s="325">
        <v>0</v>
      </c>
      <c r="S107" s="325">
        <v>0</v>
      </c>
      <c r="T107" s="325">
        <v>0</v>
      </c>
      <c r="U107" s="325">
        <v>0</v>
      </c>
      <c r="V107" s="325">
        <v>0</v>
      </c>
      <c r="W107" s="325">
        <v>0</v>
      </c>
      <c r="X107" s="325">
        <v>0</v>
      </c>
      <c r="Y107" s="325">
        <v>0</v>
      </c>
      <c r="Z107" s="325">
        <v>0</v>
      </c>
      <c r="AA107" s="325">
        <v>0</v>
      </c>
      <c r="AB107" s="325">
        <v>0</v>
      </c>
      <c r="AC107" s="325">
        <v>0</v>
      </c>
      <c r="AD107" s="325">
        <v>0</v>
      </c>
      <c r="AE107" s="325">
        <v>0</v>
      </c>
      <c r="AF107" s="325">
        <v>0</v>
      </c>
      <c r="AG107" s="325">
        <v>0</v>
      </c>
      <c r="AH107" s="325">
        <v>0</v>
      </c>
      <c r="AI107" s="325">
        <v>0</v>
      </c>
      <c r="AJ107" s="325">
        <v>0</v>
      </c>
      <c r="AK107" s="325">
        <v>0</v>
      </c>
      <c r="AL107" s="325">
        <v>0</v>
      </c>
      <c r="AM107" s="325">
        <v>0</v>
      </c>
      <c r="AN107" s="325">
        <v>0</v>
      </c>
      <c r="AO107" s="325">
        <v>0</v>
      </c>
      <c r="AP107" s="325">
        <v>0</v>
      </c>
      <c r="AQ107" s="325">
        <v>0</v>
      </c>
      <c r="AR107" s="325">
        <v>0</v>
      </c>
      <c r="AS107" s="325">
        <v>0</v>
      </c>
      <c r="AT107" s="325">
        <v>0</v>
      </c>
      <c r="AU107" s="325">
        <v>0</v>
      </c>
      <c r="AV107" s="325">
        <v>0</v>
      </c>
      <c r="AW107" s="325">
        <v>0</v>
      </c>
      <c r="AX107" s="325">
        <v>0</v>
      </c>
      <c r="AY107" s="326">
        <v>0</v>
      </c>
      <c r="AZ107" s="325">
        <v>0</v>
      </c>
      <c r="BA107" s="327"/>
      <c r="BB107" s="328"/>
      <c r="BC107" s="329"/>
    </row>
    <row r="108" spans="1:55" hidden="1" x14ac:dyDescent="0.25">
      <c r="A108" s="70"/>
      <c r="B108" s="70"/>
      <c r="C108" s="70"/>
      <c r="D108" s="70"/>
      <c r="E108" s="70"/>
      <c r="F108" s="70"/>
      <c r="G108" s="70"/>
      <c r="H108" s="71"/>
      <c r="I108" s="71"/>
      <c r="J108" s="71"/>
      <c r="K108" s="71"/>
      <c r="L108" s="71"/>
      <c r="M108" s="71"/>
      <c r="N108" s="71"/>
      <c r="O108" s="71"/>
      <c r="P108" s="71"/>
      <c r="Q108" s="71"/>
      <c r="R108" s="71"/>
      <c r="S108" s="71"/>
      <c r="T108" s="71"/>
      <c r="U108" s="71"/>
      <c r="V108" s="71"/>
      <c r="W108" s="71"/>
      <c r="X108" s="71"/>
      <c r="Y108" s="71"/>
      <c r="Z108" s="71"/>
      <c r="AA108" s="71"/>
      <c r="AB108" s="71"/>
      <c r="AC108" s="71"/>
      <c r="AD108" s="71"/>
      <c r="AE108" s="71"/>
      <c r="AF108" s="71"/>
      <c r="AG108" s="71"/>
      <c r="AH108" s="71"/>
      <c r="AI108" s="71"/>
      <c r="AJ108" s="71"/>
      <c r="AK108" s="71"/>
      <c r="AL108" s="71"/>
      <c r="AM108" s="71"/>
      <c r="AN108" s="71"/>
      <c r="AO108" s="71"/>
      <c r="AP108" s="71"/>
      <c r="AQ108" s="71"/>
      <c r="AR108" s="71"/>
      <c r="AS108" s="71"/>
      <c r="AT108" s="71"/>
      <c r="AU108" s="71"/>
      <c r="AV108" s="71"/>
      <c r="AW108" s="71"/>
      <c r="AX108" s="71"/>
      <c r="AY108" s="71"/>
      <c r="AZ108" s="71"/>
      <c r="BA108" s="71"/>
      <c r="BB108" s="70"/>
      <c r="BC108" s="70"/>
    </row>
    <row r="109" spans="1:55" hidden="1" x14ac:dyDescent="0.25">
      <c r="A109" s="70"/>
      <c r="B109" s="79" t="s">
        <v>190</v>
      </c>
      <c r="C109" s="474"/>
      <c r="D109" s="474"/>
      <c r="E109" s="474"/>
      <c r="F109" s="474"/>
      <c r="G109" s="474"/>
      <c r="H109" s="475"/>
      <c r="I109" s="475"/>
      <c r="J109" s="476"/>
      <c r="K109" s="474"/>
      <c r="L109" s="475"/>
      <c r="M109" s="475"/>
      <c r="N109" s="475"/>
      <c r="O109" s="475"/>
      <c r="P109" s="475"/>
      <c r="Q109" s="475"/>
      <c r="R109" s="475"/>
      <c r="S109" s="475"/>
      <c r="T109" s="475"/>
      <c r="U109" s="475"/>
      <c r="V109" s="475"/>
      <c r="W109" s="475"/>
      <c r="X109" s="475"/>
      <c r="Y109" s="475"/>
      <c r="Z109" s="475"/>
      <c r="AA109" s="475"/>
      <c r="AB109" s="475"/>
      <c r="AC109" s="475"/>
      <c r="AD109" s="475"/>
      <c r="AE109" s="475"/>
      <c r="AF109" s="475"/>
      <c r="AG109" s="475"/>
      <c r="AH109" s="475"/>
      <c r="AI109" s="475"/>
      <c r="AJ109" s="475"/>
      <c r="AK109" s="475"/>
      <c r="AL109" s="475"/>
      <c r="AM109" s="475"/>
      <c r="AN109" s="475"/>
      <c r="AO109" s="475"/>
      <c r="AP109" s="475"/>
      <c r="AQ109" s="475"/>
      <c r="AR109" s="475"/>
      <c r="AS109" s="475"/>
      <c r="AT109" s="475"/>
      <c r="AU109" s="475"/>
      <c r="AV109" s="475"/>
      <c r="AW109" s="475"/>
      <c r="AX109" s="475"/>
      <c r="AY109" s="475"/>
      <c r="AZ109" s="475"/>
      <c r="BA109" s="476"/>
      <c r="BB109" s="474"/>
      <c r="BC109" s="477"/>
    </row>
    <row r="110" spans="1:55" hidden="1" x14ac:dyDescent="0.25">
      <c r="A110" s="70"/>
      <c r="B110" s="174" t="s">
        <v>191</v>
      </c>
      <c r="C110" s="175"/>
      <c r="D110" s="175"/>
      <c r="E110" s="175"/>
      <c r="F110" s="175"/>
      <c r="G110" s="175"/>
      <c r="H110" s="330">
        <v>0</v>
      </c>
      <c r="I110" s="330">
        <v>0</v>
      </c>
      <c r="J110" s="330">
        <v>0</v>
      </c>
      <c r="K110" s="331">
        <v>0</v>
      </c>
      <c r="L110" s="332">
        <v>0</v>
      </c>
      <c r="M110" s="333">
        <v>0</v>
      </c>
      <c r="N110" s="333">
        <v>0</v>
      </c>
      <c r="O110" s="333">
        <v>0</v>
      </c>
      <c r="P110" s="333">
        <v>0</v>
      </c>
      <c r="Q110" s="334">
        <v>0</v>
      </c>
      <c r="R110" s="334">
        <v>0</v>
      </c>
      <c r="S110" s="334">
        <v>0</v>
      </c>
      <c r="T110" s="334">
        <v>0</v>
      </c>
      <c r="U110" s="334">
        <v>0</v>
      </c>
      <c r="V110" s="334">
        <v>0</v>
      </c>
      <c r="W110" s="334">
        <v>0</v>
      </c>
      <c r="X110" s="334">
        <v>0</v>
      </c>
      <c r="Y110" s="334">
        <v>0</v>
      </c>
      <c r="Z110" s="334">
        <v>0</v>
      </c>
      <c r="AA110" s="334">
        <v>0</v>
      </c>
      <c r="AB110" s="334">
        <v>0</v>
      </c>
      <c r="AC110" s="334">
        <v>0</v>
      </c>
      <c r="AD110" s="334">
        <v>0</v>
      </c>
      <c r="AE110" s="334">
        <v>0</v>
      </c>
      <c r="AF110" s="334">
        <v>0</v>
      </c>
      <c r="AG110" s="334">
        <v>0</v>
      </c>
      <c r="AH110" s="334">
        <v>0</v>
      </c>
      <c r="AI110" s="334">
        <v>0</v>
      </c>
      <c r="AJ110" s="334">
        <v>0</v>
      </c>
      <c r="AK110" s="334">
        <v>0</v>
      </c>
      <c r="AL110" s="334">
        <v>0</v>
      </c>
      <c r="AM110" s="334">
        <v>0</v>
      </c>
      <c r="AN110" s="334">
        <v>0</v>
      </c>
      <c r="AO110" s="334">
        <v>0</v>
      </c>
      <c r="AP110" s="334">
        <v>0</v>
      </c>
      <c r="AQ110" s="334">
        <v>0</v>
      </c>
      <c r="AR110" s="334">
        <v>0</v>
      </c>
      <c r="AS110" s="334">
        <v>0</v>
      </c>
      <c r="AT110" s="334">
        <v>0</v>
      </c>
      <c r="AU110" s="334">
        <v>0</v>
      </c>
      <c r="AV110" s="334">
        <v>0</v>
      </c>
      <c r="AW110" s="334">
        <v>0</v>
      </c>
      <c r="AX110" s="334">
        <v>0</v>
      </c>
      <c r="AY110" s="335">
        <v>0</v>
      </c>
      <c r="AZ110" s="334">
        <v>0</v>
      </c>
      <c r="BA110" s="181"/>
      <c r="BB110" s="336"/>
      <c r="BC110" s="183"/>
    </row>
    <row r="111" spans="1:55" hidden="1" x14ac:dyDescent="0.25">
      <c r="A111" s="70"/>
      <c r="B111" s="155" t="s">
        <v>192</v>
      </c>
      <c r="C111" s="156"/>
      <c r="D111" s="156"/>
      <c r="E111" s="156"/>
      <c r="F111" s="156"/>
      <c r="G111" s="156"/>
      <c r="H111" s="306">
        <v>0</v>
      </c>
      <c r="I111" s="306">
        <v>0</v>
      </c>
      <c r="J111" s="306">
        <v>0</v>
      </c>
      <c r="K111" s="337">
        <v>0</v>
      </c>
      <c r="L111" s="338">
        <v>0</v>
      </c>
      <c r="M111" s="339">
        <v>0</v>
      </c>
      <c r="N111" s="339">
        <v>0</v>
      </c>
      <c r="O111" s="339">
        <v>0</v>
      </c>
      <c r="P111" s="339">
        <v>0</v>
      </c>
      <c r="Q111" s="255">
        <v>0</v>
      </c>
      <c r="R111" s="255">
        <v>0</v>
      </c>
      <c r="S111" s="255">
        <v>0</v>
      </c>
      <c r="T111" s="255">
        <v>0</v>
      </c>
      <c r="U111" s="255">
        <v>0</v>
      </c>
      <c r="V111" s="255">
        <v>0</v>
      </c>
      <c r="W111" s="255">
        <v>0</v>
      </c>
      <c r="X111" s="255">
        <v>0</v>
      </c>
      <c r="Y111" s="255">
        <v>0</v>
      </c>
      <c r="Z111" s="255">
        <v>0</v>
      </c>
      <c r="AA111" s="255">
        <v>0</v>
      </c>
      <c r="AB111" s="255">
        <v>0</v>
      </c>
      <c r="AC111" s="255">
        <v>0</v>
      </c>
      <c r="AD111" s="255">
        <v>0</v>
      </c>
      <c r="AE111" s="255">
        <v>0</v>
      </c>
      <c r="AF111" s="255">
        <v>0</v>
      </c>
      <c r="AG111" s="255">
        <v>0</v>
      </c>
      <c r="AH111" s="255">
        <v>0</v>
      </c>
      <c r="AI111" s="255">
        <v>0</v>
      </c>
      <c r="AJ111" s="255">
        <v>0</v>
      </c>
      <c r="AK111" s="255">
        <v>0</v>
      </c>
      <c r="AL111" s="255">
        <v>0</v>
      </c>
      <c r="AM111" s="255">
        <v>0</v>
      </c>
      <c r="AN111" s="255">
        <v>0</v>
      </c>
      <c r="AO111" s="255">
        <v>0</v>
      </c>
      <c r="AP111" s="255">
        <v>0</v>
      </c>
      <c r="AQ111" s="255">
        <v>0</v>
      </c>
      <c r="AR111" s="255">
        <v>0</v>
      </c>
      <c r="AS111" s="255">
        <v>0</v>
      </c>
      <c r="AT111" s="255">
        <v>0</v>
      </c>
      <c r="AU111" s="255">
        <v>0</v>
      </c>
      <c r="AV111" s="255">
        <v>0</v>
      </c>
      <c r="AW111" s="255">
        <v>0</v>
      </c>
      <c r="AX111" s="255">
        <v>0</v>
      </c>
      <c r="AY111" s="305">
        <v>0</v>
      </c>
      <c r="AZ111" s="255">
        <v>0</v>
      </c>
      <c r="BA111" s="71"/>
      <c r="BB111" s="256"/>
      <c r="BC111" s="164"/>
    </row>
    <row r="112" spans="1:55" hidden="1" x14ac:dyDescent="0.25">
      <c r="A112" s="70"/>
      <c r="B112" s="155" t="s">
        <v>193</v>
      </c>
      <c r="C112" s="156"/>
      <c r="D112" s="156"/>
      <c r="E112" s="156"/>
      <c r="F112" s="156"/>
      <c r="G112" s="156"/>
      <c r="H112" s="306">
        <v>0</v>
      </c>
      <c r="I112" s="306">
        <v>0</v>
      </c>
      <c r="J112" s="306">
        <v>0</v>
      </c>
      <c r="K112" s="337">
        <v>0</v>
      </c>
      <c r="L112" s="338">
        <v>0</v>
      </c>
      <c r="M112" s="339">
        <v>0</v>
      </c>
      <c r="N112" s="339">
        <v>0</v>
      </c>
      <c r="O112" s="339">
        <v>0</v>
      </c>
      <c r="P112" s="339">
        <v>0</v>
      </c>
      <c r="Q112" s="255">
        <v>0</v>
      </c>
      <c r="R112" s="255">
        <v>0</v>
      </c>
      <c r="S112" s="255">
        <v>0</v>
      </c>
      <c r="T112" s="255">
        <v>0</v>
      </c>
      <c r="U112" s="255">
        <v>0</v>
      </c>
      <c r="V112" s="255">
        <v>0</v>
      </c>
      <c r="W112" s="255">
        <v>0</v>
      </c>
      <c r="X112" s="255">
        <v>0</v>
      </c>
      <c r="Y112" s="255">
        <v>0</v>
      </c>
      <c r="Z112" s="255">
        <v>0</v>
      </c>
      <c r="AA112" s="255">
        <v>0</v>
      </c>
      <c r="AB112" s="255">
        <v>0</v>
      </c>
      <c r="AC112" s="255">
        <v>0</v>
      </c>
      <c r="AD112" s="255">
        <v>0</v>
      </c>
      <c r="AE112" s="255">
        <v>0</v>
      </c>
      <c r="AF112" s="255">
        <v>0</v>
      </c>
      <c r="AG112" s="255">
        <v>0</v>
      </c>
      <c r="AH112" s="255">
        <v>0</v>
      </c>
      <c r="AI112" s="255">
        <v>0</v>
      </c>
      <c r="AJ112" s="255">
        <v>0</v>
      </c>
      <c r="AK112" s="255">
        <v>0</v>
      </c>
      <c r="AL112" s="255">
        <v>0</v>
      </c>
      <c r="AM112" s="255">
        <v>0</v>
      </c>
      <c r="AN112" s="255">
        <v>0</v>
      </c>
      <c r="AO112" s="255">
        <v>0</v>
      </c>
      <c r="AP112" s="255">
        <v>0</v>
      </c>
      <c r="AQ112" s="255">
        <v>0</v>
      </c>
      <c r="AR112" s="255">
        <v>0</v>
      </c>
      <c r="AS112" s="255">
        <v>0</v>
      </c>
      <c r="AT112" s="255">
        <v>0</v>
      </c>
      <c r="AU112" s="255">
        <v>0</v>
      </c>
      <c r="AV112" s="255">
        <v>0</v>
      </c>
      <c r="AW112" s="255">
        <v>0</v>
      </c>
      <c r="AX112" s="255">
        <v>0</v>
      </c>
      <c r="AY112" s="305">
        <v>0</v>
      </c>
      <c r="AZ112" s="255">
        <v>0</v>
      </c>
      <c r="BA112" s="71"/>
      <c r="BB112" s="256"/>
      <c r="BC112" s="164"/>
    </row>
    <row r="113" spans="1:55" hidden="1" x14ac:dyDescent="0.25">
      <c r="A113" s="70"/>
      <c r="B113" s="188" t="s">
        <v>194</v>
      </c>
      <c r="C113" s="189"/>
      <c r="D113" s="189"/>
      <c r="E113" s="189"/>
      <c r="F113" s="189"/>
      <c r="G113" s="189"/>
      <c r="H113" s="307">
        <v>0</v>
      </c>
      <c r="I113" s="307">
        <v>0</v>
      </c>
      <c r="J113" s="307">
        <v>0</v>
      </c>
      <c r="K113" s="340">
        <v>0</v>
      </c>
      <c r="L113" s="341">
        <v>0</v>
      </c>
      <c r="M113" s="342">
        <v>0</v>
      </c>
      <c r="N113" s="342">
        <v>0</v>
      </c>
      <c r="O113" s="342">
        <v>0</v>
      </c>
      <c r="P113" s="342">
        <v>0</v>
      </c>
      <c r="Q113" s="308">
        <v>0</v>
      </c>
      <c r="R113" s="308">
        <v>0</v>
      </c>
      <c r="S113" s="308">
        <v>0</v>
      </c>
      <c r="T113" s="308">
        <v>0</v>
      </c>
      <c r="U113" s="308">
        <v>0</v>
      </c>
      <c r="V113" s="308">
        <v>0</v>
      </c>
      <c r="W113" s="308">
        <v>0</v>
      </c>
      <c r="X113" s="308">
        <v>0</v>
      </c>
      <c r="Y113" s="308">
        <v>0</v>
      </c>
      <c r="Z113" s="308">
        <v>0</v>
      </c>
      <c r="AA113" s="308">
        <v>0</v>
      </c>
      <c r="AB113" s="308">
        <v>0</v>
      </c>
      <c r="AC113" s="308">
        <v>0</v>
      </c>
      <c r="AD113" s="308">
        <v>0</v>
      </c>
      <c r="AE113" s="308">
        <v>0</v>
      </c>
      <c r="AF113" s="308">
        <v>0</v>
      </c>
      <c r="AG113" s="308">
        <v>0</v>
      </c>
      <c r="AH113" s="308">
        <v>0</v>
      </c>
      <c r="AI113" s="308">
        <v>0</v>
      </c>
      <c r="AJ113" s="308">
        <v>0</v>
      </c>
      <c r="AK113" s="308">
        <v>0</v>
      </c>
      <c r="AL113" s="308">
        <v>0</v>
      </c>
      <c r="AM113" s="308">
        <v>0</v>
      </c>
      <c r="AN113" s="308">
        <v>0</v>
      </c>
      <c r="AO113" s="308">
        <v>0</v>
      </c>
      <c r="AP113" s="308">
        <v>0</v>
      </c>
      <c r="AQ113" s="308">
        <v>0</v>
      </c>
      <c r="AR113" s="308">
        <v>0</v>
      </c>
      <c r="AS113" s="308">
        <v>0</v>
      </c>
      <c r="AT113" s="308">
        <v>0</v>
      </c>
      <c r="AU113" s="308">
        <v>0</v>
      </c>
      <c r="AV113" s="308">
        <v>0</v>
      </c>
      <c r="AW113" s="308">
        <v>0</v>
      </c>
      <c r="AX113" s="308">
        <v>0</v>
      </c>
      <c r="AY113" s="309">
        <v>0</v>
      </c>
      <c r="AZ113" s="308">
        <v>0</v>
      </c>
      <c r="BA113" s="194"/>
      <c r="BB113" s="310"/>
      <c r="BC113" s="195"/>
    </row>
    <row r="114" spans="1:55" hidden="1" x14ac:dyDescent="0.25">
      <c r="A114" s="70"/>
      <c r="B114" s="70"/>
      <c r="C114" s="70"/>
      <c r="D114" s="70"/>
      <c r="E114" s="70"/>
      <c r="F114" s="70"/>
      <c r="G114" s="70"/>
      <c r="H114" s="71"/>
      <c r="I114" s="71"/>
      <c r="J114" s="71"/>
      <c r="K114" s="71"/>
      <c r="L114" s="71"/>
      <c r="M114" s="71"/>
      <c r="N114" s="71"/>
      <c r="O114" s="71"/>
      <c r="P114" s="71"/>
      <c r="Q114" s="71"/>
      <c r="R114" s="71"/>
      <c r="S114" s="71"/>
      <c r="T114" s="71"/>
      <c r="U114" s="71"/>
      <c r="V114" s="71"/>
      <c r="W114" s="71"/>
      <c r="X114" s="71"/>
      <c r="Y114" s="71"/>
      <c r="Z114" s="71"/>
      <c r="AA114" s="71"/>
      <c r="AB114" s="71"/>
      <c r="AC114" s="71"/>
      <c r="AD114" s="71"/>
      <c r="AE114" s="71"/>
      <c r="AF114" s="71"/>
      <c r="AG114" s="71"/>
      <c r="AH114" s="71"/>
      <c r="AI114" s="71"/>
      <c r="AJ114" s="71"/>
      <c r="AK114" s="71"/>
      <c r="AL114" s="71"/>
      <c r="AM114" s="71"/>
      <c r="AN114" s="71"/>
      <c r="AO114" s="71"/>
      <c r="AP114" s="71"/>
      <c r="AQ114" s="71"/>
      <c r="AR114" s="71"/>
      <c r="AS114" s="71"/>
      <c r="AT114" s="71"/>
      <c r="AU114" s="71"/>
      <c r="AV114" s="71"/>
      <c r="AW114" s="71"/>
      <c r="AX114" s="71"/>
      <c r="AY114" s="71"/>
      <c r="AZ114" s="71"/>
      <c r="BA114" s="71"/>
      <c r="BB114" s="70"/>
      <c r="BC114" s="70"/>
    </row>
    <row r="115" spans="1:55" hidden="1" x14ac:dyDescent="0.25">
      <c r="A115" s="70"/>
      <c r="B115" s="79" t="s">
        <v>68</v>
      </c>
      <c r="C115" s="474"/>
      <c r="D115" s="474"/>
      <c r="E115" s="474"/>
      <c r="F115" s="474"/>
      <c r="G115" s="474"/>
      <c r="H115" s="475"/>
      <c r="I115" s="475"/>
      <c r="J115" s="476"/>
      <c r="K115" s="474"/>
      <c r="L115" s="475"/>
      <c r="M115" s="475"/>
      <c r="N115" s="475"/>
      <c r="O115" s="475"/>
      <c r="P115" s="475"/>
      <c r="Q115" s="475"/>
      <c r="R115" s="475"/>
      <c r="S115" s="475"/>
      <c r="T115" s="475"/>
      <c r="U115" s="475"/>
      <c r="V115" s="475"/>
      <c r="W115" s="475"/>
      <c r="X115" s="475"/>
      <c r="Y115" s="475"/>
      <c r="Z115" s="475"/>
      <c r="AA115" s="475"/>
      <c r="AB115" s="475"/>
      <c r="AC115" s="475"/>
      <c r="AD115" s="475"/>
      <c r="AE115" s="475"/>
      <c r="AF115" s="475"/>
      <c r="AG115" s="475"/>
      <c r="AH115" s="475"/>
      <c r="AI115" s="475"/>
      <c r="AJ115" s="475"/>
      <c r="AK115" s="475"/>
      <c r="AL115" s="475"/>
      <c r="AM115" s="475"/>
      <c r="AN115" s="475"/>
      <c r="AO115" s="475"/>
      <c r="AP115" s="475"/>
      <c r="AQ115" s="475"/>
      <c r="AR115" s="475"/>
      <c r="AS115" s="475"/>
      <c r="AT115" s="475"/>
      <c r="AU115" s="475"/>
      <c r="AV115" s="475"/>
      <c r="AW115" s="475"/>
      <c r="AX115" s="475"/>
      <c r="AY115" s="475"/>
      <c r="AZ115" s="475"/>
      <c r="BA115" s="476"/>
      <c r="BB115" s="474"/>
      <c r="BC115" s="477"/>
    </row>
    <row r="116" spans="1:55" hidden="1" x14ac:dyDescent="0.25">
      <c r="A116" s="70"/>
      <c r="B116" s="320" t="s">
        <v>195</v>
      </c>
      <c r="C116" s="321"/>
      <c r="D116" s="321"/>
      <c r="E116" s="321"/>
      <c r="F116" s="321"/>
      <c r="G116" s="321"/>
      <c r="H116" s="343">
        <v>0</v>
      </c>
      <c r="I116" s="344">
        <v>0</v>
      </c>
      <c r="J116" s="344">
        <v>0</v>
      </c>
      <c r="K116" s="345">
        <v>0</v>
      </c>
      <c r="L116" s="346">
        <v>0</v>
      </c>
      <c r="M116" s="347">
        <v>0</v>
      </c>
      <c r="N116" s="347">
        <v>0</v>
      </c>
      <c r="O116" s="347">
        <v>0</v>
      </c>
      <c r="P116" s="347">
        <v>0</v>
      </c>
      <c r="Q116" s="325">
        <v>0</v>
      </c>
      <c r="R116" s="325">
        <v>0</v>
      </c>
      <c r="S116" s="325">
        <v>0</v>
      </c>
      <c r="T116" s="325">
        <v>0</v>
      </c>
      <c r="U116" s="325">
        <v>0</v>
      </c>
      <c r="V116" s="325">
        <v>0</v>
      </c>
      <c r="W116" s="325">
        <v>0</v>
      </c>
      <c r="X116" s="325">
        <v>0</v>
      </c>
      <c r="Y116" s="325">
        <v>0</v>
      </c>
      <c r="Z116" s="325">
        <v>0</v>
      </c>
      <c r="AA116" s="325">
        <v>0</v>
      </c>
      <c r="AB116" s="325">
        <v>0</v>
      </c>
      <c r="AC116" s="325">
        <v>0</v>
      </c>
      <c r="AD116" s="325">
        <v>0</v>
      </c>
      <c r="AE116" s="325">
        <v>0</v>
      </c>
      <c r="AF116" s="325">
        <v>0</v>
      </c>
      <c r="AG116" s="325">
        <v>0</v>
      </c>
      <c r="AH116" s="325">
        <v>0</v>
      </c>
      <c r="AI116" s="325">
        <v>0</v>
      </c>
      <c r="AJ116" s="325">
        <v>0</v>
      </c>
      <c r="AK116" s="325">
        <v>0</v>
      </c>
      <c r="AL116" s="325">
        <v>0</v>
      </c>
      <c r="AM116" s="325">
        <v>0</v>
      </c>
      <c r="AN116" s="325">
        <v>0</v>
      </c>
      <c r="AO116" s="325">
        <v>0</v>
      </c>
      <c r="AP116" s="325">
        <v>0</v>
      </c>
      <c r="AQ116" s="325">
        <v>0</v>
      </c>
      <c r="AR116" s="325">
        <v>0</v>
      </c>
      <c r="AS116" s="325">
        <v>0</v>
      </c>
      <c r="AT116" s="325">
        <v>0</v>
      </c>
      <c r="AU116" s="325">
        <v>0</v>
      </c>
      <c r="AV116" s="325">
        <v>0</v>
      </c>
      <c r="AW116" s="325">
        <v>0</v>
      </c>
      <c r="AX116" s="325">
        <v>0</v>
      </c>
      <c r="AY116" s="326">
        <v>0</v>
      </c>
      <c r="AZ116" s="325">
        <v>0</v>
      </c>
      <c r="BA116" s="327"/>
      <c r="BB116" s="328"/>
      <c r="BC116" s="329"/>
    </row>
    <row r="117" spans="1:55" x14ac:dyDescent="0.25">
      <c r="A117" s="70"/>
      <c r="B117" s="70"/>
      <c r="C117" s="70"/>
      <c r="D117" s="70"/>
      <c r="E117" s="70"/>
      <c r="F117" s="70"/>
      <c r="G117" s="70"/>
      <c r="H117" s="71"/>
      <c r="I117" s="71"/>
      <c r="J117" s="71"/>
      <c r="K117" s="71"/>
      <c r="L117" s="71"/>
      <c r="M117" s="71"/>
      <c r="N117" s="71"/>
      <c r="O117" s="71"/>
      <c r="P117" s="71"/>
      <c r="Q117" s="71"/>
      <c r="R117" s="71"/>
      <c r="S117" s="71"/>
      <c r="T117" s="71"/>
      <c r="U117" s="71"/>
      <c r="V117" s="71"/>
      <c r="W117" s="71"/>
      <c r="X117" s="71"/>
      <c r="Y117" s="71"/>
      <c r="Z117" s="71"/>
      <c r="AA117" s="71"/>
      <c r="AB117" s="71"/>
      <c r="AC117" s="71"/>
      <c r="AD117" s="71"/>
      <c r="AE117" s="71"/>
      <c r="AF117" s="71"/>
      <c r="AG117" s="71"/>
      <c r="AH117" s="71"/>
      <c r="AI117" s="71"/>
      <c r="AJ117" s="71"/>
      <c r="AK117" s="71"/>
      <c r="AL117" s="71"/>
      <c r="AM117" s="71"/>
      <c r="AN117" s="71"/>
      <c r="AO117" s="71"/>
      <c r="AP117" s="71"/>
      <c r="AQ117" s="71"/>
      <c r="AR117" s="71"/>
      <c r="AS117" s="71"/>
      <c r="AT117" s="71"/>
      <c r="AU117" s="71"/>
      <c r="AV117" s="71"/>
      <c r="AW117" s="71"/>
      <c r="AX117" s="71"/>
      <c r="AY117" s="71"/>
      <c r="AZ117" s="71"/>
      <c r="BA117" s="71"/>
      <c r="BB117" s="70"/>
      <c r="BC117" s="70"/>
    </row>
    <row r="118" spans="1:55" ht="16.5" thickBot="1" x14ac:dyDescent="0.3">
      <c r="A118" s="70"/>
      <c r="B118" s="66" t="s">
        <v>196</v>
      </c>
      <c r="C118" s="66"/>
      <c r="D118" s="66"/>
      <c r="E118" s="66"/>
      <c r="F118" s="66"/>
      <c r="G118" s="66"/>
      <c r="H118" s="66"/>
      <c r="I118" s="66"/>
      <c r="J118" s="66"/>
      <c r="K118" s="66"/>
      <c r="L118" s="66"/>
      <c r="M118" s="66"/>
      <c r="N118" s="66"/>
      <c r="O118" s="66"/>
      <c r="P118" s="66"/>
      <c r="Q118" s="66"/>
      <c r="R118" s="66"/>
      <c r="S118" s="66"/>
      <c r="T118" s="66"/>
      <c r="U118" s="66"/>
      <c r="V118" s="66"/>
      <c r="W118" s="66"/>
      <c r="X118" s="66"/>
      <c r="Y118" s="66"/>
      <c r="Z118" s="66"/>
      <c r="AA118" s="66"/>
      <c r="AB118" s="66"/>
      <c r="AC118" s="66"/>
      <c r="AD118" s="66"/>
      <c r="AE118" s="66"/>
      <c r="AF118" s="66"/>
      <c r="AG118" s="66"/>
      <c r="AH118" s="66"/>
      <c r="AI118" s="66"/>
      <c r="AJ118" s="66"/>
      <c r="AK118" s="66"/>
      <c r="AL118" s="66"/>
      <c r="AM118" s="66"/>
      <c r="AN118" s="66"/>
      <c r="AO118" s="66"/>
      <c r="AP118" s="66"/>
      <c r="AQ118" s="66"/>
      <c r="AR118" s="66"/>
      <c r="AS118" s="66"/>
      <c r="AT118" s="66"/>
      <c r="AU118" s="66"/>
      <c r="AV118" s="66"/>
      <c r="AW118" s="66"/>
      <c r="AX118" s="66"/>
      <c r="AY118" s="66"/>
      <c r="AZ118" s="66"/>
      <c r="BA118" s="66"/>
      <c r="BB118" s="66"/>
      <c r="BC118" s="66"/>
    </row>
    <row r="119" spans="1:55" ht="15.75" thickBot="1" x14ac:dyDescent="0.3">
      <c r="A119" s="70"/>
      <c r="B119" s="320" t="s">
        <v>197</v>
      </c>
      <c r="C119" s="321"/>
      <c r="D119" s="321"/>
      <c r="E119" s="321"/>
      <c r="F119" s="321"/>
      <c r="G119" s="321"/>
      <c r="H119" s="311">
        <v>38</v>
      </c>
      <c r="I119" s="312">
        <v>38</v>
      </c>
      <c r="J119" s="312">
        <v>40</v>
      </c>
      <c r="K119" s="303">
        <v>45</v>
      </c>
      <c r="L119" s="313">
        <v>46</v>
      </c>
      <c r="M119" s="347">
        <v>43</v>
      </c>
      <c r="N119" s="325">
        <v>50.166666666666671</v>
      </c>
      <c r="O119" s="325">
        <v>57.333333333333336</v>
      </c>
      <c r="P119" s="325">
        <v>64.5</v>
      </c>
      <c r="Q119" s="325">
        <v>64.5</v>
      </c>
      <c r="R119" s="325">
        <v>64.5</v>
      </c>
      <c r="S119" s="325">
        <v>64.5</v>
      </c>
      <c r="T119" s="325">
        <v>64.5</v>
      </c>
      <c r="U119" s="325">
        <v>64.5</v>
      </c>
      <c r="V119" s="325">
        <v>64.5</v>
      </c>
      <c r="W119" s="325">
        <v>64.5</v>
      </c>
      <c r="X119" s="325">
        <v>64.5</v>
      </c>
      <c r="Y119" s="325">
        <v>64.5</v>
      </c>
      <c r="Z119" s="325">
        <v>64.5</v>
      </c>
      <c r="AA119" s="325">
        <v>64.5</v>
      </c>
      <c r="AB119" s="325">
        <v>64.5</v>
      </c>
      <c r="AC119" s="325">
        <v>64.5</v>
      </c>
      <c r="AD119" s="325">
        <v>64.5</v>
      </c>
      <c r="AE119" s="325">
        <v>64.5</v>
      </c>
      <c r="AF119" s="325">
        <v>64.5</v>
      </c>
      <c r="AG119" s="325">
        <v>64.5</v>
      </c>
      <c r="AH119" s="325">
        <v>64.5</v>
      </c>
      <c r="AI119" s="325">
        <v>64.5</v>
      </c>
      <c r="AJ119" s="325">
        <v>64.5</v>
      </c>
      <c r="AK119" s="325">
        <v>64.5</v>
      </c>
      <c r="AL119" s="325">
        <v>64.5</v>
      </c>
      <c r="AM119" s="325">
        <v>64.5</v>
      </c>
      <c r="AN119" s="325">
        <v>64.5</v>
      </c>
      <c r="AO119" s="325">
        <v>64.5</v>
      </c>
      <c r="AP119" s="325">
        <v>64.5</v>
      </c>
      <c r="AQ119" s="325">
        <v>64.5</v>
      </c>
      <c r="AR119" s="325">
        <v>64.5</v>
      </c>
      <c r="AS119" s="325">
        <v>64.5</v>
      </c>
      <c r="AT119" s="325">
        <v>64.5</v>
      </c>
      <c r="AU119" s="325">
        <v>64.5</v>
      </c>
      <c r="AV119" s="325">
        <v>64.5</v>
      </c>
      <c r="AW119" s="325">
        <v>64.5</v>
      </c>
      <c r="AX119" s="325">
        <v>64.5</v>
      </c>
      <c r="AY119" s="326">
        <v>64.5</v>
      </c>
      <c r="AZ119" s="325">
        <v>64.5</v>
      </c>
      <c r="BA119" s="327"/>
      <c r="BB119" s="348"/>
      <c r="BC119" s="349"/>
    </row>
    <row r="120" spans="1:55" x14ac:dyDescent="0.25">
      <c r="A120" s="70"/>
      <c r="B120" s="350" t="s">
        <v>198</v>
      </c>
      <c r="C120" s="351"/>
      <c r="D120" s="351"/>
      <c r="E120" s="351"/>
      <c r="F120" s="351"/>
      <c r="G120" s="351"/>
      <c r="H120" s="352">
        <v>0.23749999999999999</v>
      </c>
      <c r="I120" s="352">
        <v>0.19</v>
      </c>
      <c r="J120" s="352">
        <v>0.14705882352941177</v>
      </c>
      <c r="K120" s="353">
        <v>0.16014234875444841</v>
      </c>
      <c r="L120" s="354">
        <v>0.16083916083916083</v>
      </c>
      <c r="M120" s="352">
        <v>0.15925925925925927</v>
      </c>
      <c r="N120" s="352">
        <v>0.15925925925925927</v>
      </c>
      <c r="O120" s="352">
        <v>0.15925925925925927</v>
      </c>
      <c r="P120" s="352">
        <v>0.15925925925925927</v>
      </c>
      <c r="Q120" s="352">
        <v>0.15925925925925927</v>
      </c>
      <c r="R120" s="352">
        <v>0.15925925925925927</v>
      </c>
      <c r="S120" s="352">
        <v>0.15925925925925927</v>
      </c>
      <c r="T120" s="352">
        <v>0.15925925925925927</v>
      </c>
      <c r="U120" s="352">
        <v>0.15925925925925927</v>
      </c>
      <c r="V120" s="352">
        <v>0.15925925925925927</v>
      </c>
      <c r="W120" s="352">
        <v>0.15925925925925927</v>
      </c>
      <c r="X120" s="352">
        <v>0.15925925925925927</v>
      </c>
      <c r="Y120" s="352">
        <v>0.15925925925925927</v>
      </c>
      <c r="Z120" s="352">
        <v>0.15925925925925927</v>
      </c>
      <c r="AA120" s="352">
        <v>0.15925925925925927</v>
      </c>
      <c r="AB120" s="352">
        <v>0.15925925925925927</v>
      </c>
      <c r="AC120" s="352">
        <v>0.15925925925925927</v>
      </c>
      <c r="AD120" s="352">
        <v>0.15925925925925927</v>
      </c>
      <c r="AE120" s="352">
        <v>0.15925925925925927</v>
      </c>
      <c r="AF120" s="352">
        <v>0.15925925925925927</v>
      </c>
      <c r="AG120" s="352">
        <v>0.15925925925925927</v>
      </c>
      <c r="AH120" s="352">
        <v>0.15925925925925927</v>
      </c>
      <c r="AI120" s="352">
        <v>0.15925925925925927</v>
      </c>
      <c r="AJ120" s="352">
        <v>0.15925925925925927</v>
      </c>
      <c r="AK120" s="352">
        <v>0.15925925925925927</v>
      </c>
      <c r="AL120" s="352">
        <v>0.15925925925925927</v>
      </c>
      <c r="AM120" s="352">
        <v>0.15925925925925927</v>
      </c>
      <c r="AN120" s="352">
        <v>0.15925925925925927</v>
      </c>
      <c r="AO120" s="352">
        <v>0.15925925925925927</v>
      </c>
      <c r="AP120" s="352">
        <v>0.15925925925925927</v>
      </c>
      <c r="AQ120" s="352">
        <v>0.15925925925925927</v>
      </c>
      <c r="AR120" s="352">
        <v>0.15925925925925927</v>
      </c>
      <c r="AS120" s="352">
        <v>0.15925925925925927</v>
      </c>
      <c r="AT120" s="352">
        <v>0.15925925925925927</v>
      </c>
      <c r="AU120" s="352">
        <v>0.15925925925925927</v>
      </c>
      <c r="AV120" s="352">
        <v>0.15925925925925927</v>
      </c>
      <c r="AW120" s="352">
        <v>0.15925925925925927</v>
      </c>
      <c r="AX120" s="352">
        <v>0.15925925925925927</v>
      </c>
      <c r="AY120" s="355">
        <v>0.15925925925925927</v>
      </c>
      <c r="AZ120" s="352">
        <v>0.15925925925925927</v>
      </c>
      <c r="BA120" s="356"/>
      <c r="BB120" s="357"/>
      <c r="BC120" s="358"/>
    </row>
    <row r="121" spans="1:55" x14ac:dyDescent="0.25">
      <c r="A121" s="70"/>
      <c r="B121" s="70"/>
      <c r="C121" s="70"/>
      <c r="D121" s="70"/>
      <c r="E121" s="70"/>
      <c r="F121" s="70"/>
      <c r="G121" s="70"/>
      <c r="H121" s="71"/>
      <c r="I121" s="71"/>
      <c r="J121" s="71"/>
      <c r="K121" s="71"/>
      <c r="L121" s="71"/>
      <c r="M121" s="71"/>
      <c r="N121" s="71"/>
      <c r="O121" s="71"/>
      <c r="P121" s="71"/>
      <c r="Q121" s="71"/>
      <c r="R121" s="71"/>
      <c r="S121" s="71"/>
      <c r="T121" s="71"/>
      <c r="U121" s="71"/>
      <c r="V121" s="71"/>
      <c r="W121" s="71"/>
      <c r="X121" s="71"/>
      <c r="Y121" s="71"/>
      <c r="Z121" s="71"/>
      <c r="AA121" s="71"/>
      <c r="AB121" s="71"/>
      <c r="AC121" s="71"/>
      <c r="AD121" s="71"/>
      <c r="AE121" s="71"/>
      <c r="AF121" s="71"/>
      <c r="AG121" s="71"/>
      <c r="AH121" s="71"/>
      <c r="AI121" s="71"/>
      <c r="AJ121" s="71"/>
      <c r="AK121" s="71"/>
      <c r="AL121" s="71"/>
      <c r="AM121" s="71"/>
      <c r="AN121" s="71"/>
      <c r="AO121" s="71"/>
      <c r="AP121" s="71"/>
      <c r="AQ121" s="71"/>
      <c r="AR121" s="71"/>
      <c r="AS121" s="71"/>
      <c r="AT121" s="71"/>
      <c r="AU121" s="71"/>
      <c r="AV121" s="71"/>
      <c r="AW121" s="71"/>
      <c r="AX121" s="71"/>
      <c r="AY121" s="71"/>
      <c r="AZ121" s="71"/>
      <c r="BA121" s="71"/>
      <c r="BB121" s="70"/>
      <c r="BC121" s="70"/>
    </row>
    <row r="122" spans="1:55" ht="15.75" x14ac:dyDescent="0.25">
      <c r="A122" s="70"/>
      <c r="B122" s="66" t="s">
        <v>199</v>
      </c>
      <c r="C122" s="66"/>
      <c r="D122" s="66"/>
      <c r="E122" s="66"/>
      <c r="F122" s="66"/>
      <c r="G122" s="66"/>
      <c r="H122" s="66"/>
      <c r="I122" s="66"/>
      <c r="J122" s="66"/>
      <c r="K122" s="66"/>
      <c r="L122" s="66"/>
      <c r="M122" s="66"/>
      <c r="N122" s="66"/>
      <c r="O122" s="66"/>
      <c r="P122" s="66"/>
      <c r="Q122" s="66"/>
      <c r="R122" s="66"/>
      <c r="S122" s="66"/>
      <c r="T122" s="66"/>
      <c r="U122" s="66"/>
      <c r="V122" s="66"/>
      <c r="W122" s="66"/>
      <c r="X122" s="66"/>
      <c r="Y122" s="66"/>
      <c r="Z122" s="66"/>
      <c r="AA122" s="66"/>
      <c r="AB122" s="66"/>
      <c r="AC122" s="66"/>
      <c r="AD122" s="66"/>
      <c r="AE122" s="66"/>
      <c r="AF122" s="66"/>
      <c r="AG122" s="66"/>
      <c r="AH122" s="66"/>
      <c r="AI122" s="66"/>
      <c r="AJ122" s="66"/>
      <c r="AK122" s="66"/>
      <c r="AL122" s="66"/>
      <c r="AM122" s="66"/>
      <c r="AN122" s="66"/>
      <c r="AO122" s="66"/>
      <c r="AP122" s="66"/>
      <c r="AQ122" s="66"/>
      <c r="AR122" s="66"/>
      <c r="AS122" s="66"/>
      <c r="AT122" s="66"/>
      <c r="AU122" s="66"/>
      <c r="AV122" s="66"/>
      <c r="AW122" s="66"/>
      <c r="AX122" s="66"/>
      <c r="AY122" s="66"/>
      <c r="AZ122" s="66"/>
      <c r="BA122" s="66"/>
      <c r="BB122" s="66"/>
      <c r="BC122" s="66"/>
    </row>
    <row r="123" spans="1:55" x14ac:dyDescent="0.25">
      <c r="A123" s="70"/>
      <c r="B123" s="174" t="s">
        <v>200</v>
      </c>
      <c r="C123" s="175"/>
      <c r="D123" s="175"/>
      <c r="E123" s="175"/>
      <c r="F123" s="175"/>
      <c r="G123" s="175"/>
      <c r="H123" s="359">
        <v>160</v>
      </c>
      <c r="I123" s="359">
        <v>200</v>
      </c>
      <c r="J123" s="359">
        <v>272</v>
      </c>
      <c r="K123" s="360">
        <v>281</v>
      </c>
      <c r="L123" s="361">
        <v>286</v>
      </c>
      <c r="M123" s="359">
        <v>270</v>
      </c>
      <c r="N123" s="359">
        <v>315</v>
      </c>
      <c r="O123" s="359">
        <v>360</v>
      </c>
      <c r="P123" s="359">
        <v>405</v>
      </c>
      <c r="Q123" s="359">
        <v>405</v>
      </c>
      <c r="R123" s="359">
        <v>405</v>
      </c>
      <c r="S123" s="359">
        <v>405</v>
      </c>
      <c r="T123" s="359">
        <v>405</v>
      </c>
      <c r="U123" s="359">
        <v>405</v>
      </c>
      <c r="V123" s="359">
        <v>405</v>
      </c>
      <c r="W123" s="359">
        <v>405</v>
      </c>
      <c r="X123" s="359">
        <v>405</v>
      </c>
      <c r="Y123" s="359">
        <v>405</v>
      </c>
      <c r="Z123" s="359">
        <v>405</v>
      </c>
      <c r="AA123" s="359">
        <v>405</v>
      </c>
      <c r="AB123" s="359">
        <v>405</v>
      </c>
      <c r="AC123" s="359">
        <v>405</v>
      </c>
      <c r="AD123" s="359">
        <v>405</v>
      </c>
      <c r="AE123" s="359">
        <v>405</v>
      </c>
      <c r="AF123" s="359">
        <v>405</v>
      </c>
      <c r="AG123" s="359">
        <v>405</v>
      </c>
      <c r="AH123" s="359">
        <v>405</v>
      </c>
      <c r="AI123" s="359">
        <v>405</v>
      </c>
      <c r="AJ123" s="359">
        <v>405</v>
      </c>
      <c r="AK123" s="359">
        <v>405</v>
      </c>
      <c r="AL123" s="359">
        <v>405</v>
      </c>
      <c r="AM123" s="359">
        <v>405</v>
      </c>
      <c r="AN123" s="359">
        <v>405</v>
      </c>
      <c r="AO123" s="359">
        <v>405</v>
      </c>
      <c r="AP123" s="359">
        <v>405</v>
      </c>
      <c r="AQ123" s="359">
        <v>405</v>
      </c>
      <c r="AR123" s="359">
        <v>405</v>
      </c>
      <c r="AS123" s="359">
        <v>405</v>
      </c>
      <c r="AT123" s="359">
        <v>405</v>
      </c>
      <c r="AU123" s="359">
        <v>405</v>
      </c>
      <c r="AV123" s="359">
        <v>405</v>
      </c>
      <c r="AW123" s="359">
        <v>405</v>
      </c>
      <c r="AX123" s="359">
        <v>405</v>
      </c>
      <c r="AY123" s="362">
        <v>405</v>
      </c>
      <c r="AZ123" s="359">
        <v>405</v>
      </c>
      <c r="BA123" s="181"/>
      <c r="BB123" s="336"/>
      <c r="BC123" s="183"/>
    </row>
    <row r="124" spans="1:55" x14ac:dyDescent="0.25">
      <c r="A124" s="70"/>
      <c r="B124" s="188" t="s">
        <v>189</v>
      </c>
      <c r="C124" s="189"/>
      <c r="D124" s="189"/>
      <c r="E124" s="189"/>
      <c r="F124" s="189"/>
      <c r="G124" s="189"/>
      <c r="H124" s="363">
        <v>0</v>
      </c>
      <c r="I124" s="363">
        <v>0</v>
      </c>
      <c r="J124" s="363">
        <v>0</v>
      </c>
      <c r="K124" s="364">
        <v>0</v>
      </c>
      <c r="L124" s="365">
        <v>0</v>
      </c>
      <c r="M124" s="363">
        <v>0</v>
      </c>
      <c r="N124" s="363">
        <v>0</v>
      </c>
      <c r="O124" s="363">
        <v>0</v>
      </c>
      <c r="P124" s="363">
        <v>0</v>
      </c>
      <c r="Q124" s="363">
        <v>0</v>
      </c>
      <c r="R124" s="363">
        <v>0</v>
      </c>
      <c r="S124" s="363">
        <v>0</v>
      </c>
      <c r="T124" s="363">
        <v>0</v>
      </c>
      <c r="U124" s="363">
        <v>0</v>
      </c>
      <c r="V124" s="363">
        <v>0</v>
      </c>
      <c r="W124" s="363">
        <v>0</v>
      </c>
      <c r="X124" s="363">
        <v>0</v>
      </c>
      <c r="Y124" s="363">
        <v>0</v>
      </c>
      <c r="Z124" s="363">
        <v>0</v>
      </c>
      <c r="AA124" s="363">
        <v>0</v>
      </c>
      <c r="AB124" s="363">
        <v>0</v>
      </c>
      <c r="AC124" s="363">
        <v>0</v>
      </c>
      <c r="AD124" s="363">
        <v>0</v>
      </c>
      <c r="AE124" s="363">
        <v>0</v>
      </c>
      <c r="AF124" s="363">
        <v>0</v>
      </c>
      <c r="AG124" s="363">
        <v>0</v>
      </c>
      <c r="AH124" s="363">
        <v>0</v>
      </c>
      <c r="AI124" s="363">
        <v>0</v>
      </c>
      <c r="AJ124" s="363">
        <v>0</v>
      </c>
      <c r="AK124" s="363">
        <v>0</v>
      </c>
      <c r="AL124" s="363">
        <v>0</v>
      </c>
      <c r="AM124" s="363">
        <v>0</v>
      </c>
      <c r="AN124" s="363">
        <v>0</v>
      </c>
      <c r="AO124" s="363">
        <v>0</v>
      </c>
      <c r="AP124" s="363">
        <v>0</v>
      </c>
      <c r="AQ124" s="363">
        <v>0</v>
      </c>
      <c r="AR124" s="363">
        <v>0</v>
      </c>
      <c r="AS124" s="363">
        <v>0</v>
      </c>
      <c r="AT124" s="363">
        <v>0</v>
      </c>
      <c r="AU124" s="363">
        <v>0</v>
      </c>
      <c r="AV124" s="363">
        <v>0</v>
      </c>
      <c r="AW124" s="363">
        <v>0</v>
      </c>
      <c r="AX124" s="363">
        <v>0</v>
      </c>
      <c r="AY124" s="366">
        <v>0</v>
      </c>
      <c r="AZ124" s="363">
        <v>0</v>
      </c>
      <c r="BA124" s="194"/>
      <c r="BB124" s="310"/>
      <c r="BC124" s="195"/>
    </row>
    <row r="125" spans="1:55" x14ac:dyDescent="0.25">
      <c r="A125" s="70"/>
      <c r="B125" s="70"/>
      <c r="C125" s="70"/>
      <c r="D125" s="70"/>
      <c r="E125" s="70"/>
      <c r="F125" s="70"/>
      <c r="G125" s="70"/>
      <c r="H125" s="71"/>
      <c r="I125" s="71"/>
      <c r="J125" s="71"/>
      <c r="K125" s="71"/>
      <c r="L125" s="71"/>
      <c r="M125" s="71"/>
      <c r="N125" s="71"/>
      <c r="O125" s="71"/>
      <c r="P125" s="71"/>
      <c r="Q125" s="71"/>
      <c r="R125" s="71"/>
      <c r="S125" s="71"/>
      <c r="T125" s="71"/>
      <c r="U125" s="71"/>
      <c r="V125" s="71"/>
      <c r="W125" s="71"/>
      <c r="X125" s="71"/>
      <c r="Y125" s="71"/>
      <c r="Z125" s="71"/>
      <c r="AA125" s="71"/>
      <c r="AB125" s="71"/>
      <c r="AC125" s="71"/>
      <c r="AD125" s="71"/>
      <c r="AE125" s="71"/>
      <c r="AF125" s="71"/>
      <c r="AG125" s="71"/>
      <c r="AH125" s="71"/>
      <c r="AI125" s="71"/>
      <c r="AJ125" s="71"/>
      <c r="AK125" s="71"/>
      <c r="AL125" s="71"/>
      <c r="AM125" s="71"/>
      <c r="AN125" s="71"/>
      <c r="AO125" s="71"/>
      <c r="AP125" s="71"/>
      <c r="AQ125" s="71"/>
      <c r="AR125" s="71"/>
      <c r="AS125" s="71"/>
      <c r="AT125" s="71"/>
      <c r="AU125" s="71"/>
      <c r="AV125" s="71"/>
      <c r="AW125" s="71"/>
      <c r="AX125" s="71"/>
      <c r="AY125" s="71"/>
      <c r="AZ125" s="71"/>
      <c r="BA125" s="71"/>
      <c r="BB125" s="70"/>
      <c r="BC125" s="70"/>
    </row>
    <row r="126" spans="1:55" x14ac:dyDescent="0.25">
      <c r="A126" s="70"/>
      <c r="B126" s="70"/>
      <c r="C126" s="70"/>
      <c r="D126" s="70"/>
      <c r="E126" s="70"/>
      <c r="F126" s="70"/>
      <c r="G126" s="70"/>
      <c r="H126" s="71"/>
      <c r="I126" s="71"/>
      <c r="J126" s="71"/>
      <c r="K126" s="71"/>
      <c r="L126" s="71"/>
      <c r="M126" s="71"/>
      <c r="N126" s="71"/>
      <c r="O126" s="71"/>
      <c r="P126" s="367"/>
      <c r="Q126" s="71"/>
      <c r="R126" s="71"/>
      <c r="S126" s="71"/>
      <c r="T126" s="71"/>
      <c r="U126" s="71"/>
      <c r="V126" s="71"/>
      <c r="W126" s="71"/>
      <c r="X126" s="71"/>
      <c r="Y126" s="71"/>
      <c r="Z126" s="71"/>
      <c r="AA126" s="71"/>
      <c r="AB126" s="71"/>
      <c r="AC126" s="71"/>
      <c r="AD126" s="71"/>
      <c r="AE126" s="71"/>
      <c r="AF126" s="71"/>
      <c r="AG126" s="71"/>
      <c r="AH126" s="71"/>
      <c r="AI126" s="71"/>
      <c r="AJ126" s="71"/>
      <c r="AK126" s="71"/>
      <c r="AL126" s="71"/>
      <c r="AM126" s="71"/>
      <c r="AN126" s="71"/>
      <c r="AO126" s="71"/>
      <c r="AP126" s="71"/>
      <c r="AQ126" s="71"/>
      <c r="AR126" s="71"/>
      <c r="AS126" s="71"/>
      <c r="AT126" s="71"/>
      <c r="AU126" s="71"/>
      <c r="AV126" s="71"/>
      <c r="AW126" s="71"/>
      <c r="AX126" s="71"/>
      <c r="AY126" s="71"/>
      <c r="AZ126" s="71"/>
      <c r="BA126" s="71"/>
      <c r="BB126" s="70"/>
      <c r="BC126" s="70"/>
    </row>
    <row r="127" spans="1:55" ht="15.75" x14ac:dyDescent="0.25">
      <c r="A127" s="70"/>
      <c r="B127" s="66" t="s">
        <v>201</v>
      </c>
      <c r="C127" s="66"/>
      <c r="D127" s="66"/>
      <c r="E127" s="66"/>
      <c r="F127" s="66"/>
      <c r="G127" s="66"/>
      <c r="H127" s="66"/>
      <c r="I127" s="66"/>
      <c r="J127" s="66"/>
      <c r="K127" s="66"/>
      <c r="L127" s="66"/>
      <c r="M127" s="66"/>
      <c r="N127" s="66"/>
      <c r="O127" s="66"/>
      <c r="P127" s="66"/>
      <c r="Q127" s="66"/>
      <c r="R127" s="66"/>
      <c r="S127" s="66"/>
      <c r="T127" s="66"/>
      <c r="U127" s="66"/>
      <c r="V127" s="66"/>
      <c r="W127" s="66"/>
      <c r="X127" s="66"/>
      <c r="Y127" s="66"/>
      <c r="Z127" s="66"/>
      <c r="AA127" s="66"/>
      <c r="AB127" s="66"/>
      <c r="AC127" s="66"/>
      <c r="AD127" s="66"/>
      <c r="AE127" s="66"/>
      <c r="AF127" s="66"/>
      <c r="AG127" s="66"/>
      <c r="AH127" s="66"/>
      <c r="AI127" s="66"/>
      <c r="AJ127" s="66"/>
      <c r="AK127" s="66"/>
      <c r="AL127" s="66"/>
      <c r="AM127" s="66"/>
      <c r="AN127" s="66"/>
      <c r="AO127" s="66"/>
      <c r="AP127" s="66"/>
      <c r="AQ127" s="66"/>
      <c r="AR127" s="66"/>
      <c r="AS127" s="66"/>
      <c r="AT127" s="66"/>
      <c r="AU127" s="66"/>
      <c r="AV127" s="66"/>
      <c r="AW127" s="66"/>
      <c r="AX127" s="66"/>
      <c r="AY127" s="66"/>
      <c r="AZ127" s="66"/>
      <c r="BA127" s="66"/>
      <c r="BB127" s="66"/>
      <c r="BC127" s="66"/>
    </row>
    <row r="128" spans="1:55" x14ac:dyDescent="0.25">
      <c r="A128" s="70"/>
      <c r="B128" s="67" t="s">
        <v>202</v>
      </c>
      <c r="C128" s="68"/>
      <c r="D128" s="68"/>
      <c r="E128" s="68"/>
      <c r="F128" s="68"/>
      <c r="G128" s="68"/>
      <c r="H128" s="69"/>
      <c r="I128" s="69"/>
      <c r="J128" s="68"/>
      <c r="K128" s="68"/>
      <c r="L128" s="69"/>
      <c r="M128" s="69"/>
      <c r="N128" s="69"/>
      <c r="O128" s="69"/>
      <c r="P128" s="69"/>
      <c r="Q128" s="69"/>
      <c r="R128" s="69"/>
      <c r="S128" s="69"/>
      <c r="T128" s="69"/>
      <c r="U128" s="69"/>
      <c r="V128" s="69"/>
      <c r="W128" s="69"/>
      <c r="X128" s="69"/>
      <c r="Y128" s="69"/>
      <c r="Z128" s="69"/>
      <c r="AA128" s="69"/>
      <c r="AB128" s="69"/>
      <c r="AC128" s="69"/>
      <c r="AD128" s="69"/>
      <c r="AE128" s="69"/>
      <c r="AF128" s="69"/>
      <c r="AG128" s="69"/>
      <c r="AH128" s="69"/>
      <c r="AI128" s="69"/>
      <c r="AJ128" s="69"/>
      <c r="AK128" s="69"/>
      <c r="AL128" s="69"/>
      <c r="AM128" s="69"/>
      <c r="AN128" s="69"/>
      <c r="AO128" s="69"/>
      <c r="AP128" s="69"/>
      <c r="AQ128" s="69"/>
      <c r="AR128" s="69"/>
      <c r="AS128" s="69"/>
      <c r="AT128" s="69"/>
      <c r="AU128" s="69"/>
      <c r="AV128" s="69"/>
      <c r="AW128" s="69"/>
      <c r="AX128" s="69"/>
      <c r="AY128" s="69"/>
      <c r="AZ128" s="69"/>
      <c r="BA128" s="68"/>
      <c r="BB128" s="68"/>
      <c r="BC128" s="153"/>
    </row>
    <row r="129" spans="1:64" x14ac:dyDescent="0.25">
      <c r="A129" s="70"/>
      <c r="B129" s="368" t="s">
        <v>203</v>
      </c>
      <c r="C129" s="369"/>
      <c r="D129" s="369"/>
      <c r="E129" s="369"/>
      <c r="F129" s="369"/>
      <c r="G129" s="369"/>
      <c r="H129" s="370">
        <v>123</v>
      </c>
      <c r="I129" s="370">
        <v>145</v>
      </c>
      <c r="J129" s="370">
        <v>184</v>
      </c>
      <c r="K129" s="371">
        <v>166</v>
      </c>
      <c r="L129" s="372">
        <v>148</v>
      </c>
      <c r="M129" s="370">
        <v>162</v>
      </c>
      <c r="N129" s="370">
        <v>162</v>
      </c>
      <c r="O129" s="370">
        <v>162</v>
      </c>
      <c r="P129" s="373">
        <v>162</v>
      </c>
      <c r="Q129" s="370">
        <v>162</v>
      </c>
      <c r="R129" s="370">
        <v>162</v>
      </c>
      <c r="S129" s="370">
        <v>162</v>
      </c>
      <c r="T129" s="370">
        <v>162</v>
      </c>
      <c r="U129" s="370">
        <v>162</v>
      </c>
      <c r="V129" s="370">
        <v>162</v>
      </c>
      <c r="W129" s="370">
        <v>162</v>
      </c>
      <c r="X129" s="370">
        <v>162</v>
      </c>
      <c r="Y129" s="370">
        <v>162</v>
      </c>
      <c r="Z129" s="370">
        <v>162</v>
      </c>
      <c r="AA129" s="370">
        <v>162</v>
      </c>
      <c r="AB129" s="370">
        <v>162</v>
      </c>
      <c r="AC129" s="370">
        <v>162</v>
      </c>
      <c r="AD129" s="370">
        <v>162</v>
      </c>
      <c r="AE129" s="370">
        <v>162</v>
      </c>
      <c r="AF129" s="370">
        <v>162</v>
      </c>
      <c r="AG129" s="370">
        <v>162</v>
      </c>
      <c r="AH129" s="370">
        <v>162</v>
      </c>
      <c r="AI129" s="370">
        <v>162</v>
      </c>
      <c r="AJ129" s="370">
        <v>162</v>
      </c>
      <c r="AK129" s="370">
        <v>162</v>
      </c>
      <c r="AL129" s="370">
        <v>162</v>
      </c>
      <c r="AM129" s="370">
        <v>162</v>
      </c>
      <c r="AN129" s="370">
        <v>162</v>
      </c>
      <c r="AO129" s="370">
        <v>162</v>
      </c>
      <c r="AP129" s="370">
        <v>162</v>
      </c>
      <c r="AQ129" s="370">
        <v>162</v>
      </c>
      <c r="AR129" s="370">
        <v>162</v>
      </c>
      <c r="AS129" s="370">
        <v>162</v>
      </c>
      <c r="AT129" s="370">
        <v>162</v>
      </c>
      <c r="AU129" s="370">
        <v>162</v>
      </c>
      <c r="AV129" s="370">
        <v>162</v>
      </c>
      <c r="AW129" s="370">
        <v>162</v>
      </c>
      <c r="AX129" s="370">
        <v>162</v>
      </c>
      <c r="AY129" s="374">
        <v>162</v>
      </c>
      <c r="AZ129" s="370">
        <v>162</v>
      </c>
      <c r="BA129" s="375"/>
      <c r="BB129" s="375"/>
      <c r="BC129" s="376"/>
    </row>
    <row r="130" spans="1:64" ht="15.75" thickBot="1" x14ac:dyDescent="0.3">
      <c r="A130" s="70"/>
      <c r="B130" s="368" t="s">
        <v>349</v>
      </c>
      <c r="C130" s="369"/>
      <c r="D130" s="369"/>
      <c r="E130" s="369"/>
      <c r="F130" s="369"/>
      <c r="G130" s="369"/>
      <c r="H130" s="370">
        <v>67</v>
      </c>
      <c r="I130" s="370">
        <v>98</v>
      </c>
      <c r="J130" s="370">
        <v>143</v>
      </c>
      <c r="K130" s="371">
        <v>165</v>
      </c>
      <c r="L130" s="372">
        <v>197</v>
      </c>
      <c r="M130" s="370">
        <v>162</v>
      </c>
      <c r="N130" s="370">
        <v>207</v>
      </c>
      <c r="O130" s="370">
        <v>252</v>
      </c>
      <c r="P130" s="373">
        <v>297</v>
      </c>
      <c r="Q130" s="370">
        <v>297</v>
      </c>
      <c r="R130" s="370">
        <v>297</v>
      </c>
      <c r="S130" s="370">
        <v>297</v>
      </c>
      <c r="T130" s="370">
        <v>297</v>
      </c>
      <c r="U130" s="370">
        <v>297</v>
      </c>
      <c r="V130" s="370">
        <v>297</v>
      </c>
      <c r="W130" s="370">
        <v>297</v>
      </c>
      <c r="X130" s="370">
        <v>297</v>
      </c>
      <c r="Y130" s="370">
        <v>297</v>
      </c>
      <c r="Z130" s="370">
        <v>297</v>
      </c>
      <c r="AA130" s="370">
        <v>297</v>
      </c>
      <c r="AB130" s="370">
        <v>297</v>
      </c>
      <c r="AC130" s="370">
        <v>297</v>
      </c>
      <c r="AD130" s="370">
        <v>297</v>
      </c>
      <c r="AE130" s="370">
        <v>297</v>
      </c>
      <c r="AF130" s="370">
        <v>297</v>
      </c>
      <c r="AG130" s="370">
        <v>297</v>
      </c>
      <c r="AH130" s="370">
        <v>297</v>
      </c>
      <c r="AI130" s="370">
        <v>297</v>
      </c>
      <c r="AJ130" s="370">
        <v>297</v>
      </c>
      <c r="AK130" s="370">
        <v>297</v>
      </c>
      <c r="AL130" s="370">
        <v>297</v>
      </c>
      <c r="AM130" s="370">
        <v>297</v>
      </c>
      <c r="AN130" s="370">
        <v>297</v>
      </c>
      <c r="AO130" s="370">
        <v>297</v>
      </c>
      <c r="AP130" s="370">
        <v>297</v>
      </c>
      <c r="AQ130" s="370">
        <v>297</v>
      </c>
      <c r="AR130" s="370">
        <v>297</v>
      </c>
      <c r="AS130" s="370">
        <v>297</v>
      </c>
      <c r="AT130" s="370">
        <v>297</v>
      </c>
      <c r="AU130" s="370">
        <v>297</v>
      </c>
      <c r="AV130" s="370">
        <v>297</v>
      </c>
      <c r="AW130" s="370">
        <v>297</v>
      </c>
      <c r="AX130" s="370">
        <v>297</v>
      </c>
      <c r="AY130" s="374">
        <v>297</v>
      </c>
      <c r="AZ130" s="370">
        <v>297</v>
      </c>
      <c r="BA130" s="375"/>
      <c r="BB130" s="375"/>
      <c r="BC130" s="376"/>
    </row>
    <row r="131" spans="1:64" ht="15.75" thickBot="1" x14ac:dyDescent="0.3">
      <c r="A131" s="70"/>
      <c r="B131" s="165" t="s">
        <v>363</v>
      </c>
      <c r="C131" s="166"/>
      <c r="D131" s="166"/>
      <c r="E131" s="166"/>
      <c r="F131" s="166"/>
      <c r="G131" s="166"/>
      <c r="H131" s="167"/>
      <c r="I131" s="167"/>
      <c r="J131" s="311">
        <v>48</v>
      </c>
      <c r="K131" s="303">
        <v>59</v>
      </c>
      <c r="L131" s="377"/>
      <c r="M131" s="377"/>
      <c r="N131" s="377"/>
      <c r="O131" s="377"/>
      <c r="P131" s="378"/>
      <c r="Q131" s="377"/>
      <c r="R131" s="377"/>
      <c r="S131" s="377"/>
      <c r="T131" s="377"/>
      <c r="U131" s="377"/>
      <c r="V131" s="377"/>
      <c r="W131" s="377"/>
      <c r="X131" s="377"/>
      <c r="Y131" s="377"/>
      <c r="Z131" s="377"/>
      <c r="AA131" s="377"/>
      <c r="AB131" s="377"/>
      <c r="AC131" s="377"/>
      <c r="AD131" s="377"/>
      <c r="AE131" s="377"/>
      <c r="AF131" s="377"/>
      <c r="AG131" s="377"/>
      <c r="AH131" s="377"/>
      <c r="AI131" s="377"/>
      <c r="AJ131" s="377"/>
      <c r="AK131" s="377"/>
      <c r="AL131" s="377"/>
      <c r="AM131" s="377"/>
      <c r="AN131" s="377"/>
      <c r="AO131" s="377"/>
      <c r="AP131" s="377"/>
      <c r="AQ131" s="377"/>
      <c r="AR131" s="377"/>
      <c r="AS131" s="377"/>
      <c r="AT131" s="377"/>
      <c r="AU131" s="377"/>
      <c r="AV131" s="377"/>
      <c r="AW131" s="377"/>
      <c r="AX131" s="377"/>
      <c r="AY131" s="379"/>
      <c r="AZ131" s="377"/>
      <c r="BA131" s="380"/>
      <c r="BB131" s="380"/>
      <c r="BC131" s="173"/>
    </row>
    <row r="132" spans="1:64" x14ac:dyDescent="0.25">
      <c r="A132" s="70"/>
      <c r="B132" s="381" t="s">
        <v>364</v>
      </c>
      <c r="C132" s="382"/>
      <c r="D132" s="382"/>
      <c r="E132" s="382"/>
      <c r="F132" s="382"/>
      <c r="G132" s="382"/>
      <c r="H132" s="383"/>
      <c r="I132" s="383"/>
      <c r="J132" s="383">
        <v>9</v>
      </c>
      <c r="K132" s="384">
        <v>5</v>
      </c>
      <c r="L132" s="385"/>
      <c r="M132" s="386"/>
      <c r="N132" s="386"/>
      <c r="O132" s="386"/>
      <c r="P132" s="387"/>
      <c r="Q132" s="386"/>
      <c r="R132" s="386"/>
      <c r="S132" s="386"/>
      <c r="T132" s="386"/>
      <c r="U132" s="386"/>
      <c r="V132" s="386"/>
      <c r="W132" s="386"/>
      <c r="X132" s="386"/>
      <c r="Y132" s="386"/>
      <c r="Z132" s="386"/>
      <c r="AA132" s="386"/>
      <c r="AB132" s="386"/>
      <c r="AC132" s="386"/>
      <c r="AD132" s="386"/>
      <c r="AE132" s="386"/>
      <c r="AF132" s="386"/>
      <c r="AG132" s="386"/>
      <c r="AH132" s="386"/>
      <c r="AI132" s="386"/>
      <c r="AJ132" s="386"/>
      <c r="AK132" s="386"/>
      <c r="AL132" s="386"/>
      <c r="AM132" s="386"/>
      <c r="AN132" s="386"/>
      <c r="AO132" s="386"/>
      <c r="AP132" s="386"/>
      <c r="AQ132" s="386"/>
      <c r="AR132" s="386"/>
      <c r="AS132" s="386"/>
      <c r="AT132" s="386"/>
      <c r="AU132" s="386"/>
      <c r="AV132" s="386"/>
      <c r="AW132" s="386"/>
      <c r="AX132" s="386"/>
      <c r="AY132" s="388"/>
      <c r="AZ132" s="386"/>
      <c r="BA132" s="389"/>
      <c r="BB132" s="389"/>
      <c r="BC132" s="210"/>
    </row>
    <row r="133" spans="1:64" x14ac:dyDescent="0.25">
      <c r="A133" s="70"/>
      <c r="B133" s="390" t="s">
        <v>204</v>
      </c>
      <c r="C133" s="391"/>
      <c r="D133" s="391"/>
      <c r="E133" s="391"/>
      <c r="F133" s="391"/>
      <c r="G133" s="391"/>
      <c r="H133" s="392">
        <v>0</v>
      </c>
      <c r="I133" s="392">
        <v>0</v>
      </c>
      <c r="J133" s="392">
        <v>0.20955882352941177</v>
      </c>
      <c r="K133" s="393">
        <v>0.22775800711743771</v>
      </c>
      <c r="L133" s="394">
        <v>0.22775800711743771</v>
      </c>
      <c r="M133" s="392">
        <v>0.22775800711743771</v>
      </c>
      <c r="N133" s="392">
        <v>0.22775800711743771</v>
      </c>
      <c r="O133" s="392">
        <v>0.22775800711743771</v>
      </c>
      <c r="P133" s="395">
        <v>0.22775800711743771</v>
      </c>
      <c r="Q133" s="392">
        <v>0.22775800711743771</v>
      </c>
      <c r="R133" s="392">
        <v>0.22775800711743771</v>
      </c>
      <c r="S133" s="392">
        <v>0.22775800711743771</v>
      </c>
      <c r="T133" s="392">
        <v>0.22775800711743771</v>
      </c>
      <c r="U133" s="392">
        <v>0.22775800711743771</v>
      </c>
      <c r="V133" s="392">
        <v>0.22775800711743771</v>
      </c>
      <c r="W133" s="392">
        <v>0.22775800711743771</v>
      </c>
      <c r="X133" s="392">
        <v>0.22775800711743771</v>
      </c>
      <c r="Y133" s="392">
        <v>0.22775800711743771</v>
      </c>
      <c r="Z133" s="392">
        <v>0.22775800711743771</v>
      </c>
      <c r="AA133" s="392">
        <v>0.22775800711743771</v>
      </c>
      <c r="AB133" s="392">
        <v>0.22775800711743771</v>
      </c>
      <c r="AC133" s="392">
        <v>0.22775800711743771</v>
      </c>
      <c r="AD133" s="392">
        <v>0.22775800711743771</v>
      </c>
      <c r="AE133" s="392">
        <v>0.22775800711743771</v>
      </c>
      <c r="AF133" s="392">
        <v>0.22775800711743771</v>
      </c>
      <c r="AG133" s="392">
        <v>0.22775800711743771</v>
      </c>
      <c r="AH133" s="392">
        <v>0.22775800711743771</v>
      </c>
      <c r="AI133" s="392">
        <v>0.22775800711743771</v>
      </c>
      <c r="AJ133" s="392">
        <v>0.22775800711743771</v>
      </c>
      <c r="AK133" s="392">
        <v>0.22775800711743771</v>
      </c>
      <c r="AL133" s="392">
        <v>0.22775800711743771</v>
      </c>
      <c r="AM133" s="392">
        <v>0.22775800711743771</v>
      </c>
      <c r="AN133" s="392">
        <v>0.22775800711743771</v>
      </c>
      <c r="AO133" s="392">
        <v>0.22775800711743771</v>
      </c>
      <c r="AP133" s="392">
        <v>0.22775800711743771</v>
      </c>
      <c r="AQ133" s="392">
        <v>0.22775800711743771</v>
      </c>
      <c r="AR133" s="392">
        <v>0.22775800711743771</v>
      </c>
      <c r="AS133" s="392">
        <v>0.22775800711743771</v>
      </c>
      <c r="AT133" s="392">
        <v>0.22775800711743771</v>
      </c>
      <c r="AU133" s="392">
        <v>0.22775800711743771</v>
      </c>
      <c r="AV133" s="392">
        <v>0.22775800711743771</v>
      </c>
      <c r="AW133" s="392">
        <v>0.22775800711743771</v>
      </c>
      <c r="AX133" s="392">
        <v>0.22775800711743771</v>
      </c>
      <c r="AY133" s="396">
        <v>0.22775800711743771</v>
      </c>
      <c r="AZ133" s="392">
        <v>0.22775800711743771</v>
      </c>
      <c r="BA133" s="397"/>
      <c r="BB133" s="397"/>
      <c r="BC133" s="398"/>
    </row>
    <row r="134" spans="1:64" x14ac:dyDescent="0.25">
      <c r="A134" s="70"/>
      <c r="B134" s="399" t="s">
        <v>205</v>
      </c>
      <c r="C134" s="400"/>
      <c r="D134" s="400"/>
      <c r="E134" s="400"/>
      <c r="F134" s="400"/>
      <c r="G134" s="400"/>
      <c r="H134" s="401">
        <v>0</v>
      </c>
      <c r="I134" s="401">
        <v>0</v>
      </c>
      <c r="J134" s="401">
        <v>29.966911764705884</v>
      </c>
      <c r="K134" s="402">
        <v>64</v>
      </c>
      <c r="L134" s="403">
        <v>65.138790035587192</v>
      </c>
      <c r="M134" s="401">
        <v>61.494661921708179</v>
      </c>
      <c r="N134" s="401">
        <v>71.743772241992872</v>
      </c>
      <c r="O134" s="401">
        <v>81.992882562277572</v>
      </c>
      <c r="P134" s="404">
        <v>92.241992882562272</v>
      </c>
      <c r="Q134" s="401">
        <v>92.241992882562272</v>
      </c>
      <c r="R134" s="401">
        <v>92.241992882562272</v>
      </c>
      <c r="S134" s="401">
        <v>92.241992882562272</v>
      </c>
      <c r="T134" s="401">
        <v>92.241992882562272</v>
      </c>
      <c r="U134" s="401">
        <v>92.241992882562272</v>
      </c>
      <c r="V134" s="401">
        <v>92.241992882562272</v>
      </c>
      <c r="W134" s="401">
        <v>92.241992882562272</v>
      </c>
      <c r="X134" s="401">
        <v>92.241992882562272</v>
      </c>
      <c r="Y134" s="401">
        <v>92.241992882562272</v>
      </c>
      <c r="Z134" s="401">
        <v>92.241992882562272</v>
      </c>
      <c r="AA134" s="401">
        <v>92.241992882562272</v>
      </c>
      <c r="AB134" s="401">
        <v>92.241992882562272</v>
      </c>
      <c r="AC134" s="401">
        <v>92.241992882562272</v>
      </c>
      <c r="AD134" s="401">
        <v>92.241992882562272</v>
      </c>
      <c r="AE134" s="401">
        <v>92.241992882562272</v>
      </c>
      <c r="AF134" s="401">
        <v>92.241992882562272</v>
      </c>
      <c r="AG134" s="401">
        <v>92.241992882562272</v>
      </c>
      <c r="AH134" s="401">
        <v>92.241992882562272</v>
      </c>
      <c r="AI134" s="401">
        <v>92.241992882562272</v>
      </c>
      <c r="AJ134" s="401">
        <v>92.241992882562272</v>
      </c>
      <c r="AK134" s="401">
        <v>92.241992882562272</v>
      </c>
      <c r="AL134" s="401">
        <v>92.241992882562272</v>
      </c>
      <c r="AM134" s="401">
        <v>92.241992882562272</v>
      </c>
      <c r="AN134" s="401">
        <v>92.241992882562272</v>
      </c>
      <c r="AO134" s="401">
        <v>92.241992882562272</v>
      </c>
      <c r="AP134" s="401">
        <v>92.241992882562272</v>
      </c>
      <c r="AQ134" s="401">
        <v>92.241992882562272</v>
      </c>
      <c r="AR134" s="401">
        <v>92.241992882562272</v>
      </c>
      <c r="AS134" s="401">
        <v>92.241992882562272</v>
      </c>
      <c r="AT134" s="401">
        <v>92.241992882562272</v>
      </c>
      <c r="AU134" s="401">
        <v>92.241992882562272</v>
      </c>
      <c r="AV134" s="401">
        <v>92.241992882562272</v>
      </c>
      <c r="AW134" s="401">
        <v>92.241992882562272</v>
      </c>
      <c r="AX134" s="401">
        <v>92.241992882562272</v>
      </c>
      <c r="AY134" s="405">
        <v>92.241992882562272</v>
      </c>
      <c r="AZ134" s="401">
        <v>92.241992882562272</v>
      </c>
      <c r="BA134" s="406"/>
      <c r="BB134" s="407"/>
      <c r="BC134" s="408"/>
      <c r="BH134" s="71"/>
      <c r="BI134" s="71"/>
      <c r="BJ134" s="256"/>
      <c r="BK134" s="256"/>
      <c r="BL134" s="256"/>
    </row>
    <row r="135" spans="1:64" ht="15.75" thickBot="1" x14ac:dyDescent="0.3">
      <c r="A135" s="70"/>
      <c r="B135" s="70"/>
      <c r="C135" s="70"/>
      <c r="D135" s="70"/>
      <c r="E135" s="70"/>
      <c r="F135" s="70"/>
      <c r="G135" s="70"/>
      <c r="H135" s="78"/>
      <c r="I135" s="70"/>
      <c r="J135" s="70"/>
      <c r="K135" s="70"/>
      <c r="M135" s="70"/>
      <c r="N135" s="70"/>
      <c r="O135" s="70"/>
      <c r="P135" s="409"/>
      <c r="Q135" s="70"/>
      <c r="R135" s="70"/>
      <c r="S135" s="70"/>
      <c r="T135" s="70"/>
      <c r="U135" s="70"/>
      <c r="V135" s="70"/>
      <c r="W135" s="70"/>
      <c r="X135" s="70"/>
      <c r="Y135" s="70"/>
      <c r="Z135" s="70"/>
      <c r="AA135" s="70"/>
      <c r="AB135" s="70"/>
      <c r="AC135" s="70"/>
      <c r="AD135" s="70"/>
      <c r="AE135" s="70"/>
      <c r="AF135" s="70"/>
      <c r="AG135" s="70"/>
      <c r="AH135" s="70"/>
      <c r="AI135" s="70"/>
      <c r="AJ135" s="70"/>
      <c r="AK135" s="70"/>
      <c r="AL135" s="70"/>
      <c r="AM135" s="70"/>
      <c r="AN135" s="70"/>
      <c r="AO135" s="70"/>
      <c r="AP135" s="70"/>
      <c r="AQ135" s="70"/>
      <c r="AR135" s="70"/>
      <c r="AS135" s="70"/>
      <c r="AT135" s="70"/>
      <c r="AU135" s="70"/>
      <c r="AV135" s="70"/>
      <c r="AW135" s="70"/>
      <c r="AX135" s="70"/>
      <c r="AY135" s="70"/>
      <c r="AZ135" s="70"/>
      <c r="BA135" s="70"/>
      <c r="BB135" s="70"/>
      <c r="BC135" s="70"/>
      <c r="BH135" s="71"/>
      <c r="BI135" s="71"/>
      <c r="BJ135" s="256"/>
      <c r="BK135" s="256"/>
      <c r="BL135" s="71"/>
    </row>
    <row r="136" spans="1:64" ht="15.75" thickBot="1" x14ac:dyDescent="0.3">
      <c r="A136" s="70"/>
      <c r="B136" s="70" t="s">
        <v>206</v>
      </c>
      <c r="C136" s="70"/>
      <c r="D136" s="70"/>
      <c r="E136" s="70"/>
      <c r="F136" s="70"/>
      <c r="G136" s="70"/>
      <c r="H136" s="78"/>
      <c r="I136" s="70"/>
      <c r="J136" s="70"/>
      <c r="K136" s="70"/>
      <c r="L136" s="493">
        <v>0</v>
      </c>
      <c r="M136" s="70"/>
      <c r="N136" s="70"/>
      <c r="O136" s="70"/>
      <c r="P136" s="409"/>
      <c r="Q136" s="70"/>
      <c r="R136" s="70"/>
      <c r="S136" s="70"/>
      <c r="T136" s="70"/>
      <c r="U136" s="70"/>
      <c r="V136" s="70"/>
      <c r="W136" s="70"/>
      <c r="X136" s="70"/>
      <c r="Y136" s="70"/>
      <c r="Z136" s="70"/>
      <c r="AA136" s="70"/>
      <c r="AB136" s="70"/>
      <c r="AC136" s="70"/>
      <c r="AD136" s="70"/>
      <c r="AE136" s="70"/>
      <c r="AF136" s="70"/>
      <c r="AG136" s="70"/>
      <c r="AH136" s="70"/>
      <c r="AI136" s="70"/>
      <c r="AJ136" s="70"/>
      <c r="AK136" s="70"/>
      <c r="AL136" s="70"/>
      <c r="AM136" s="70"/>
      <c r="AN136" s="70"/>
      <c r="AO136" s="70"/>
      <c r="AP136" s="70"/>
      <c r="AQ136" s="70"/>
      <c r="AR136" s="70"/>
      <c r="AS136" s="70"/>
      <c r="AT136" s="70"/>
      <c r="AU136" s="70"/>
      <c r="AV136" s="70"/>
      <c r="AW136" s="70"/>
      <c r="AX136" s="70"/>
      <c r="AY136" s="70"/>
      <c r="AZ136" s="70"/>
      <c r="BA136" s="70"/>
      <c r="BB136" s="70"/>
      <c r="BC136" s="70"/>
      <c r="BH136" s="71"/>
      <c r="BI136" s="71"/>
      <c r="BJ136" s="256"/>
      <c r="BK136" s="256"/>
      <c r="BL136" s="71"/>
    </row>
    <row r="137" spans="1:64" x14ac:dyDescent="0.25">
      <c r="A137" s="70"/>
      <c r="B137" s="70" t="s">
        <v>365</v>
      </c>
      <c r="C137" s="70"/>
      <c r="D137" s="70"/>
      <c r="E137" s="70"/>
      <c r="F137" s="70"/>
      <c r="G137" s="70"/>
      <c r="H137" s="78"/>
      <c r="I137" s="70"/>
      <c r="J137" s="70"/>
      <c r="K137" s="70"/>
      <c r="M137" s="70"/>
      <c r="N137" s="70"/>
      <c r="O137" s="70"/>
      <c r="P137" s="409"/>
      <c r="Q137" s="70"/>
      <c r="R137" s="70"/>
      <c r="S137" s="70"/>
      <c r="T137" s="70"/>
      <c r="U137" s="70"/>
      <c r="V137" s="70"/>
      <c r="W137" s="70"/>
      <c r="X137" s="70"/>
      <c r="Y137" s="70"/>
      <c r="Z137" s="70"/>
      <c r="AA137" s="70"/>
      <c r="AB137" s="70"/>
      <c r="AC137" s="70"/>
      <c r="AD137" s="70"/>
      <c r="AE137" s="70"/>
      <c r="AF137" s="70"/>
      <c r="AG137" s="70"/>
      <c r="AH137" s="70"/>
      <c r="AI137" s="70"/>
      <c r="AJ137" s="70"/>
      <c r="AK137" s="70"/>
      <c r="AL137" s="70"/>
      <c r="AM137" s="70"/>
      <c r="AN137" s="70"/>
      <c r="AO137" s="70"/>
      <c r="AP137" s="70"/>
      <c r="AQ137" s="70"/>
      <c r="AR137" s="70"/>
      <c r="AS137" s="70"/>
      <c r="AT137" s="70"/>
      <c r="AU137" s="70"/>
      <c r="AV137" s="70"/>
      <c r="AW137" s="70"/>
      <c r="AX137" s="70"/>
      <c r="AY137" s="70"/>
      <c r="AZ137" s="70"/>
      <c r="BA137" s="70"/>
      <c r="BB137" s="70"/>
      <c r="BC137" s="70"/>
      <c r="BH137" s="71"/>
      <c r="BI137" s="71"/>
      <c r="BJ137" s="256"/>
      <c r="BK137" s="256"/>
      <c r="BL137" s="71"/>
    </row>
    <row r="138" spans="1:64" ht="15.75" thickBot="1" x14ac:dyDescent="0.3">
      <c r="A138" s="70"/>
      <c r="B138" s="70"/>
      <c r="C138" s="70"/>
      <c r="D138" s="70"/>
      <c r="E138" s="70"/>
      <c r="F138" s="70"/>
      <c r="G138" s="70"/>
      <c r="H138" s="78"/>
      <c r="I138" s="70"/>
      <c r="J138" s="70"/>
      <c r="K138" s="70"/>
      <c r="M138" s="70"/>
      <c r="N138" s="70"/>
      <c r="O138" s="70"/>
      <c r="P138" s="409"/>
      <c r="Q138" s="70"/>
      <c r="R138" s="70"/>
      <c r="S138" s="70"/>
      <c r="T138" s="70"/>
      <c r="U138" s="70"/>
      <c r="V138" s="70"/>
      <c r="W138" s="70"/>
      <c r="X138" s="70"/>
      <c r="Y138" s="70"/>
      <c r="Z138" s="70"/>
      <c r="AA138" s="70"/>
      <c r="AB138" s="70"/>
      <c r="AC138" s="70"/>
      <c r="AD138" s="70"/>
      <c r="AE138" s="70"/>
      <c r="AF138" s="70"/>
      <c r="AG138" s="70"/>
      <c r="AH138" s="70"/>
      <c r="AI138" s="70"/>
      <c r="AJ138" s="70"/>
      <c r="AK138" s="70"/>
      <c r="AL138" s="70"/>
      <c r="AM138" s="70"/>
      <c r="AN138" s="70"/>
      <c r="AO138" s="70"/>
      <c r="AP138" s="70"/>
      <c r="AQ138" s="70"/>
      <c r="AR138" s="70"/>
      <c r="AS138" s="70"/>
      <c r="AT138" s="70"/>
      <c r="AU138" s="70"/>
      <c r="AV138" s="70"/>
      <c r="AW138" s="70"/>
      <c r="AX138" s="70"/>
      <c r="AY138" s="70"/>
      <c r="AZ138" s="70"/>
      <c r="BA138" s="70"/>
      <c r="BB138" s="70"/>
      <c r="BC138" s="70"/>
      <c r="BH138" s="71"/>
      <c r="BI138" s="71"/>
      <c r="BJ138" s="256"/>
      <c r="BK138" s="256"/>
      <c r="BL138" s="71"/>
    </row>
    <row r="139" spans="1:64" ht="15.75" thickBot="1" x14ac:dyDescent="0.3">
      <c r="A139" s="70"/>
      <c r="B139" s="320" t="s">
        <v>366</v>
      </c>
      <c r="C139" s="321"/>
      <c r="D139" s="321"/>
      <c r="E139" s="321"/>
      <c r="F139" s="321"/>
      <c r="G139" s="321"/>
      <c r="H139" s="325"/>
      <c r="I139" s="325"/>
      <c r="J139" s="325"/>
      <c r="K139" s="493">
        <v>0</v>
      </c>
      <c r="L139" s="324">
        <v>0</v>
      </c>
      <c r="M139" s="325"/>
      <c r="N139" s="325"/>
      <c r="O139" s="325"/>
      <c r="P139" s="410"/>
      <c r="Q139" s="325"/>
      <c r="R139" s="325"/>
      <c r="S139" s="325"/>
      <c r="T139" s="325"/>
      <c r="U139" s="325"/>
      <c r="V139" s="325"/>
      <c r="W139" s="325"/>
      <c r="X139" s="325"/>
      <c r="Y139" s="325"/>
      <c r="Z139" s="325"/>
      <c r="AA139" s="325"/>
      <c r="AB139" s="325"/>
      <c r="AC139" s="325"/>
      <c r="AD139" s="325"/>
      <c r="AE139" s="325"/>
      <c r="AF139" s="325"/>
      <c r="AG139" s="325"/>
      <c r="AH139" s="325"/>
      <c r="AI139" s="325"/>
      <c r="AJ139" s="325"/>
      <c r="AK139" s="325"/>
      <c r="AL139" s="325"/>
      <c r="AM139" s="325"/>
      <c r="AN139" s="325"/>
      <c r="AO139" s="325"/>
      <c r="AP139" s="325"/>
      <c r="AQ139" s="325"/>
      <c r="AR139" s="325"/>
      <c r="AS139" s="325"/>
      <c r="AT139" s="325"/>
      <c r="AU139" s="325"/>
      <c r="AV139" s="325"/>
      <c r="AW139" s="325"/>
      <c r="AX139" s="325"/>
      <c r="AY139" s="326"/>
      <c r="AZ139" s="325"/>
      <c r="BA139" s="327"/>
      <c r="BB139" s="328"/>
      <c r="BC139" s="349"/>
      <c r="BH139" s="71"/>
      <c r="BI139" s="71"/>
      <c r="BJ139" s="256"/>
      <c r="BK139" s="256"/>
      <c r="BL139" s="71"/>
    </row>
    <row r="140" spans="1:64" x14ac:dyDescent="0.25">
      <c r="A140" s="70"/>
      <c r="B140" s="70"/>
      <c r="C140" s="70"/>
      <c r="D140" s="70"/>
      <c r="E140" s="70"/>
      <c r="F140" s="70"/>
      <c r="G140" s="70"/>
      <c r="H140" s="78"/>
      <c r="I140" s="70"/>
      <c r="J140" s="70"/>
      <c r="K140" s="70"/>
      <c r="M140" s="70"/>
      <c r="N140" s="70"/>
      <c r="O140" s="70"/>
      <c r="P140" s="409"/>
      <c r="Q140" s="70"/>
      <c r="R140" s="70"/>
      <c r="S140" s="70"/>
      <c r="T140" s="70"/>
      <c r="U140" s="70"/>
      <c r="V140" s="70"/>
      <c r="W140" s="70"/>
      <c r="X140" s="70"/>
      <c r="Y140" s="70"/>
      <c r="Z140" s="70"/>
      <c r="AA140" s="70"/>
      <c r="AB140" s="70"/>
      <c r="AC140" s="70"/>
      <c r="AD140" s="70"/>
      <c r="AE140" s="70"/>
      <c r="AF140" s="70"/>
      <c r="AG140" s="70"/>
      <c r="AH140" s="70"/>
      <c r="AI140" s="70"/>
      <c r="AJ140" s="70"/>
      <c r="AK140" s="70"/>
      <c r="AL140" s="70"/>
      <c r="AM140" s="70"/>
      <c r="AN140" s="70"/>
      <c r="AO140" s="70"/>
      <c r="AP140" s="70"/>
      <c r="AQ140" s="70"/>
      <c r="AR140" s="70"/>
      <c r="AS140" s="70"/>
      <c r="AT140" s="70"/>
      <c r="AU140" s="70"/>
      <c r="AV140" s="70"/>
      <c r="AW140" s="70"/>
      <c r="AX140" s="70"/>
      <c r="AY140" s="70"/>
      <c r="AZ140" s="70"/>
      <c r="BA140" s="70"/>
      <c r="BB140" s="70"/>
      <c r="BC140" s="70"/>
      <c r="BH140" s="71"/>
      <c r="BI140" s="71"/>
      <c r="BJ140" s="256"/>
      <c r="BK140" s="256"/>
      <c r="BL140" s="71"/>
    </row>
    <row r="141" spans="1:64" x14ac:dyDescent="0.25">
      <c r="A141" s="70"/>
      <c r="B141" s="70"/>
      <c r="C141" s="70"/>
      <c r="D141" s="70"/>
      <c r="E141" s="70"/>
      <c r="F141" s="70"/>
      <c r="G141" s="70"/>
      <c r="H141" s="78"/>
      <c r="I141" s="70"/>
      <c r="J141" s="70"/>
      <c r="K141" s="70"/>
      <c r="M141" s="70"/>
      <c r="N141" s="70"/>
      <c r="O141" s="70"/>
      <c r="P141" s="409"/>
      <c r="Q141" s="70"/>
      <c r="R141" s="70"/>
      <c r="S141" s="70"/>
      <c r="T141" s="70"/>
      <c r="U141" s="70"/>
      <c r="V141" s="70"/>
      <c r="W141" s="70"/>
      <c r="X141" s="70"/>
      <c r="Y141" s="70"/>
      <c r="Z141" s="70"/>
      <c r="AA141" s="70"/>
      <c r="AB141" s="70"/>
      <c r="AC141" s="70"/>
      <c r="AD141" s="70"/>
      <c r="AE141" s="70"/>
      <c r="AF141" s="70"/>
      <c r="AG141" s="70"/>
      <c r="AH141" s="70"/>
      <c r="AI141" s="70"/>
      <c r="AJ141" s="70"/>
      <c r="AK141" s="70"/>
      <c r="AL141" s="70"/>
      <c r="AM141" s="70"/>
      <c r="AN141" s="70"/>
      <c r="AO141" s="70"/>
      <c r="AP141" s="70"/>
      <c r="AQ141" s="70"/>
      <c r="AR141" s="70"/>
      <c r="AS141" s="70"/>
      <c r="AT141" s="70"/>
      <c r="AU141" s="70"/>
      <c r="AV141" s="70"/>
      <c r="AW141" s="70"/>
      <c r="AX141" s="70"/>
      <c r="AY141" s="70"/>
      <c r="AZ141" s="70"/>
      <c r="BA141" s="70"/>
      <c r="BB141" s="70"/>
      <c r="BC141" s="70"/>
      <c r="BH141" s="71"/>
      <c r="BI141" s="71"/>
      <c r="BJ141" s="256"/>
      <c r="BK141" s="256"/>
      <c r="BL141" s="71"/>
    </row>
    <row r="142" spans="1:64" x14ac:dyDescent="0.25">
      <c r="A142" s="70"/>
      <c r="B142" s="70"/>
      <c r="C142" s="70"/>
      <c r="D142" s="70"/>
      <c r="E142" s="70"/>
      <c r="F142" s="70"/>
      <c r="G142" s="70"/>
      <c r="H142" s="78"/>
      <c r="I142" s="70"/>
      <c r="J142" s="70"/>
      <c r="K142" s="70"/>
      <c r="M142" s="70"/>
      <c r="N142" s="70"/>
      <c r="O142" s="70"/>
      <c r="P142" s="409"/>
      <c r="Q142" s="70"/>
      <c r="R142" s="70"/>
      <c r="S142" s="70"/>
      <c r="T142" s="70"/>
      <c r="U142" s="70"/>
      <c r="V142" s="70"/>
      <c r="W142" s="70"/>
      <c r="X142" s="70"/>
      <c r="Y142" s="70"/>
      <c r="Z142" s="70"/>
      <c r="AA142" s="70"/>
      <c r="AB142" s="70"/>
      <c r="AC142" s="70"/>
      <c r="AD142" s="70"/>
      <c r="AE142" s="70"/>
      <c r="AF142" s="70"/>
      <c r="AG142" s="70"/>
      <c r="AH142" s="70"/>
      <c r="AI142" s="70"/>
      <c r="AJ142" s="70"/>
      <c r="AK142" s="70"/>
      <c r="AL142" s="70"/>
      <c r="AM142" s="70"/>
      <c r="AN142" s="70"/>
      <c r="AO142" s="70"/>
      <c r="AP142" s="70"/>
      <c r="AQ142" s="70"/>
      <c r="AR142" s="70"/>
      <c r="AS142" s="70"/>
      <c r="AT142" s="70"/>
      <c r="AU142" s="70"/>
      <c r="AV142" s="70"/>
      <c r="AW142" s="70"/>
      <c r="AX142" s="70"/>
      <c r="AY142" s="70"/>
      <c r="AZ142" s="70"/>
      <c r="BA142" s="70"/>
      <c r="BB142" s="70"/>
      <c r="BC142" s="70"/>
      <c r="BH142" s="71"/>
      <c r="BI142" s="71"/>
      <c r="BJ142" s="256"/>
      <c r="BK142" s="256"/>
      <c r="BL142" s="71"/>
    </row>
    <row r="143" spans="1:64" x14ac:dyDescent="0.25">
      <c r="A143" s="70"/>
      <c r="B143" s="70"/>
      <c r="C143" s="70"/>
      <c r="D143" s="70"/>
      <c r="E143" s="70"/>
      <c r="F143" s="70"/>
      <c r="G143" s="70"/>
      <c r="H143" s="78"/>
      <c r="I143" s="70"/>
      <c r="J143" s="70"/>
      <c r="K143" s="70"/>
      <c r="M143" s="70"/>
      <c r="N143" s="70"/>
      <c r="O143" s="70"/>
      <c r="P143" s="409"/>
      <c r="Q143" s="70"/>
      <c r="R143" s="70"/>
      <c r="S143" s="70"/>
      <c r="T143" s="70"/>
      <c r="U143" s="70"/>
      <c r="V143" s="70"/>
      <c r="W143" s="70"/>
      <c r="X143" s="70"/>
      <c r="Y143" s="70"/>
      <c r="Z143" s="70"/>
      <c r="AA143" s="70"/>
      <c r="AB143" s="70"/>
      <c r="AC143" s="70"/>
      <c r="AD143" s="70"/>
      <c r="AE143" s="70"/>
      <c r="AF143" s="70"/>
      <c r="AG143" s="70"/>
      <c r="AH143" s="70"/>
      <c r="AI143" s="70"/>
      <c r="AJ143" s="70"/>
      <c r="AK143" s="70"/>
      <c r="AL143" s="70"/>
      <c r="AM143" s="70"/>
      <c r="AN143" s="70"/>
      <c r="AO143" s="70"/>
      <c r="AP143" s="70"/>
      <c r="AQ143" s="70"/>
      <c r="AR143" s="70"/>
      <c r="AS143" s="70"/>
      <c r="AT143" s="70"/>
      <c r="AU143" s="70"/>
      <c r="AV143" s="70"/>
      <c r="AW143" s="70"/>
      <c r="AX143" s="70"/>
      <c r="AY143" s="70"/>
      <c r="AZ143" s="70"/>
      <c r="BA143" s="70"/>
      <c r="BB143" s="70"/>
      <c r="BC143" s="70"/>
      <c r="BH143" s="71"/>
      <c r="BI143" s="71"/>
      <c r="BJ143" s="256"/>
      <c r="BK143" s="256"/>
      <c r="BL143" s="71"/>
    </row>
    <row r="144" spans="1:64" hidden="1" x14ac:dyDescent="0.25">
      <c r="A144" s="70"/>
      <c r="B144" s="79" t="s">
        <v>207</v>
      </c>
      <c r="C144" s="474"/>
      <c r="D144" s="474"/>
      <c r="E144" s="474"/>
      <c r="F144" s="474"/>
      <c r="G144" s="474"/>
      <c r="H144" s="475"/>
      <c r="I144" s="475"/>
      <c r="J144" s="476"/>
      <c r="K144" s="474"/>
      <c r="L144" s="475"/>
      <c r="M144" s="475"/>
      <c r="N144" s="475"/>
      <c r="O144" s="475"/>
      <c r="P144" s="494"/>
      <c r="Q144" s="475"/>
      <c r="R144" s="475"/>
      <c r="S144" s="475"/>
      <c r="T144" s="475"/>
      <c r="U144" s="475"/>
      <c r="V144" s="475"/>
      <c r="W144" s="475"/>
      <c r="X144" s="475"/>
      <c r="Y144" s="475"/>
      <c r="Z144" s="475"/>
      <c r="AA144" s="475"/>
      <c r="AB144" s="475"/>
      <c r="AC144" s="475"/>
      <c r="AD144" s="475"/>
      <c r="AE144" s="475"/>
      <c r="AF144" s="475"/>
      <c r="AG144" s="475"/>
      <c r="AH144" s="475"/>
      <c r="AI144" s="475"/>
      <c r="AJ144" s="475"/>
      <c r="AK144" s="475"/>
      <c r="AL144" s="475"/>
      <c r="AM144" s="475"/>
      <c r="AN144" s="475"/>
      <c r="AO144" s="475"/>
      <c r="AP144" s="475"/>
      <c r="AQ144" s="475"/>
      <c r="AR144" s="475"/>
      <c r="AS144" s="475"/>
      <c r="AT144" s="475"/>
      <c r="AU144" s="475"/>
      <c r="AV144" s="475"/>
      <c r="AW144" s="475"/>
      <c r="AX144" s="475"/>
      <c r="AY144" s="475"/>
      <c r="AZ144" s="475"/>
      <c r="BA144" s="476"/>
      <c r="BB144" s="474"/>
      <c r="BC144" s="477"/>
    </row>
    <row r="145" spans="1:55" hidden="1" x14ac:dyDescent="0.25">
      <c r="A145" s="70"/>
      <c r="B145" s="411" t="s">
        <v>208</v>
      </c>
      <c r="C145" s="412"/>
      <c r="D145" s="412"/>
      <c r="E145" s="412"/>
      <c r="F145" s="412"/>
      <c r="G145" s="412"/>
      <c r="H145" s="413"/>
      <c r="I145" s="414">
        <v>0</v>
      </c>
      <c r="J145" s="414">
        <v>0</v>
      </c>
      <c r="K145" s="415">
        <v>0</v>
      </c>
      <c r="L145" s="416">
        <v>0</v>
      </c>
      <c r="M145" s="417">
        <v>0</v>
      </c>
      <c r="N145" s="417">
        <v>0</v>
      </c>
      <c r="O145" s="417">
        <v>0</v>
      </c>
      <c r="P145" s="418">
        <v>0</v>
      </c>
      <c r="Q145" s="413"/>
      <c r="R145" s="413"/>
      <c r="S145" s="413"/>
      <c r="T145" s="413"/>
      <c r="U145" s="413"/>
      <c r="V145" s="413"/>
      <c r="W145" s="413"/>
      <c r="X145" s="413"/>
      <c r="Y145" s="413"/>
      <c r="Z145" s="413"/>
      <c r="AA145" s="413"/>
      <c r="AB145" s="413"/>
      <c r="AC145" s="413"/>
      <c r="AD145" s="413"/>
      <c r="AE145" s="413"/>
      <c r="AF145" s="413"/>
      <c r="AG145" s="413"/>
      <c r="AH145" s="413"/>
      <c r="AI145" s="413"/>
      <c r="AJ145" s="413"/>
      <c r="AK145" s="413"/>
      <c r="AL145" s="413"/>
      <c r="AM145" s="413"/>
      <c r="AN145" s="413"/>
      <c r="AO145" s="413"/>
      <c r="AP145" s="413"/>
      <c r="AQ145" s="413"/>
      <c r="AR145" s="413"/>
      <c r="AS145" s="413"/>
      <c r="AT145" s="413"/>
      <c r="AU145" s="413"/>
      <c r="AV145" s="413"/>
      <c r="AW145" s="413"/>
      <c r="AX145" s="413"/>
      <c r="AY145" s="419"/>
      <c r="AZ145" s="413"/>
      <c r="BA145" s="420"/>
      <c r="BB145" s="421"/>
      <c r="BC145" s="422"/>
    </row>
    <row r="146" spans="1:55" hidden="1" x14ac:dyDescent="0.25">
      <c r="A146" s="70"/>
      <c r="B146" s="423" t="s">
        <v>209</v>
      </c>
      <c r="C146" s="424"/>
      <c r="D146" s="424"/>
      <c r="E146" s="424"/>
      <c r="F146" s="424"/>
      <c r="G146" s="424"/>
      <c r="H146" s="425"/>
      <c r="I146" s="426"/>
      <c r="J146" s="426">
        <v>0</v>
      </c>
      <c r="K146" s="427">
        <v>0</v>
      </c>
      <c r="L146" s="428">
        <v>0</v>
      </c>
      <c r="M146" s="425">
        <v>0</v>
      </c>
      <c r="N146" s="425">
        <v>0</v>
      </c>
      <c r="O146" s="425">
        <v>0</v>
      </c>
      <c r="P146" s="429">
        <v>0</v>
      </c>
      <c r="Q146" s="425">
        <v>0</v>
      </c>
      <c r="R146" s="425">
        <v>0</v>
      </c>
      <c r="S146" s="425">
        <v>0</v>
      </c>
      <c r="T146" s="425">
        <v>0</v>
      </c>
      <c r="U146" s="425">
        <v>0</v>
      </c>
      <c r="V146" s="425">
        <v>0</v>
      </c>
      <c r="W146" s="425">
        <v>0</v>
      </c>
      <c r="X146" s="425">
        <v>0</v>
      </c>
      <c r="Y146" s="425">
        <v>0</v>
      </c>
      <c r="Z146" s="425">
        <v>0</v>
      </c>
      <c r="AA146" s="425">
        <v>0</v>
      </c>
      <c r="AB146" s="425">
        <v>0</v>
      </c>
      <c r="AC146" s="425">
        <v>0</v>
      </c>
      <c r="AD146" s="425">
        <v>0</v>
      </c>
      <c r="AE146" s="425">
        <v>0</v>
      </c>
      <c r="AF146" s="425">
        <v>0</v>
      </c>
      <c r="AG146" s="425">
        <v>0</v>
      </c>
      <c r="AH146" s="425">
        <v>0</v>
      </c>
      <c r="AI146" s="425">
        <v>0</v>
      </c>
      <c r="AJ146" s="425">
        <v>0</v>
      </c>
      <c r="AK146" s="425">
        <v>0</v>
      </c>
      <c r="AL146" s="425">
        <v>0</v>
      </c>
      <c r="AM146" s="425">
        <v>0</v>
      </c>
      <c r="AN146" s="425">
        <v>0</v>
      </c>
      <c r="AO146" s="425">
        <v>0</v>
      </c>
      <c r="AP146" s="425">
        <v>0</v>
      </c>
      <c r="AQ146" s="425">
        <v>0</v>
      </c>
      <c r="AR146" s="425">
        <v>0</v>
      </c>
      <c r="AS146" s="425">
        <v>0</v>
      </c>
      <c r="AT146" s="425">
        <v>0</v>
      </c>
      <c r="AU146" s="425">
        <v>0</v>
      </c>
      <c r="AV146" s="425">
        <v>0</v>
      </c>
      <c r="AW146" s="425">
        <v>0</v>
      </c>
      <c r="AX146" s="425">
        <v>0</v>
      </c>
      <c r="AY146" s="430">
        <v>0</v>
      </c>
      <c r="AZ146" s="425"/>
      <c r="BA146" s="431"/>
      <c r="BB146" s="432"/>
      <c r="BC146" s="433"/>
    </row>
    <row r="147" spans="1:55" hidden="1" x14ac:dyDescent="0.25">
      <c r="A147" s="70"/>
      <c r="B147" s="70"/>
      <c r="C147" s="70"/>
      <c r="D147" s="70"/>
      <c r="E147" s="70"/>
      <c r="F147" s="70"/>
      <c r="G147" s="70"/>
      <c r="H147" s="434"/>
      <c r="I147" s="71"/>
      <c r="J147" s="71"/>
      <c r="K147" s="71"/>
      <c r="L147" s="71"/>
      <c r="M147" s="71"/>
      <c r="N147" s="71"/>
      <c r="O147" s="71"/>
      <c r="P147" s="435"/>
      <c r="Q147" s="71"/>
      <c r="R147" s="71"/>
      <c r="S147" s="71"/>
      <c r="T147" s="71"/>
      <c r="U147" s="71"/>
      <c r="V147" s="71"/>
      <c r="W147" s="71"/>
      <c r="X147" s="71"/>
      <c r="Y147" s="71"/>
      <c r="Z147" s="71"/>
      <c r="AA147" s="71"/>
      <c r="AB147" s="71"/>
      <c r="AC147" s="71"/>
      <c r="AD147" s="71"/>
      <c r="AE147" s="71"/>
      <c r="AF147" s="71"/>
      <c r="AG147" s="71"/>
      <c r="AH147" s="71"/>
      <c r="AI147" s="71"/>
      <c r="AJ147" s="71"/>
      <c r="AK147" s="71"/>
      <c r="AL147" s="71"/>
      <c r="AM147" s="71"/>
      <c r="AN147" s="71"/>
      <c r="AO147" s="71"/>
      <c r="AP147" s="71"/>
      <c r="AQ147" s="71"/>
      <c r="AR147" s="71"/>
      <c r="AS147" s="71"/>
      <c r="AT147" s="71"/>
      <c r="AU147" s="71"/>
      <c r="AV147" s="71"/>
      <c r="AW147" s="71"/>
      <c r="AX147" s="71"/>
      <c r="AY147" s="71"/>
      <c r="AZ147" s="71"/>
      <c r="BA147" s="71"/>
      <c r="BB147" s="70"/>
      <c r="BC147" s="70"/>
    </row>
    <row r="148" spans="1:55" hidden="1" x14ac:dyDescent="0.25">
      <c r="A148" s="70"/>
      <c r="B148" s="495" t="s">
        <v>210</v>
      </c>
      <c r="C148" s="474"/>
      <c r="D148" s="474"/>
      <c r="E148" s="474"/>
      <c r="F148" s="474"/>
      <c r="G148" s="474"/>
      <c r="H148" s="475"/>
      <c r="I148" s="475"/>
      <c r="J148" s="476"/>
      <c r="K148" s="474"/>
      <c r="L148" s="475"/>
      <c r="M148" s="475"/>
      <c r="N148" s="475"/>
      <c r="O148" s="475"/>
      <c r="P148" s="475"/>
      <c r="Q148" s="475"/>
      <c r="R148" s="475"/>
      <c r="S148" s="475"/>
      <c r="T148" s="475"/>
      <c r="U148" s="475"/>
      <c r="V148" s="475"/>
      <c r="W148" s="475"/>
      <c r="X148" s="475"/>
      <c r="Y148" s="475"/>
      <c r="Z148" s="475"/>
      <c r="AA148" s="475"/>
      <c r="AB148" s="475"/>
      <c r="AC148" s="475"/>
      <c r="AD148" s="475"/>
      <c r="AE148" s="475"/>
      <c r="AF148" s="475"/>
      <c r="AG148" s="475"/>
      <c r="AH148" s="475"/>
      <c r="AI148" s="475"/>
      <c r="AJ148" s="475"/>
      <c r="AK148" s="475"/>
      <c r="AL148" s="475"/>
      <c r="AM148" s="475"/>
      <c r="AN148" s="475"/>
      <c r="AO148" s="475"/>
      <c r="AP148" s="475"/>
      <c r="AQ148" s="475"/>
      <c r="AR148" s="475"/>
      <c r="AS148" s="475"/>
      <c r="AT148" s="475"/>
      <c r="AU148" s="475"/>
      <c r="AV148" s="475"/>
      <c r="AW148" s="475"/>
      <c r="AX148" s="475"/>
      <c r="AY148" s="475"/>
      <c r="AZ148" s="475"/>
      <c r="BA148" s="476"/>
      <c r="BB148" s="474"/>
      <c r="BC148" s="477"/>
    </row>
    <row r="149" spans="1:55" hidden="1" x14ac:dyDescent="0.25">
      <c r="A149" s="70"/>
      <c r="B149" s="320" t="s">
        <v>211</v>
      </c>
      <c r="C149" s="321"/>
      <c r="D149" s="321"/>
      <c r="E149" s="321"/>
      <c r="F149" s="321"/>
      <c r="G149" s="321"/>
      <c r="H149" s="343">
        <v>0</v>
      </c>
      <c r="I149" s="436">
        <v>0</v>
      </c>
      <c r="J149" s="436">
        <v>0</v>
      </c>
      <c r="K149" s="437">
        <v>0</v>
      </c>
      <c r="L149" s="438">
        <v>0</v>
      </c>
      <c r="M149" s="439">
        <v>0</v>
      </c>
      <c r="N149" s="325">
        <v>0</v>
      </c>
      <c r="O149" s="325">
        <v>0</v>
      </c>
      <c r="P149" s="325">
        <v>0</v>
      </c>
      <c r="Q149" s="325">
        <v>0</v>
      </c>
      <c r="R149" s="325">
        <v>0</v>
      </c>
      <c r="S149" s="325">
        <v>0</v>
      </c>
      <c r="T149" s="325">
        <v>0</v>
      </c>
      <c r="U149" s="325">
        <v>0</v>
      </c>
      <c r="V149" s="325">
        <v>0</v>
      </c>
      <c r="W149" s="325">
        <v>0</v>
      </c>
      <c r="X149" s="325">
        <v>0</v>
      </c>
      <c r="Y149" s="325">
        <v>0</v>
      </c>
      <c r="Z149" s="325">
        <v>0</v>
      </c>
      <c r="AA149" s="325">
        <v>0</v>
      </c>
      <c r="AB149" s="325">
        <v>0</v>
      </c>
      <c r="AC149" s="325">
        <v>0</v>
      </c>
      <c r="AD149" s="325">
        <v>0</v>
      </c>
      <c r="AE149" s="325">
        <v>0</v>
      </c>
      <c r="AF149" s="325">
        <v>0</v>
      </c>
      <c r="AG149" s="325">
        <v>0</v>
      </c>
      <c r="AH149" s="325">
        <v>0</v>
      </c>
      <c r="AI149" s="325">
        <v>0</v>
      </c>
      <c r="AJ149" s="325">
        <v>0</v>
      </c>
      <c r="AK149" s="325">
        <v>0</v>
      </c>
      <c r="AL149" s="325">
        <v>0</v>
      </c>
      <c r="AM149" s="325">
        <v>0</v>
      </c>
      <c r="AN149" s="325">
        <v>0</v>
      </c>
      <c r="AO149" s="325">
        <v>0</v>
      </c>
      <c r="AP149" s="325">
        <v>0</v>
      </c>
      <c r="AQ149" s="325">
        <v>0</v>
      </c>
      <c r="AR149" s="325">
        <v>0</v>
      </c>
      <c r="AS149" s="325">
        <v>0</v>
      </c>
      <c r="AT149" s="325">
        <v>0</v>
      </c>
      <c r="AU149" s="325">
        <v>0</v>
      </c>
      <c r="AV149" s="325">
        <v>0</v>
      </c>
      <c r="AW149" s="325">
        <v>0</v>
      </c>
      <c r="AX149" s="325">
        <v>0</v>
      </c>
      <c r="AY149" s="326">
        <v>0</v>
      </c>
      <c r="AZ149" s="325">
        <v>0</v>
      </c>
      <c r="BA149" s="327"/>
      <c r="BB149" s="328"/>
      <c r="BC149" s="349"/>
    </row>
    <row r="150" spans="1:55" hidden="1" x14ac:dyDescent="0.25">
      <c r="A150" s="70"/>
      <c r="B150" s="70"/>
      <c r="C150" s="70"/>
      <c r="D150" s="70"/>
      <c r="E150" s="70"/>
      <c r="F150" s="70"/>
      <c r="G150" s="70"/>
      <c r="H150" s="71"/>
      <c r="I150" s="87"/>
      <c r="J150" s="87"/>
      <c r="K150" s="87"/>
      <c r="L150" s="87"/>
      <c r="M150" s="87"/>
      <c r="N150" s="87"/>
      <c r="O150" s="87"/>
      <c r="P150" s="87"/>
      <c r="Q150" s="87"/>
      <c r="R150" s="87"/>
      <c r="S150" s="87"/>
      <c r="T150" s="87"/>
      <c r="U150" s="87"/>
      <c r="V150" s="87"/>
      <c r="W150" s="87"/>
      <c r="X150" s="87"/>
      <c r="Y150" s="87"/>
      <c r="Z150" s="87"/>
      <c r="AA150" s="87"/>
      <c r="AB150" s="87"/>
      <c r="AC150" s="87"/>
      <c r="AD150" s="87"/>
      <c r="AE150" s="87"/>
      <c r="AF150" s="87"/>
      <c r="AG150" s="87"/>
      <c r="AH150" s="87"/>
      <c r="AI150" s="87"/>
      <c r="AJ150" s="87"/>
      <c r="AK150" s="87"/>
      <c r="AL150" s="87"/>
      <c r="AM150" s="87"/>
      <c r="AN150" s="87"/>
      <c r="AO150" s="87"/>
      <c r="AP150" s="87"/>
      <c r="AQ150" s="87"/>
      <c r="AR150" s="87"/>
      <c r="AS150" s="87"/>
      <c r="AT150" s="87"/>
      <c r="AU150" s="87"/>
      <c r="AV150" s="87"/>
      <c r="AW150" s="87"/>
      <c r="AX150" s="87"/>
      <c r="AY150" s="87"/>
      <c r="AZ150" s="87"/>
      <c r="BA150" s="71"/>
      <c r="BB150" s="70"/>
      <c r="BC150" s="70"/>
    </row>
    <row r="151" spans="1:55" ht="15.75" hidden="1" x14ac:dyDescent="0.25">
      <c r="B151" s="66" t="s">
        <v>212</v>
      </c>
      <c r="C151" s="66"/>
      <c r="D151" s="66"/>
      <c r="E151" s="66"/>
      <c r="F151" s="66"/>
      <c r="G151" s="66"/>
      <c r="H151" s="66"/>
      <c r="I151" s="66"/>
      <c r="J151" s="66"/>
      <c r="K151" s="66"/>
      <c r="L151" s="66"/>
      <c r="M151" s="66"/>
      <c r="N151" s="66"/>
      <c r="O151" s="66"/>
      <c r="P151" s="66"/>
      <c r="Q151" s="66"/>
      <c r="R151" s="66"/>
      <c r="S151" s="66"/>
      <c r="T151" s="66"/>
      <c r="U151" s="66"/>
      <c r="V151" s="66"/>
      <c r="W151" s="66"/>
      <c r="X151" s="66"/>
      <c r="Y151" s="66"/>
      <c r="Z151" s="66"/>
      <c r="AA151" s="66"/>
      <c r="AB151" s="66"/>
      <c r="AC151" s="66"/>
      <c r="AD151" s="66"/>
      <c r="AE151" s="66"/>
      <c r="AF151" s="66"/>
      <c r="AG151" s="66"/>
      <c r="AH151" s="66"/>
      <c r="AI151" s="66"/>
      <c r="AJ151" s="66"/>
      <c r="AK151" s="66"/>
      <c r="AL151" s="66"/>
      <c r="AM151" s="66"/>
      <c r="AN151" s="66"/>
      <c r="AO151" s="66"/>
      <c r="AP151" s="66"/>
      <c r="AQ151" s="66"/>
      <c r="AR151" s="66"/>
      <c r="AS151" s="66"/>
      <c r="AT151" s="66"/>
      <c r="AU151" s="66"/>
      <c r="AV151" s="66"/>
      <c r="AW151" s="66"/>
      <c r="AX151" s="66"/>
      <c r="AY151" s="66"/>
      <c r="AZ151" s="66"/>
      <c r="BA151" s="66"/>
      <c r="BB151" s="66"/>
      <c r="BC151" s="66"/>
    </row>
    <row r="152" spans="1:55" s="70" customFormat="1" ht="11.25" hidden="1" customHeight="1" x14ac:dyDescent="0.2">
      <c r="B152" s="70" t="s">
        <v>213</v>
      </c>
      <c r="I152" s="77"/>
    </row>
    <row r="153" spans="1:55" s="70" customFormat="1" ht="11.25" hidden="1" customHeight="1" x14ac:dyDescent="0.2">
      <c r="B153" s="80" t="s">
        <v>136</v>
      </c>
      <c r="H153" s="77">
        <v>1.34</v>
      </c>
      <c r="I153" s="77">
        <v>1.34</v>
      </c>
      <c r="J153" s="77">
        <v>1.34</v>
      </c>
      <c r="K153" s="77">
        <v>1.34</v>
      </c>
      <c r="L153" s="77">
        <v>1.34</v>
      </c>
      <c r="M153" s="77">
        <v>1.34</v>
      </c>
      <c r="N153" s="77">
        <v>1.34</v>
      </c>
      <c r="O153" s="77">
        <v>1.34</v>
      </c>
      <c r="P153" s="77">
        <v>1.34</v>
      </c>
      <c r="Q153" s="77">
        <v>1.34</v>
      </c>
      <c r="R153" s="77">
        <v>1.34</v>
      </c>
      <c r="S153" s="77">
        <v>1.34</v>
      </c>
      <c r="T153" s="77">
        <v>1.34</v>
      </c>
      <c r="U153" s="77">
        <v>1.34</v>
      </c>
      <c r="V153" s="77">
        <v>1.34</v>
      </c>
      <c r="W153" s="77">
        <v>1.34</v>
      </c>
      <c r="X153" s="77">
        <v>1.34</v>
      </c>
      <c r="Y153" s="77">
        <v>1.34</v>
      </c>
      <c r="Z153" s="77">
        <v>1.34</v>
      </c>
      <c r="AA153" s="77">
        <v>1.34</v>
      </c>
      <c r="AB153" s="77">
        <v>1.34</v>
      </c>
      <c r="AC153" s="77">
        <v>1.34</v>
      </c>
      <c r="AD153" s="77">
        <v>1.34</v>
      </c>
      <c r="AE153" s="77">
        <v>1.34</v>
      </c>
      <c r="AF153" s="77">
        <v>1.34</v>
      </c>
      <c r="AG153" s="77">
        <v>1.34</v>
      </c>
      <c r="AH153" s="77">
        <v>1.34</v>
      </c>
      <c r="AI153" s="77">
        <v>1.34</v>
      </c>
      <c r="AJ153" s="77">
        <v>1.34</v>
      </c>
      <c r="AK153" s="77">
        <v>1.34</v>
      </c>
      <c r="AL153" s="77">
        <v>1.34</v>
      </c>
      <c r="AM153" s="77">
        <v>1.34</v>
      </c>
      <c r="AN153" s="77">
        <v>1.34</v>
      </c>
      <c r="AO153" s="77">
        <v>1.34</v>
      </c>
      <c r="AP153" s="77">
        <v>1.34</v>
      </c>
      <c r="AQ153" s="77">
        <v>1.34</v>
      </c>
      <c r="AR153" s="77">
        <v>1.34</v>
      </c>
      <c r="AS153" s="77">
        <v>1.34</v>
      </c>
      <c r="AT153" s="77">
        <v>1.34</v>
      </c>
      <c r="AU153" s="77">
        <v>1.34</v>
      </c>
      <c r="AV153" s="77">
        <v>1.34</v>
      </c>
      <c r="AW153" s="77">
        <v>1.34</v>
      </c>
      <c r="AX153" s="77">
        <v>1.34</v>
      </c>
      <c r="AY153" s="77">
        <v>1.34</v>
      </c>
      <c r="AZ153" s="77">
        <v>1.34</v>
      </c>
    </row>
    <row r="154" spans="1:55" s="70" customFormat="1" ht="11.25" hidden="1" customHeight="1" x14ac:dyDescent="0.2">
      <c r="B154" s="80" t="s">
        <v>137</v>
      </c>
      <c r="H154" s="77">
        <v>1.3</v>
      </c>
      <c r="I154" s="77">
        <v>1.3</v>
      </c>
      <c r="J154" s="77">
        <v>1.3</v>
      </c>
      <c r="K154" s="77">
        <v>1.3</v>
      </c>
      <c r="L154" s="77">
        <v>1.3</v>
      </c>
      <c r="M154" s="77">
        <v>1.3</v>
      </c>
      <c r="N154" s="77">
        <v>1.3</v>
      </c>
      <c r="O154" s="77">
        <v>1.3</v>
      </c>
      <c r="P154" s="77">
        <v>1.3</v>
      </c>
      <c r="Q154" s="77">
        <v>1.3</v>
      </c>
      <c r="R154" s="77">
        <v>1.3</v>
      </c>
      <c r="S154" s="77">
        <v>1.3</v>
      </c>
      <c r="T154" s="77">
        <v>1.3</v>
      </c>
      <c r="U154" s="77">
        <v>1.3</v>
      </c>
      <c r="V154" s="77">
        <v>1.3</v>
      </c>
      <c r="W154" s="77">
        <v>1.3</v>
      </c>
      <c r="X154" s="77">
        <v>1.3</v>
      </c>
      <c r="Y154" s="77">
        <v>1.3</v>
      </c>
      <c r="Z154" s="77">
        <v>1.3</v>
      </c>
      <c r="AA154" s="77">
        <v>1.3</v>
      </c>
      <c r="AB154" s="77">
        <v>1.3</v>
      </c>
      <c r="AC154" s="77">
        <v>1.3</v>
      </c>
      <c r="AD154" s="77">
        <v>1.3</v>
      </c>
      <c r="AE154" s="77">
        <v>1.3</v>
      </c>
      <c r="AF154" s="77">
        <v>1.3</v>
      </c>
      <c r="AG154" s="77">
        <v>1.3</v>
      </c>
      <c r="AH154" s="77">
        <v>1.3</v>
      </c>
      <c r="AI154" s="77">
        <v>1.3</v>
      </c>
      <c r="AJ154" s="77">
        <v>1.3</v>
      </c>
      <c r="AK154" s="77">
        <v>1.3</v>
      </c>
      <c r="AL154" s="77">
        <v>1.3</v>
      </c>
      <c r="AM154" s="77">
        <v>1.3</v>
      </c>
      <c r="AN154" s="77">
        <v>1.3</v>
      </c>
      <c r="AO154" s="77">
        <v>1.3</v>
      </c>
      <c r="AP154" s="77">
        <v>1.3</v>
      </c>
      <c r="AQ154" s="77">
        <v>1.3</v>
      </c>
      <c r="AR154" s="77">
        <v>1.3</v>
      </c>
      <c r="AS154" s="77">
        <v>1.3</v>
      </c>
      <c r="AT154" s="77">
        <v>1.3</v>
      </c>
      <c r="AU154" s="77">
        <v>1.3</v>
      </c>
      <c r="AV154" s="77">
        <v>1.3</v>
      </c>
      <c r="AW154" s="77">
        <v>1.3</v>
      </c>
      <c r="AX154" s="77">
        <v>1.3</v>
      </c>
      <c r="AY154" s="77">
        <v>1.3</v>
      </c>
      <c r="AZ154" s="77">
        <v>1.3</v>
      </c>
    </row>
    <row r="155" spans="1:55" s="70" customFormat="1" ht="11.25" hidden="1" customHeight="1" x14ac:dyDescent="0.2">
      <c r="B155" s="80" t="s">
        <v>138</v>
      </c>
      <c r="H155" s="77">
        <v>1.3</v>
      </c>
      <c r="I155" s="77">
        <v>1.3</v>
      </c>
      <c r="J155" s="77">
        <v>1.3</v>
      </c>
      <c r="K155" s="77">
        <v>1.3</v>
      </c>
      <c r="L155" s="77">
        <v>1.3</v>
      </c>
      <c r="M155" s="77">
        <v>1.3</v>
      </c>
      <c r="N155" s="77">
        <v>1.3</v>
      </c>
      <c r="O155" s="77">
        <v>1.3</v>
      </c>
      <c r="P155" s="77">
        <v>1.3</v>
      </c>
      <c r="Q155" s="77">
        <v>1.3</v>
      </c>
      <c r="R155" s="77">
        <v>1.3</v>
      </c>
      <c r="S155" s="77">
        <v>1.3</v>
      </c>
      <c r="T155" s="77">
        <v>1.3</v>
      </c>
      <c r="U155" s="77">
        <v>1.3</v>
      </c>
      <c r="V155" s="77">
        <v>1.3</v>
      </c>
      <c r="W155" s="77">
        <v>1.3</v>
      </c>
      <c r="X155" s="77">
        <v>1.3</v>
      </c>
      <c r="Y155" s="77">
        <v>1.3</v>
      </c>
      <c r="Z155" s="77">
        <v>1.3</v>
      </c>
      <c r="AA155" s="77">
        <v>1.3</v>
      </c>
      <c r="AB155" s="77">
        <v>1.3</v>
      </c>
      <c r="AC155" s="77">
        <v>1.3</v>
      </c>
      <c r="AD155" s="77">
        <v>1.3</v>
      </c>
      <c r="AE155" s="77">
        <v>1.3</v>
      </c>
      <c r="AF155" s="77">
        <v>1.3</v>
      </c>
      <c r="AG155" s="77">
        <v>1.3</v>
      </c>
      <c r="AH155" s="77">
        <v>1.3</v>
      </c>
      <c r="AI155" s="77">
        <v>1.3</v>
      </c>
      <c r="AJ155" s="77">
        <v>1.3</v>
      </c>
      <c r="AK155" s="77">
        <v>1.3</v>
      </c>
      <c r="AL155" s="77">
        <v>1.3</v>
      </c>
      <c r="AM155" s="77">
        <v>1.3</v>
      </c>
      <c r="AN155" s="77">
        <v>1.3</v>
      </c>
      <c r="AO155" s="77">
        <v>1.3</v>
      </c>
      <c r="AP155" s="77">
        <v>1.3</v>
      </c>
      <c r="AQ155" s="77">
        <v>1.3</v>
      </c>
      <c r="AR155" s="77">
        <v>1.3</v>
      </c>
      <c r="AS155" s="77">
        <v>1.3</v>
      </c>
      <c r="AT155" s="77">
        <v>1.3</v>
      </c>
      <c r="AU155" s="77">
        <v>1.3</v>
      </c>
      <c r="AV155" s="77">
        <v>1.3</v>
      </c>
      <c r="AW155" s="77">
        <v>1.3</v>
      </c>
      <c r="AX155" s="77">
        <v>1.3</v>
      </c>
      <c r="AY155" s="77">
        <v>1.3</v>
      </c>
      <c r="AZ155" s="77">
        <v>1.3</v>
      </c>
    </row>
    <row r="156" spans="1:55" s="70" customFormat="1" ht="11.25" hidden="1" customHeight="1" x14ac:dyDescent="0.2">
      <c r="B156" s="80" t="s">
        <v>139</v>
      </c>
      <c r="H156" s="77">
        <v>1</v>
      </c>
      <c r="I156" s="77">
        <v>1</v>
      </c>
      <c r="J156" s="77">
        <v>1</v>
      </c>
      <c r="K156" s="77">
        <v>1</v>
      </c>
      <c r="L156" s="77">
        <v>1</v>
      </c>
      <c r="M156" s="77">
        <v>1</v>
      </c>
      <c r="N156" s="77">
        <v>1</v>
      </c>
      <c r="O156" s="77">
        <v>1</v>
      </c>
      <c r="P156" s="77">
        <v>1</v>
      </c>
      <c r="Q156" s="77">
        <v>1</v>
      </c>
      <c r="R156" s="77">
        <v>1</v>
      </c>
      <c r="S156" s="77">
        <v>1</v>
      </c>
      <c r="T156" s="77">
        <v>1</v>
      </c>
      <c r="U156" s="77">
        <v>1</v>
      </c>
      <c r="V156" s="77">
        <v>1</v>
      </c>
      <c r="W156" s="77">
        <v>1</v>
      </c>
      <c r="X156" s="77">
        <v>1</v>
      </c>
      <c r="Y156" s="77">
        <v>1</v>
      </c>
      <c r="Z156" s="77">
        <v>1</v>
      </c>
      <c r="AA156" s="77">
        <v>1</v>
      </c>
      <c r="AB156" s="77">
        <v>1</v>
      </c>
      <c r="AC156" s="77">
        <v>1</v>
      </c>
      <c r="AD156" s="77">
        <v>1</v>
      </c>
      <c r="AE156" s="77">
        <v>1</v>
      </c>
      <c r="AF156" s="77">
        <v>1</v>
      </c>
      <c r="AG156" s="77">
        <v>1</v>
      </c>
      <c r="AH156" s="77">
        <v>1</v>
      </c>
      <c r="AI156" s="77">
        <v>1</v>
      </c>
      <c r="AJ156" s="77">
        <v>1</v>
      </c>
      <c r="AK156" s="77">
        <v>1</v>
      </c>
      <c r="AL156" s="77">
        <v>1</v>
      </c>
      <c r="AM156" s="77">
        <v>1</v>
      </c>
      <c r="AN156" s="77">
        <v>1</v>
      </c>
      <c r="AO156" s="77">
        <v>1</v>
      </c>
      <c r="AP156" s="77">
        <v>1</v>
      </c>
      <c r="AQ156" s="77">
        <v>1</v>
      </c>
      <c r="AR156" s="77">
        <v>1</v>
      </c>
      <c r="AS156" s="77">
        <v>1</v>
      </c>
      <c r="AT156" s="77">
        <v>1</v>
      </c>
      <c r="AU156" s="77">
        <v>1</v>
      </c>
      <c r="AV156" s="77">
        <v>1</v>
      </c>
      <c r="AW156" s="77">
        <v>1</v>
      </c>
      <c r="AX156" s="77">
        <v>1</v>
      </c>
      <c r="AY156" s="77">
        <v>1</v>
      </c>
      <c r="AZ156" s="77">
        <v>1</v>
      </c>
    </row>
    <row r="157" spans="1:55" s="70" customFormat="1" ht="11.25" hidden="1" customHeight="1" x14ac:dyDescent="0.2">
      <c r="B157" s="80" t="s">
        <v>140</v>
      </c>
      <c r="H157" s="77">
        <v>1</v>
      </c>
      <c r="I157" s="77">
        <v>1</v>
      </c>
      <c r="J157" s="77">
        <v>1</v>
      </c>
      <c r="K157" s="77">
        <v>1</v>
      </c>
      <c r="L157" s="77">
        <v>1</v>
      </c>
      <c r="M157" s="77">
        <v>1</v>
      </c>
      <c r="N157" s="77">
        <v>1</v>
      </c>
      <c r="O157" s="77">
        <v>1</v>
      </c>
      <c r="P157" s="77">
        <v>1</v>
      </c>
      <c r="Q157" s="77">
        <v>1</v>
      </c>
      <c r="R157" s="77">
        <v>1</v>
      </c>
      <c r="S157" s="77">
        <v>1</v>
      </c>
      <c r="T157" s="77">
        <v>1</v>
      </c>
      <c r="U157" s="77">
        <v>1</v>
      </c>
      <c r="V157" s="77">
        <v>1</v>
      </c>
      <c r="W157" s="77">
        <v>1</v>
      </c>
      <c r="X157" s="77">
        <v>1</v>
      </c>
      <c r="Y157" s="77">
        <v>1</v>
      </c>
      <c r="Z157" s="77">
        <v>1</v>
      </c>
      <c r="AA157" s="77">
        <v>1</v>
      </c>
      <c r="AB157" s="77">
        <v>1</v>
      </c>
      <c r="AC157" s="77">
        <v>1</v>
      </c>
      <c r="AD157" s="77">
        <v>1</v>
      </c>
      <c r="AE157" s="77">
        <v>1</v>
      </c>
      <c r="AF157" s="77">
        <v>1</v>
      </c>
      <c r="AG157" s="77">
        <v>1</v>
      </c>
      <c r="AH157" s="77">
        <v>1</v>
      </c>
      <c r="AI157" s="77">
        <v>1</v>
      </c>
      <c r="AJ157" s="77">
        <v>1</v>
      </c>
      <c r="AK157" s="77">
        <v>1</v>
      </c>
      <c r="AL157" s="77">
        <v>1</v>
      </c>
      <c r="AM157" s="77">
        <v>1</v>
      </c>
      <c r="AN157" s="77">
        <v>1</v>
      </c>
      <c r="AO157" s="77">
        <v>1</v>
      </c>
      <c r="AP157" s="77">
        <v>1</v>
      </c>
      <c r="AQ157" s="77">
        <v>1</v>
      </c>
      <c r="AR157" s="77">
        <v>1</v>
      </c>
      <c r="AS157" s="77">
        <v>1</v>
      </c>
      <c r="AT157" s="77">
        <v>1</v>
      </c>
      <c r="AU157" s="77">
        <v>1</v>
      </c>
      <c r="AV157" s="77">
        <v>1</v>
      </c>
      <c r="AW157" s="77">
        <v>1</v>
      </c>
      <c r="AX157" s="77">
        <v>1</v>
      </c>
      <c r="AY157" s="77">
        <v>1</v>
      </c>
      <c r="AZ157" s="77">
        <v>1</v>
      </c>
    </row>
    <row r="158" spans="1:55" s="70" customFormat="1" ht="11.25" hidden="1" customHeight="1" x14ac:dyDescent="0.2">
      <c r="B158" s="80" t="s">
        <v>141</v>
      </c>
      <c r="H158" s="77">
        <v>1</v>
      </c>
      <c r="I158" s="77">
        <v>1</v>
      </c>
      <c r="J158" s="77">
        <v>1</v>
      </c>
      <c r="K158" s="77">
        <v>1</v>
      </c>
      <c r="L158" s="77">
        <v>1</v>
      </c>
      <c r="M158" s="77">
        <v>1</v>
      </c>
      <c r="N158" s="77">
        <v>1</v>
      </c>
      <c r="O158" s="77">
        <v>1</v>
      </c>
      <c r="P158" s="77">
        <v>1</v>
      </c>
      <c r="Q158" s="77">
        <v>1</v>
      </c>
      <c r="R158" s="77">
        <v>1</v>
      </c>
      <c r="S158" s="77">
        <v>1</v>
      </c>
      <c r="T158" s="77">
        <v>1</v>
      </c>
      <c r="U158" s="77">
        <v>1</v>
      </c>
      <c r="V158" s="77">
        <v>1</v>
      </c>
      <c r="W158" s="77">
        <v>1</v>
      </c>
      <c r="X158" s="77">
        <v>1</v>
      </c>
      <c r="Y158" s="77">
        <v>1</v>
      </c>
      <c r="Z158" s="77">
        <v>1</v>
      </c>
      <c r="AA158" s="77">
        <v>1</v>
      </c>
      <c r="AB158" s="77">
        <v>1</v>
      </c>
      <c r="AC158" s="77">
        <v>1</v>
      </c>
      <c r="AD158" s="77">
        <v>1</v>
      </c>
      <c r="AE158" s="77">
        <v>1</v>
      </c>
      <c r="AF158" s="77">
        <v>1</v>
      </c>
      <c r="AG158" s="77">
        <v>1</v>
      </c>
      <c r="AH158" s="77">
        <v>1</v>
      </c>
      <c r="AI158" s="77">
        <v>1</v>
      </c>
      <c r="AJ158" s="77">
        <v>1</v>
      </c>
      <c r="AK158" s="77">
        <v>1</v>
      </c>
      <c r="AL158" s="77">
        <v>1</v>
      </c>
      <c r="AM158" s="77">
        <v>1</v>
      </c>
      <c r="AN158" s="77">
        <v>1</v>
      </c>
      <c r="AO158" s="77">
        <v>1</v>
      </c>
      <c r="AP158" s="77">
        <v>1</v>
      </c>
      <c r="AQ158" s="77">
        <v>1</v>
      </c>
      <c r="AR158" s="77">
        <v>1</v>
      </c>
      <c r="AS158" s="77">
        <v>1</v>
      </c>
      <c r="AT158" s="77">
        <v>1</v>
      </c>
      <c r="AU158" s="77">
        <v>1</v>
      </c>
      <c r="AV158" s="77">
        <v>1</v>
      </c>
      <c r="AW158" s="77">
        <v>1</v>
      </c>
      <c r="AX158" s="77">
        <v>1</v>
      </c>
      <c r="AY158" s="77">
        <v>1</v>
      </c>
      <c r="AZ158" s="77">
        <v>1</v>
      </c>
    </row>
    <row r="159" spans="1:55" s="70" customFormat="1" ht="11.25" hidden="1" customHeight="1" x14ac:dyDescent="0.2">
      <c r="B159" s="80" t="s">
        <v>142</v>
      </c>
      <c r="H159" s="77">
        <v>1</v>
      </c>
      <c r="I159" s="77">
        <v>1</v>
      </c>
      <c r="J159" s="77">
        <v>1</v>
      </c>
      <c r="K159" s="77">
        <v>1</v>
      </c>
      <c r="L159" s="77">
        <v>1</v>
      </c>
      <c r="M159" s="77">
        <v>1</v>
      </c>
      <c r="N159" s="77">
        <v>1</v>
      </c>
      <c r="O159" s="77">
        <v>1</v>
      </c>
      <c r="P159" s="77">
        <v>1</v>
      </c>
      <c r="Q159" s="77">
        <v>1</v>
      </c>
      <c r="R159" s="77">
        <v>1</v>
      </c>
      <c r="S159" s="77">
        <v>1</v>
      </c>
      <c r="T159" s="77">
        <v>1</v>
      </c>
      <c r="U159" s="77">
        <v>1</v>
      </c>
      <c r="V159" s="77">
        <v>1</v>
      </c>
      <c r="W159" s="77">
        <v>1</v>
      </c>
      <c r="X159" s="77">
        <v>1</v>
      </c>
      <c r="Y159" s="77">
        <v>1</v>
      </c>
      <c r="Z159" s="77">
        <v>1</v>
      </c>
      <c r="AA159" s="77">
        <v>1</v>
      </c>
      <c r="AB159" s="77">
        <v>1</v>
      </c>
      <c r="AC159" s="77">
        <v>1</v>
      </c>
      <c r="AD159" s="77">
        <v>1</v>
      </c>
      <c r="AE159" s="77">
        <v>1</v>
      </c>
      <c r="AF159" s="77">
        <v>1</v>
      </c>
      <c r="AG159" s="77">
        <v>1</v>
      </c>
      <c r="AH159" s="77">
        <v>1</v>
      </c>
      <c r="AI159" s="77">
        <v>1</v>
      </c>
      <c r="AJ159" s="77">
        <v>1</v>
      </c>
      <c r="AK159" s="77">
        <v>1</v>
      </c>
      <c r="AL159" s="77">
        <v>1</v>
      </c>
      <c r="AM159" s="77">
        <v>1</v>
      </c>
      <c r="AN159" s="77">
        <v>1</v>
      </c>
      <c r="AO159" s="77">
        <v>1</v>
      </c>
      <c r="AP159" s="77">
        <v>1</v>
      </c>
      <c r="AQ159" s="77">
        <v>1</v>
      </c>
      <c r="AR159" s="77">
        <v>1</v>
      </c>
      <c r="AS159" s="77">
        <v>1</v>
      </c>
      <c r="AT159" s="77">
        <v>1</v>
      </c>
      <c r="AU159" s="77">
        <v>1</v>
      </c>
      <c r="AV159" s="77">
        <v>1</v>
      </c>
      <c r="AW159" s="77">
        <v>1</v>
      </c>
      <c r="AX159" s="77">
        <v>1</v>
      </c>
      <c r="AY159" s="77">
        <v>1</v>
      </c>
      <c r="AZ159" s="77">
        <v>1</v>
      </c>
    </row>
    <row r="160" spans="1:55" s="70" customFormat="1" ht="11.25" hidden="1" customHeight="1" x14ac:dyDescent="0.2">
      <c r="B160" s="80" t="s">
        <v>143</v>
      </c>
      <c r="H160" s="77">
        <v>1</v>
      </c>
      <c r="I160" s="77">
        <v>1</v>
      </c>
      <c r="J160" s="77">
        <v>1</v>
      </c>
      <c r="K160" s="77">
        <v>1</v>
      </c>
      <c r="L160" s="77">
        <v>1</v>
      </c>
      <c r="M160" s="77">
        <v>1</v>
      </c>
      <c r="N160" s="77">
        <v>1</v>
      </c>
      <c r="O160" s="77">
        <v>1</v>
      </c>
      <c r="P160" s="77">
        <v>1</v>
      </c>
      <c r="Q160" s="77">
        <v>1</v>
      </c>
      <c r="R160" s="77">
        <v>1</v>
      </c>
      <c r="S160" s="77">
        <v>1</v>
      </c>
      <c r="T160" s="77">
        <v>1</v>
      </c>
      <c r="U160" s="77">
        <v>1</v>
      </c>
      <c r="V160" s="77">
        <v>1</v>
      </c>
      <c r="W160" s="77">
        <v>1</v>
      </c>
      <c r="X160" s="77">
        <v>1</v>
      </c>
      <c r="Y160" s="77">
        <v>1</v>
      </c>
      <c r="Z160" s="77">
        <v>1</v>
      </c>
      <c r="AA160" s="77">
        <v>1</v>
      </c>
      <c r="AB160" s="77">
        <v>1</v>
      </c>
      <c r="AC160" s="77">
        <v>1</v>
      </c>
      <c r="AD160" s="77">
        <v>1</v>
      </c>
      <c r="AE160" s="77">
        <v>1</v>
      </c>
      <c r="AF160" s="77">
        <v>1</v>
      </c>
      <c r="AG160" s="77">
        <v>1</v>
      </c>
      <c r="AH160" s="77">
        <v>1</v>
      </c>
      <c r="AI160" s="77">
        <v>1</v>
      </c>
      <c r="AJ160" s="77">
        <v>1</v>
      </c>
      <c r="AK160" s="77">
        <v>1</v>
      </c>
      <c r="AL160" s="77">
        <v>1</v>
      </c>
      <c r="AM160" s="77">
        <v>1</v>
      </c>
      <c r="AN160" s="77">
        <v>1</v>
      </c>
      <c r="AO160" s="77">
        <v>1</v>
      </c>
      <c r="AP160" s="77">
        <v>1</v>
      </c>
      <c r="AQ160" s="77">
        <v>1</v>
      </c>
      <c r="AR160" s="77">
        <v>1</v>
      </c>
      <c r="AS160" s="77">
        <v>1</v>
      </c>
      <c r="AT160" s="77">
        <v>1</v>
      </c>
      <c r="AU160" s="77">
        <v>1</v>
      </c>
      <c r="AV160" s="77">
        <v>1</v>
      </c>
      <c r="AW160" s="77">
        <v>1</v>
      </c>
      <c r="AX160" s="77">
        <v>1</v>
      </c>
      <c r="AY160" s="77">
        <v>1</v>
      </c>
      <c r="AZ160" s="77">
        <v>1</v>
      </c>
    </row>
    <row r="161" spans="2:60" s="70" customFormat="1" ht="11.25" hidden="1" customHeight="1" x14ac:dyDescent="0.2">
      <c r="B161" s="80" t="s">
        <v>144</v>
      </c>
      <c r="H161" s="77">
        <v>1.08</v>
      </c>
      <c r="I161" s="77">
        <v>1.08</v>
      </c>
      <c r="J161" s="77">
        <v>1.08</v>
      </c>
      <c r="K161" s="77">
        <v>1.08</v>
      </c>
      <c r="L161" s="77">
        <v>1.08</v>
      </c>
      <c r="M161" s="77">
        <v>1.08</v>
      </c>
      <c r="N161" s="77">
        <v>1.08</v>
      </c>
      <c r="O161" s="77">
        <v>1.08</v>
      </c>
      <c r="P161" s="77">
        <v>1.08</v>
      </c>
      <c r="Q161" s="77">
        <v>1.08</v>
      </c>
      <c r="R161" s="77">
        <v>1.08</v>
      </c>
      <c r="S161" s="77">
        <v>1.08</v>
      </c>
      <c r="T161" s="77">
        <v>1.08</v>
      </c>
      <c r="U161" s="77">
        <v>1.08</v>
      </c>
      <c r="V161" s="77">
        <v>1.08</v>
      </c>
      <c r="W161" s="77">
        <v>1.08</v>
      </c>
      <c r="X161" s="77">
        <v>1.08</v>
      </c>
      <c r="Y161" s="77">
        <v>1.08</v>
      </c>
      <c r="Z161" s="77">
        <v>1.08</v>
      </c>
      <c r="AA161" s="77">
        <v>1.08</v>
      </c>
      <c r="AB161" s="77">
        <v>1.08</v>
      </c>
      <c r="AC161" s="77">
        <v>1.08</v>
      </c>
      <c r="AD161" s="77">
        <v>1.08</v>
      </c>
      <c r="AE161" s="77">
        <v>1.08</v>
      </c>
      <c r="AF161" s="77">
        <v>1.08</v>
      </c>
      <c r="AG161" s="77">
        <v>1.08</v>
      </c>
      <c r="AH161" s="77">
        <v>1.08</v>
      </c>
      <c r="AI161" s="77">
        <v>1.08</v>
      </c>
      <c r="AJ161" s="77">
        <v>1.08</v>
      </c>
      <c r="AK161" s="77">
        <v>1.08</v>
      </c>
      <c r="AL161" s="77">
        <v>1.08</v>
      </c>
      <c r="AM161" s="77">
        <v>1.08</v>
      </c>
      <c r="AN161" s="77">
        <v>1.08</v>
      </c>
      <c r="AO161" s="77">
        <v>1.08</v>
      </c>
      <c r="AP161" s="77">
        <v>1.08</v>
      </c>
      <c r="AQ161" s="77">
        <v>1.08</v>
      </c>
      <c r="AR161" s="77">
        <v>1.08</v>
      </c>
      <c r="AS161" s="77">
        <v>1.08</v>
      </c>
      <c r="AT161" s="77">
        <v>1.08</v>
      </c>
      <c r="AU161" s="77">
        <v>1.08</v>
      </c>
      <c r="AV161" s="77">
        <v>1.08</v>
      </c>
      <c r="AW161" s="77">
        <v>1.08</v>
      </c>
      <c r="AX161" s="77">
        <v>1.08</v>
      </c>
      <c r="AY161" s="77">
        <v>1.08</v>
      </c>
      <c r="AZ161" s="77">
        <v>1.08</v>
      </c>
    </row>
    <row r="162" spans="2:60" s="70" customFormat="1" ht="11.25" hidden="1" customHeight="1" x14ac:dyDescent="0.2">
      <c r="B162" s="80" t="s">
        <v>145</v>
      </c>
      <c r="H162" s="77">
        <v>1.08</v>
      </c>
      <c r="I162" s="77">
        <v>1.08</v>
      </c>
      <c r="J162" s="77">
        <v>1.08</v>
      </c>
      <c r="K162" s="77">
        <v>1.08</v>
      </c>
      <c r="L162" s="77">
        <v>1.08</v>
      </c>
      <c r="M162" s="77">
        <v>1.08</v>
      </c>
      <c r="N162" s="77">
        <v>1.08</v>
      </c>
      <c r="O162" s="77">
        <v>1.08</v>
      </c>
      <c r="P162" s="77">
        <v>1.08</v>
      </c>
      <c r="Q162" s="77">
        <v>1.08</v>
      </c>
      <c r="R162" s="77">
        <v>1.08</v>
      </c>
      <c r="S162" s="77">
        <v>1.08</v>
      </c>
      <c r="T162" s="77">
        <v>1.08</v>
      </c>
      <c r="U162" s="77">
        <v>1.08</v>
      </c>
      <c r="V162" s="77">
        <v>1.08</v>
      </c>
      <c r="W162" s="77">
        <v>1.08</v>
      </c>
      <c r="X162" s="77">
        <v>1.08</v>
      </c>
      <c r="Y162" s="77">
        <v>1.08</v>
      </c>
      <c r="Z162" s="77">
        <v>1.08</v>
      </c>
      <c r="AA162" s="77">
        <v>1.08</v>
      </c>
      <c r="AB162" s="77">
        <v>1.08</v>
      </c>
      <c r="AC162" s="77">
        <v>1.08</v>
      </c>
      <c r="AD162" s="77">
        <v>1.08</v>
      </c>
      <c r="AE162" s="77">
        <v>1.08</v>
      </c>
      <c r="AF162" s="77">
        <v>1.08</v>
      </c>
      <c r="AG162" s="77">
        <v>1.08</v>
      </c>
      <c r="AH162" s="77">
        <v>1.08</v>
      </c>
      <c r="AI162" s="77">
        <v>1.08</v>
      </c>
      <c r="AJ162" s="77">
        <v>1.08</v>
      </c>
      <c r="AK162" s="77">
        <v>1.08</v>
      </c>
      <c r="AL162" s="77">
        <v>1.08</v>
      </c>
      <c r="AM162" s="77">
        <v>1.08</v>
      </c>
      <c r="AN162" s="77">
        <v>1.08</v>
      </c>
      <c r="AO162" s="77">
        <v>1.08</v>
      </c>
      <c r="AP162" s="77">
        <v>1.08</v>
      </c>
      <c r="AQ162" s="77">
        <v>1.08</v>
      </c>
      <c r="AR162" s="77">
        <v>1.08</v>
      </c>
      <c r="AS162" s="77">
        <v>1.08</v>
      </c>
      <c r="AT162" s="77">
        <v>1.08</v>
      </c>
      <c r="AU162" s="77">
        <v>1.08</v>
      </c>
      <c r="AV162" s="77">
        <v>1.08</v>
      </c>
      <c r="AW162" s="77">
        <v>1.08</v>
      </c>
      <c r="AX162" s="77">
        <v>1.08</v>
      </c>
      <c r="AY162" s="77">
        <v>1.08</v>
      </c>
      <c r="AZ162" s="77">
        <v>1.08</v>
      </c>
    </row>
    <row r="163" spans="2:60" s="70" customFormat="1" ht="11.25" hidden="1" customHeight="1" x14ac:dyDescent="0.2">
      <c r="B163" s="80" t="s">
        <v>146</v>
      </c>
      <c r="H163" s="77">
        <v>1.08</v>
      </c>
      <c r="I163" s="77">
        <v>1.08</v>
      </c>
      <c r="J163" s="77">
        <v>1.08</v>
      </c>
      <c r="K163" s="77">
        <v>1.08</v>
      </c>
      <c r="L163" s="77">
        <v>1.08</v>
      </c>
      <c r="M163" s="77">
        <v>1.08</v>
      </c>
      <c r="N163" s="77">
        <v>1.08</v>
      </c>
      <c r="O163" s="77">
        <v>1.08</v>
      </c>
      <c r="P163" s="77">
        <v>1.08</v>
      </c>
      <c r="Q163" s="77">
        <v>1.08</v>
      </c>
      <c r="R163" s="77">
        <v>1.08</v>
      </c>
      <c r="S163" s="77">
        <v>1.08</v>
      </c>
      <c r="T163" s="77">
        <v>1.08</v>
      </c>
      <c r="U163" s="77">
        <v>1.08</v>
      </c>
      <c r="V163" s="77">
        <v>1.08</v>
      </c>
      <c r="W163" s="77">
        <v>1.08</v>
      </c>
      <c r="X163" s="77">
        <v>1.08</v>
      </c>
      <c r="Y163" s="77">
        <v>1.08</v>
      </c>
      <c r="Z163" s="77">
        <v>1.08</v>
      </c>
      <c r="AA163" s="77">
        <v>1.08</v>
      </c>
      <c r="AB163" s="77">
        <v>1.08</v>
      </c>
      <c r="AC163" s="77">
        <v>1.08</v>
      </c>
      <c r="AD163" s="77">
        <v>1.08</v>
      </c>
      <c r="AE163" s="77">
        <v>1.08</v>
      </c>
      <c r="AF163" s="77">
        <v>1.08</v>
      </c>
      <c r="AG163" s="77">
        <v>1.08</v>
      </c>
      <c r="AH163" s="77">
        <v>1.08</v>
      </c>
      <c r="AI163" s="77">
        <v>1.08</v>
      </c>
      <c r="AJ163" s="77">
        <v>1.08</v>
      </c>
      <c r="AK163" s="77">
        <v>1.08</v>
      </c>
      <c r="AL163" s="77">
        <v>1.08</v>
      </c>
      <c r="AM163" s="77">
        <v>1.08</v>
      </c>
      <c r="AN163" s="77">
        <v>1.08</v>
      </c>
      <c r="AO163" s="77">
        <v>1.08</v>
      </c>
      <c r="AP163" s="77">
        <v>1.08</v>
      </c>
      <c r="AQ163" s="77">
        <v>1.08</v>
      </c>
      <c r="AR163" s="77">
        <v>1.08</v>
      </c>
      <c r="AS163" s="77">
        <v>1.08</v>
      </c>
      <c r="AT163" s="77">
        <v>1.08</v>
      </c>
      <c r="AU163" s="77">
        <v>1.08</v>
      </c>
      <c r="AV163" s="77">
        <v>1.08</v>
      </c>
      <c r="AW163" s="77">
        <v>1.08</v>
      </c>
      <c r="AX163" s="77">
        <v>1.08</v>
      </c>
      <c r="AY163" s="77">
        <v>1.08</v>
      </c>
      <c r="AZ163" s="77">
        <v>1.08</v>
      </c>
    </row>
    <row r="164" spans="2:60" s="70" customFormat="1" ht="11.25" hidden="1" customHeight="1" x14ac:dyDescent="0.2">
      <c r="B164" s="80" t="s">
        <v>147</v>
      </c>
      <c r="H164" s="77">
        <v>1.22</v>
      </c>
      <c r="I164" s="77">
        <v>1.22</v>
      </c>
      <c r="J164" s="77">
        <v>1.22</v>
      </c>
      <c r="K164" s="77">
        <v>1.22</v>
      </c>
      <c r="L164" s="77">
        <v>1.22</v>
      </c>
      <c r="M164" s="77">
        <v>1.22</v>
      </c>
      <c r="N164" s="77">
        <v>1.22</v>
      </c>
      <c r="O164" s="77">
        <v>1.22</v>
      </c>
      <c r="P164" s="77">
        <v>1.22</v>
      </c>
      <c r="Q164" s="77">
        <v>1.22</v>
      </c>
      <c r="R164" s="77">
        <v>1.22</v>
      </c>
      <c r="S164" s="77">
        <v>1.22</v>
      </c>
      <c r="T164" s="77">
        <v>1.22</v>
      </c>
      <c r="U164" s="77">
        <v>1.22</v>
      </c>
      <c r="V164" s="77">
        <v>1.22</v>
      </c>
      <c r="W164" s="77">
        <v>1.22</v>
      </c>
      <c r="X164" s="77">
        <v>1.22</v>
      </c>
      <c r="Y164" s="77">
        <v>1.22</v>
      </c>
      <c r="Z164" s="77">
        <v>1.22</v>
      </c>
      <c r="AA164" s="77">
        <v>1.22</v>
      </c>
      <c r="AB164" s="77">
        <v>1.22</v>
      </c>
      <c r="AC164" s="77">
        <v>1.22</v>
      </c>
      <c r="AD164" s="77">
        <v>1.22</v>
      </c>
      <c r="AE164" s="77">
        <v>1.22</v>
      </c>
      <c r="AF164" s="77">
        <v>1.22</v>
      </c>
      <c r="AG164" s="77">
        <v>1.22</v>
      </c>
      <c r="AH164" s="77">
        <v>1.22</v>
      </c>
      <c r="AI164" s="77">
        <v>1.22</v>
      </c>
      <c r="AJ164" s="77">
        <v>1.22</v>
      </c>
      <c r="AK164" s="77">
        <v>1.22</v>
      </c>
      <c r="AL164" s="77">
        <v>1.22</v>
      </c>
      <c r="AM164" s="77">
        <v>1.22</v>
      </c>
      <c r="AN164" s="77">
        <v>1.22</v>
      </c>
      <c r="AO164" s="77">
        <v>1.22</v>
      </c>
      <c r="AP164" s="77">
        <v>1.22</v>
      </c>
      <c r="AQ164" s="77">
        <v>1.22</v>
      </c>
      <c r="AR164" s="77">
        <v>1.22</v>
      </c>
      <c r="AS164" s="77">
        <v>1.22</v>
      </c>
      <c r="AT164" s="77">
        <v>1.22</v>
      </c>
      <c r="AU164" s="77">
        <v>1.22</v>
      </c>
      <c r="AV164" s="77">
        <v>1.22</v>
      </c>
      <c r="AW164" s="77">
        <v>1.22</v>
      </c>
      <c r="AX164" s="77">
        <v>1.22</v>
      </c>
      <c r="AY164" s="77">
        <v>1.22</v>
      </c>
      <c r="AZ164" s="77">
        <v>1.22</v>
      </c>
    </row>
    <row r="165" spans="2:60" s="70" customFormat="1" ht="11.25" hidden="1" customHeight="1" x14ac:dyDescent="0.2">
      <c r="B165" s="80" t="s">
        <v>148</v>
      </c>
      <c r="H165" s="77">
        <v>1.22</v>
      </c>
      <c r="I165" s="77">
        <v>1.22</v>
      </c>
      <c r="J165" s="77">
        <v>1.22</v>
      </c>
      <c r="K165" s="77">
        <v>1.22</v>
      </c>
      <c r="L165" s="77">
        <v>1.22</v>
      </c>
      <c r="M165" s="77">
        <v>1.22</v>
      </c>
      <c r="N165" s="77">
        <v>1.22</v>
      </c>
      <c r="O165" s="77">
        <v>1.22</v>
      </c>
      <c r="P165" s="77">
        <v>1.22</v>
      </c>
      <c r="Q165" s="77">
        <v>1.22</v>
      </c>
      <c r="R165" s="77">
        <v>1.22</v>
      </c>
      <c r="S165" s="77">
        <v>1.22</v>
      </c>
      <c r="T165" s="77">
        <v>1.22</v>
      </c>
      <c r="U165" s="77">
        <v>1.22</v>
      </c>
      <c r="V165" s="77">
        <v>1.22</v>
      </c>
      <c r="W165" s="77">
        <v>1.22</v>
      </c>
      <c r="X165" s="77">
        <v>1.22</v>
      </c>
      <c r="Y165" s="77">
        <v>1.22</v>
      </c>
      <c r="Z165" s="77">
        <v>1.22</v>
      </c>
      <c r="AA165" s="77">
        <v>1.22</v>
      </c>
      <c r="AB165" s="77">
        <v>1.22</v>
      </c>
      <c r="AC165" s="77">
        <v>1.22</v>
      </c>
      <c r="AD165" s="77">
        <v>1.22</v>
      </c>
      <c r="AE165" s="77">
        <v>1.22</v>
      </c>
      <c r="AF165" s="77">
        <v>1.22</v>
      </c>
      <c r="AG165" s="77">
        <v>1.22</v>
      </c>
      <c r="AH165" s="77">
        <v>1.22</v>
      </c>
      <c r="AI165" s="77">
        <v>1.22</v>
      </c>
      <c r="AJ165" s="77">
        <v>1.22</v>
      </c>
      <c r="AK165" s="77">
        <v>1.22</v>
      </c>
      <c r="AL165" s="77">
        <v>1.22</v>
      </c>
      <c r="AM165" s="77">
        <v>1.22</v>
      </c>
      <c r="AN165" s="77">
        <v>1.22</v>
      </c>
      <c r="AO165" s="77">
        <v>1.22</v>
      </c>
      <c r="AP165" s="77">
        <v>1.22</v>
      </c>
      <c r="AQ165" s="77">
        <v>1.22</v>
      </c>
      <c r="AR165" s="77">
        <v>1.22</v>
      </c>
      <c r="AS165" s="77">
        <v>1.22</v>
      </c>
      <c r="AT165" s="77">
        <v>1.22</v>
      </c>
      <c r="AU165" s="77">
        <v>1.22</v>
      </c>
      <c r="AV165" s="77">
        <v>1.22</v>
      </c>
      <c r="AW165" s="77">
        <v>1.22</v>
      </c>
      <c r="AX165" s="77">
        <v>1.22</v>
      </c>
      <c r="AY165" s="77">
        <v>1.22</v>
      </c>
      <c r="AZ165" s="77">
        <v>1.22</v>
      </c>
    </row>
    <row r="166" spans="2:60" s="70" customFormat="1" ht="11.25" hidden="1" customHeight="1" x14ac:dyDescent="0.2">
      <c r="B166" s="80" t="s">
        <v>149</v>
      </c>
      <c r="H166" s="77">
        <v>1.22</v>
      </c>
      <c r="I166" s="77">
        <v>1.22</v>
      </c>
      <c r="J166" s="77">
        <v>1.22</v>
      </c>
      <c r="K166" s="77">
        <v>1.22</v>
      </c>
      <c r="L166" s="77">
        <v>1.22</v>
      </c>
      <c r="M166" s="77">
        <v>1.22</v>
      </c>
      <c r="N166" s="77">
        <v>1.22</v>
      </c>
      <c r="O166" s="77">
        <v>1.22</v>
      </c>
      <c r="P166" s="77">
        <v>1.22</v>
      </c>
      <c r="Q166" s="77">
        <v>1.22</v>
      </c>
      <c r="R166" s="77">
        <v>1.22</v>
      </c>
      <c r="S166" s="77">
        <v>1.22</v>
      </c>
      <c r="T166" s="77">
        <v>1.22</v>
      </c>
      <c r="U166" s="77">
        <v>1.22</v>
      </c>
      <c r="V166" s="77">
        <v>1.22</v>
      </c>
      <c r="W166" s="77">
        <v>1.22</v>
      </c>
      <c r="X166" s="77">
        <v>1.22</v>
      </c>
      <c r="Y166" s="77">
        <v>1.22</v>
      </c>
      <c r="Z166" s="77">
        <v>1.22</v>
      </c>
      <c r="AA166" s="77">
        <v>1.22</v>
      </c>
      <c r="AB166" s="77">
        <v>1.22</v>
      </c>
      <c r="AC166" s="77">
        <v>1.22</v>
      </c>
      <c r="AD166" s="77">
        <v>1.22</v>
      </c>
      <c r="AE166" s="77">
        <v>1.22</v>
      </c>
      <c r="AF166" s="77">
        <v>1.22</v>
      </c>
      <c r="AG166" s="77">
        <v>1.22</v>
      </c>
      <c r="AH166" s="77">
        <v>1.22</v>
      </c>
      <c r="AI166" s="77">
        <v>1.22</v>
      </c>
      <c r="AJ166" s="77">
        <v>1.22</v>
      </c>
      <c r="AK166" s="77">
        <v>1.22</v>
      </c>
      <c r="AL166" s="77">
        <v>1.22</v>
      </c>
      <c r="AM166" s="77">
        <v>1.22</v>
      </c>
      <c r="AN166" s="77">
        <v>1.22</v>
      </c>
      <c r="AO166" s="77">
        <v>1.22</v>
      </c>
      <c r="AP166" s="77">
        <v>1.22</v>
      </c>
      <c r="AQ166" s="77">
        <v>1.22</v>
      </c>
      <c r="AR166" s="77">
        <v>1.22</v>
      </c>
      <c r="AS166" s="77">
        <v>1.22</v>
      </c>
      <c r="AT166" s="77">
        <v>1.22</v>
      </c>
      <c r="AU166" s="77">
        <v>1.22</v>
      </c>
      <c r="AV166" s="77">
        <v>1.22</v>
      </c>
      <c r="AW166" s="77">
        <v>1.22</v>
      </c>
      <c r="AX166" s="77">
        <v>1.22</v>
      </c>
      <c r="AY166" s="77">
        <v>1.22</v>
      </c>
      <c r="AZ166" s="77">
        <v>1.22</v>
      </c>
    </row>
    <row r="167" spans="2:60" s="70" customFormat="1" ht="11.25" hidden="1" customHeight="1" x14ac:dyDescent="0.2">
      <c r="B167" s="80" t="s">
        <v>150</v>
      </c>
      <c r="H167" s="77">
        <v>1.22</v>
      </c>
      <c r="I167" s="77">
        <v>1.22</v>
      </c>
      <c r="J167" s="77">
        <v>1.22</v>
      </c>
      <c r="K167" s="77">
        <v>1.22</v>
      </c>
      <c r="L167" s="77">
        <v>1.22</v>
      </c>
      <c r="M167" s="77">
        <v>1.22</v>
      </c>
      <c r="N167" s="77">
        <v>1.22</v>
      </c>
      <c r="O167" s="77">
        <v>1.22</v>
      </c>
      <c r="P167" s="77">
        <v>1.22</v>
      </c>
      <c r="Q167" s="77">
        <v>1.22</v>
      </c>
      <c r="R167" s="77">
        <v>1.22</v>
      </c>
      <c r="S167" s="77">
        <v>1.22</v>
      </c>
      <c r="T167" s="77">
        <v>1.22</v>
      </c>
      <c r="U167" s="77">
        <v>1.22</v>
      </c>
      <c r="V167" s="77">
        <v>1.22</v>
      </c>
      <c r="W167" s="77">
        <v>1.22</v>
      </c>
      <c r="X167" s="77">
        <v>1.22</v>
      </c>
      <c r="Y167" s="77">
        <v>1.22</v>
      </c>
      <c r="Z167" s="77">
        <v>1.22</v>
      </c>
      <c r="AA167" s="77">
        <v>1.22</v>
      </c>
      <c r="AB167" s="77">
        <v>1.22</v>
      </c>
      <c r="AC167" s="77">
        <v>1.22</v>
      </c>
      <c r="AD167" s="77">
        <v>1.22</v>
      </c>
      <c r="AE167" s="77">
        <v>1.22</v>
      </c>
      <c r="AF167" s="77">
        <v>1.22</v>
      </c>
      <c r="AG167" s="77">
        <v>1.22</v>
      </c>
      <c r="AH167" s="77">
        <v>1.22</v>
      </c>
      <c r="AI167" s="77">
        <v>1.22</v>
      </c>
      <c r="AJ167" s="77">
        <v>1.22</v>
      </c>
      <c r="AK167" s="77">
        <v>1.22</v>
      </c>
      <c r="AL167" s="77">
        <v>1.22</v>
      </c>
      <c r="AM167" s="77">
        <v>1.22</v>
      </c>
      <c r="AN167" s="77">
        <v>1.22</v>
      </c>
      <c r="AO167" s="77">
        <v>1.22</v>
      </c>
      <c r="AP167" s="77">
        <v>1.22</v>
      </c>
      <c r="AQ167" s="77">
        <v>1.22</v>
      </c>
      <c r="AR167" s="77">
        <v>1.22</v>
      </c>
      <c r="AS167" s="77">
        <v>1.22</v>
      </c>
      <c r="AT167" s="77">
        <v>1.22</v>
      </c>
      <c r="AU167" s="77">
        <v>1.22</v>
      </c>
      <c r="AV167" s="77">
        <v>1.22</v>
      </c>
      <c r="AW167" s="77">
        <v>1.22</v>
      </c>
      <c r="AX167" s="77">
        <v>1.22</v>
      </c>
      <c r="AY167" s="77">
        <v>1.22</v>
      </c>
      <c r="AZ167" s="77">
        <v>1.22</v>
      </c>
      <c r="BH167" s="70">
        <v>0</v>
      </c>
    </row>
    <row r="168" spans="2:60" s="70" customFormat="1" ht="11.25" hidden="1" customHeight="1" x14ac:dyDescent="0.2">
      <c r="B168" s="496" t="s">
        <v>49</v>
      </c>
      <c r="C168" s="497"/>
      <c r="D168" s="497"/>
      <c r="E168" s="497"/>
      <c r="F168" s="497"/>
      <c r="G168" s="497"/>
      <c r="H168" s="498">
        <v>1.44</v>
      </c>
      <c r="I168" s="498">
        <v>1.44</v>
      </c>
      <c r="J168" s="498">
        <v>1.44</v>
      </c>
      <c r="K168" s="498">
        <v>1.44</v>
      </c>
      <c r="L168" s="498">
        <v>1.44</v>
      </c>
      <c r="M168" s="498">
        <v>1.44</v>
      </c>
      <c r="N168" s="498">
        <v>1.44</v>
      </c>
      <c r="O168" s="498">
        <v>1.44</v>
      </c>
      <c r="P168" s="498">
        <v>1.44</v>
      </c>
      <c r="Q168" s="498">
        <v>1.44</v>
      </c>
      <c r="R168" s="498">
        <v>1.44</v>
      </c>
      <c r="S168" s="498">
        <v>1.44</v>
      </c>
      <c r="T168" s="498">
        <v>1.44</v>
      </c>
      <c r="U168" s="498">
        <v>1.44</v>
      </c>
      <c r="V168" s="498">
        <v>1.44</v>
      </c>
      <c r="W168" s="498">
        <v>1.44</v>
      </c>
      <c r="X168" s="498">
        <v>1.44</v>
      </c>
      <c r="Y168" s="498">
        <v>1.44</v>
      </c>
      <c r="Z168" s="498">
        <v>1.44</v>
      </c>
      <c r="AA168" s="498">
        <v>1.44</v>
      </c>
      <c r="AB168" s="498">
        <v>1.44</v>
      </c>
      <c r="AC168" s="498">
        <v>1.44</v>
      </c>
      <c r="AD168" s="498">
        <v>1.44</v>
      </c>
      <c r="AE168" s="498">
        <v>1.44</v>
      </c>
      <c r="AF168" s="498">
        <v>1.44</v>
      </c>
      <c r="AG168" s="498">
        <v>1.44</v>
      </c>
      <c r="AH168" s="498">
        <v>1.44</v>
      </c>
      <c r="AI168" s="498">
        <v>1.44</v>
      </c>
      <c r="AJ168" s="498">
        <v>1.44</v>
      </c>
      <c r="AK168" s="498">
        <v>1.44</v>
      </c>
      <c r="AL168" s="498">
        <v>1.44</v>
      </c>
      <c r="AM168" s="498">
        <v>1.44</v>
      </c>
      <c r="AN168" s="498">
        <v>1.44</v>
      </c>
      <c r="AO168" s="498">
        <v>1.44</v>
      </c>
      <c r="AP168" s="498">
        <v>1.44</v>
      </c>
      <c r="AQ168" s="498">
        <v>1.44</v>
      </c>
      <c r="AR168" s="498">
        <v>1.44</v>
      </c>
      <c r="AS168" s="498">
        <v>1.44</v>
      </c>
      <c r="AT168" s="498">
        <v>1.44</v>
      </c>
      <c r="AU168" s="498">
        <v>1.44</v>
      </c>
      <c r="AV168" s="498">
        <v>1.44</v>
      </c>
      <c r="AW168" s="498">
        <v>1.44</v>
      </c>
      <c r="AX168" s="498">
        <v>1.44</v>
      </c>
      <c r="AY168" s="498">
        <v>1.44</v>
      </c>
      <c r="AZ168" s="498">
        <v>1.44</v>
      </c>
    </row>
    <row r="169" spans="2:60" s="70" customFormat="1" ht="11.25" hidden="1" customHeight="1" x14ac:dyDescent="0.2">
      <c r="B169" s="80" t="s">
        <v>157</v>
      </c>
      <c r="H169" s="77">
        <v>1.17</v>
      </c>
      <c r="I169" s="77">
        <v>1.17</v>
      </c>
      <c r="J169" s="77">
        <v>1.17</v>
      </c>
      <c r="K169" s="77">
        <v>1.17</v>
      </c>
      <c r="L169" s="77">
        <v>1.17</v>
      </c>
      <c r="M169" s="77">
        <v>1.17</v>
      </c>
      <c r="N169" s="77">
        <v>1.17</v>
      </c>
      <c r="O169" s="77">
        <v>1.17</v>
      </c>
      <c r="P169" s="77">
        <v>1.17</v>
      </c>
      <c r="Q169" s="77">
        <v>1.17</v>
      </c>
      <c r="R169" s="77">
        <v>1.17</v>
      </c>
      <c r="S169" s="77">
        <v>1.17</v>
      </c>
      <c r="T169" s="77">
        <v>1.17</v>
      </c>
      <c r="U169" s="77">
        <v>1.17</v>
      </c>
      <c r="V169" s="77">
        <v>1.17</v>
      </c>
      <c r="W169" s="77">
        <v>1.17</v>
      </c>
      <c r="X169" s="77">
        <v>1.17</v>
      </c>
      <c r="Y169" s="77">
        <v>1.17</v>
      </c>
      <c r="Z169" s="77">
        <v>1.17</v>
      </c>
      <c r="AA169" s="77">
        <v>1.17</v>
      </c>
      <c r="AB169" s="77">
        <v>1.17</v>
      </c>
      <c r="AC169" s="77">
        <v>1.17</v>
      </c>
      <c r="AD169" s="77">
        <v>1.17</v>
      </c>
      <c r="AE169" s="77">
        <v>1.17</v>
      </c>
      <c r="AF169" s="77">
        <v>1.17</v>
      </c>
      <c r="AG169" s="77">
        <v>1.17</v>
      </c>
      <c r="AH169" s="77">
        <v>1.17</v>
      </c>
      <c r="AI169" s="77">
        <v>1.17</v>
      </c>
      <c r="AJ169" s="77">
        <v>1.17</v>
      </c>
      <c r="AK169" s="77">
        <v>1.17</v>
      </c>
      <c r="AL169" s="77">
        <v>1.17</v>
      </c>
      <c r="AM169" s="77">
        <v>1.17</v>
      </c>
      <c r="AN169" s="77">
        <v>1.17</v>
      </c>
      <c r="AO169" s="77">
        <v>1.17</v>
      </c>
      <c r="AP169" s="77">
        <v>1.17</v>
      </c>
      <c r="AQ169" s="77">
        <v>1.17</v>
      </c>
      <c r="AR169" s="77">
        <v>1.17</v>
      </c>
      <c r="AS169" s="77">
        <v>1.17</v>
      </c>
      <c r="AT169" s="77">
        <v>1.17</v>
      </c>
      <c r="AU169" s="77">
        <v>1.17</v>
      </c>
      <c r="AV169" s="77">
        <v>1.17</v>
      </c>
      <c r="AW169" s="77">
        <v>1.17</v>
      </c>
      <c r="AX169" s="77">
        <v>1.17</v>
      </c>
      <c r="AY169" s="77">
        <v>1.17</v>
      </c>
      <c r="AZ169" s="77">
        <v>1.17</v>
      </c>
    </row>
    <row r="170" spans="2:60" s="70" customFormat="1" ht="11.25" hidden="1" customHeight="1" x14ac:dyDescent="0.2">
      <c r="B170" s="81" t="s">
        <v>51</v>
      </c>
      <c r="C170" s="82"/>
      <c r="D170" s="82"/>
      <c r="E170" s="82"/>
      <c r="F170" s="82"/>
      <c r="G170" s="82"/>
      <c r="H170" s="83">
        <v>0.89</v>
      </c>
      <c r="I170" s="83">
        <v>0.89</v>
      </c>
      <c r="J170" s="83">
        <v>0.89</v>
      </c>
      <c r="K170" s="83">
        <v>0.89</v>
      </c>
      <c r="L170" s="83">
        <v>0.89</v>
      </c>
      <c r="M170" s="83">
        <v>0.89</v>
      </c>
      <c r="N170" s="83">
        <v>0.89</v>
      </c>
      <c r="O170" s="83">
        <v>0.89</v>
      </c>
      <c r="P170" s="83">
        <v>0.89</v>
      </c>
      <c r="Q170" s="83">
        <v>0.89</v>
      </c>
      <c r="R170" s="83">
        <v>0.89</v>
      </c>
      <c r="S170" s="83">
        <v>0.89</v>
      </c>
      <c r="T170" s="83">
        <v>0.89</v>
      </c>
      <c r="U170" s="83">
        <v>0.89</v>
      </c>
      <c r="V170" s="83">
        <v>0.89</v>
      </c>
      <c r="W170" s="83">
        <v>0.89</v>
      </c>
      <c r="X170" s="83">
        <v>0.89</v>
      </c>
      <c r="Y170" s="83">
        <v>0.89</v>
      </c>
      <c r="Z170" s="83">
        <v>0.89</v>
      </c>
      <c r="AA170" s="83">
        <v>0.89</v>
      </c>
      <c r="AB170" s="83">
        <v>0.89</v>
      </c>
      <c r="AC170" s="83">
        <v>0.89</v>
      </c>
      <c r="AD170" s="83">
        <v>0.89</v>
      </c>
      <c r="AE170" s="83">
        <v>0.89</v>
      </c>
      <c r="AF170" s="83">
        <v>0.89</v>
      </c>
      <c r="AG170" s="83">
        <v>0.89</v>
      </c>
      <c r="AH170" s="83">
        <v>0.89</v>
      </c>
      <c r="AI170" s="83">
        <v>0.89</v>
      </c>
      <c r="AJ170" s="83">
        <v>0.89</v>
      </c>
      <c r="AK170" s="83">
        <v>0.89</v>
      </c>
      <c r="AL170" s="83">
        <v>0.89</v>
      </c>
      <c r="AM170" s="83">
        <v>0.89</v>
      </c>
      <c r="AN170" s="83">
        <v>0.89</v>
      </c>
      <c r="AO170" s="83">
        <v>0.89</v>
      </c>
      <c r="AP170" s="83">
        <v>0.89</v>
      </c>
      <c r="AQ170" s="83">
        <v>0.89</v>
      </c>
      <c r="AR170" s="83">
        <v>0.89</v>
      </c>
      <c r="AS170" s="83">
        <v>0.89</v>
      </c>
      <c r="AT170" s="83">
        <v>0.89</v>
      </c>
      <c r="AU170" s="83">
        <v>0.89</v>
      </c>
      <c r="AV170" s="83">
        <v>0.89</v>
      </c>
      <c r="AW170" s="83">
        <v>0.89</v>
      </c>
      <c r="AX170" s="83">
        <v>0.89</v>
      </c>
      <c r="AY170" s="83">
        <v>0.89</v>
      </c>
      <c r="AZ170" s="83">
        <v>0.89</v>
      </c>
    </row>
    <row r="171" spans="2:60" s="70" customFormat="1" ht="11.25" hidden="1" customHeight="1" x14ac:dyDescent="0.2">
      <c r="B171" s="80" t="s">
        <v>214</v>
      </c>
      <c r="H171" s="77">
        <v>0.97</v>
      </c>
      <c r="I171" s="77">
        <v>0.97</v>
      </c>
      <c r="J171" s="77">
        <v>0.97</v>
      </c>
      <c r="K171" s="77">
        <v>0.97</v>
      </c>
      <c r="L171" s="77">
        <v>0.97</v>
      </c>
      <c r="M171" s="77">
        <v>0.97</v>
      </c>
      <c r="N171" s="77">
        <v>0.97</v>
      </c>
      <c r="O171" s="77">
        <v>0.97</v>
      </c>
      <c r="P171" s="77">
        <v>0.97</v>
      </c>
      <c r="Q171" s="77">
        <v>0.97</v>
      </c>
      <c r="R171" s="77">
        <v>0.97</v>
      </c>
      <c r="S171" s="77">
        <v>0.97</v>
      </c>
      <c r="T171" s="77">
        <v>0.97</v>
      </c>
      <c r="U171" s="77">
        <v>0.97</v>
      </c>
      <c r="V171" s="77">
        <v>0.97</v>
      </c>
      <c r="W171" s="77">
        <v>0.97</v>
      </c>
      <c r="X171" s="77">
        <v>0.97</v>
      </c>
      <c r="Y171" s="77">
        <v>0.97</v>
      </c>
      <c r="Z171" s="77">
        <v>0.97</v>
      </c>
      <c r="AA171" s="77">
        <v>0.97</v>
      </c>
      <c r="AB171" s="77">
        <v>0.97</v>
      </c>
      <c r="AC171" s="77">
        <v>0.97</v>
      </c>
      <c r="AD171" s="77">
        <v>0.97</v>
      </c>
      <c r="AE171" s="77">
        <v>0.97</v>
      </c>
      <c r="AF171" s="77">
        <v>0.97</v>
      </c>
      <c r="AG171" s="77">
        <v>0.97</v>
      </c>
      <c r="AH171" s="77">
        <v>0.97</v>
      </c>
      <c r="AI171" s="77">
        <v>0.97</v>
      </c>
      <c r="AJ171" s="77">
        <v>0.97</v>
      </c>
      <c r="AK171" s="77">
        <v>0.97</v>
      </c>
      <c r="AL171" s="77">
        <v>0.97</v>
      </c>
      <c r="AM171" s="77">
        <v>0.97</v>
      </c>
      <c r="AN171" s="77">
        <v>0.97</v>
      </c>
      <c r="AO171" s="77">
        <v>0.97</v>
      </c>
      <c r="AP171" s="77">
        <v>0.97</v>
      </c>
      <c r="AQ171" s="77">
        <v>0.97</v>
      </c>
      <c r="AR171" s="77">
        <v>0.97</v>
      </c>
      <c r="AS171" s="77">
        <v>0.97</v>
      </c>
      <c r="AT171" s="77">
        <v>0.97</v>
      </c>
      <c r="AU171" s="77">
        <v>0.97</v>
      </c>
      <c r="AV171" s="77">
        <v>0.97</v>
      </c>
      <c r="AW171" s="77">
        <v>0.97</v>
      </c>
      <c r="AX171" s="77">
        <v>0.97</v>
      </c>
      <c r="AY171" s="77">
        <v>0.97</v>
      </c>
      <c r="AZ171" s="77">
        <v>0.97</v>
      </c>
    </row>
    <row r="172" spans="2:60" s="70" customFormat="1" ht="11.25" hidden="1" customHeight="1" x14ac:dyDescent="0.2">
      <c r="B172" s="80" t="s">
        <v>215</v>
      </c>
      <c r="H172" s="77">
        <v>1.2</v>
      </c>
      <c r="I172" s="77">
        <v>1.2</v>
      </c>
      <c r="J172" s="77">
        <v>1.2</v>
      </c>
      <c r="K172" s="77">
        <v>1.2</v>
      </c>
      <c r="L172" s="77">
        <v>1.2</v>
      </c>
      <c r="M172" s="77">
        <v>1.2</v>
      </c>
      <c r="N172" s="77">
        <v>1.2</v>
      </c>
      <c r="O172" s="77">
        <v>1.2</v>
      </c>
      <c r="P172" s="77">
        <v>1.2</v>
      </c>
      <c r="Q172" s="77">
        <v>1.2</v>
      </c>
      <c r="R172" s="77">
        <v>1.2</v>
      </c>
      <c r="S172" s="77">
        <v>1.2</v>
      </c>
      <c r="T172" s="77">
        <v>1.2</v>
      </c>
      <c r="U172" s="77">
        <v>1.2</v>
      </c>
      <c r="V172" s="77">
        <v>1.2</v>
      </c>
      <c r="W172" s="77">
        <v>1.2</v>
      </c>
      <c r="X172" s="77">
        <v>1.2</v>
      </c>
      <c r="Y172" s="77">
        <v>1.2</v>
      </c>
      <c r="Z172" s="77">
        <v>1.2</v>
      </c>
      <c r="AA172" s="77">
        <v>1.2</v>
      </c>
      <c r="AB172" s="77">
        <v>1.2</v>
      </c>
      <c r="AC172" s="77">
        <v>1.2</v>
      </c>
      <c r="AD172" s="77">
        <v>1.2</v>
      </c>
      <c r="AE172" s="77">
        <v>1.2</v>
      </c>
      <c r="AF172" s="77">
        <v>1.2</v>
      </c>
      <c r="AG172" s="77">
        <v>1.2</v>
      </c>
      <c r="AH172" s="77">
        <v>1.2</v>
      </c>
      <c r="AI172" s="77">
        <v>1.2</v>
      </c>
      <c r="AJ172" s="77">
        <v>1.2</v>
      </c>
      <c r="AK172" s="77">
        <v>1.2</v>
      </c>
      <c r="AL172" s="77">
        <v>1.2</v>
      </c>
      <c r="AM172" s="77">
        <v>1.2</v>
      </c>
      <c r="AN172" s="77">
        <v>1.2</v>
      </c>
      <c r="AO172" s="77">
        <v>1.2</v>
      </c>
      <c r="AP172" s="77">
        <v>1.2</v>
      </c>
      <c r="AQ172" s="77">
        <v>1.2</v>
      </c>
      <c r="AR172" s="77">
        <v>1.2</v>
      </c>
      <c r="AS172" s="77">
        <v>1.2</v>
      </c>
      <c r="AT172" s="77">
        <v>1.2</v>
      </c>
      <c r="AU172" s="77">
        <v>1.2</v>
      </c>
      <c r="AV172" s="77">
        <v>1.2</v>
      </c>
      <c r="AW172" s="77">
        <v>1.2</v>
      </c>
      <c r="AX172" s="77">
        <v>1.2</v>
      </c>
      <c r="AY172" s="77">
        <v>1.2</v>
      </c>
      <c r="AZ172" s="77">
        <v>1.2</v>
      </c>
    </row>
    <row r="173" spans="2:60" s="70" customFormat="1" ht="11.25" hidden="1" customHeight="1" x14ac:dyDescent="0.2">
      <c r="B173" s="80" t="s">
        <v>216</v>
      </c>
      <c r="H173" s="77">
        <v>1.97</v>
      </c>
      <c r="I173" s="77">
        <v>1.97</v>
      </c>
      <c r="J173" s="77">
        <v>1.97</v>
      </c>
      <c r="K173" s="77">
        <v>1.97</v>
      </c>
      <c r="L173" s="77">
        <v>1.97</v>
      </c>
      <c r="M173" s="77">
        <v>1.97</v>
      </c>
      <c r="N173" s="77">
        <v>1.97</v>
      </c>
      <c r="O173" s="77">
        <v>1.97</v>
      </c>
      <c r="P173" s="77">
        <v>1.97</v>
      </c>
      <c r="Q173" s="77">
        <v>1.97</v>
      </c>
      <c r="R173" s="77">
        <v>1.97</v>
      </c>
      <c r="S173" s="77">
        <v>1.97</v>
      </c>
      <c r="T173" s="77">
        <v>1.97</v>
      </c>
      <c r="U173" s="77">
        <v>1.97</v>
      </c>
      <c r="V173" s="77">
        <v>1.97</v>
      </c>
      <c r="W173" s="77">
        <v>1.97</v>
      </c>
      <c r="X173" s="77">
        <v>1.97</v>
      </c>
      <c r="Y173" s="77">
        <v>1.97</v>
      </c>
      <c r="Z173" s="77">
        <v>1.97</v>
      </c>
      <c r="AA173" s="77">
        <v>1.97</v>
      </c>
      <c r="AB173" s="77">
        <v>1.97</v>
      </c>
      <c r="AC173" s="77">
        <v>1.97</v>
      </c>
      <c r="AD173" s="77">
        <v>1.97</v>
      </c>
      <c r="AE173" s="77">
        <v>1.97</v>
      </c>
      <c r="AF173" s="77">
        <v>1.97</v>
      </c>
      <c r="AG173" s="77">
        <v>1.97</v>
      </c>
      <c r="AH173" s="77">
        <v>1.97</v>
      </c>
      <c r="AI173" s="77">
        <v>1.97</v>
      </c>
      <c r="AJ173" s="77">
        <v>1.97</v>
      </c>
      <c r="AK173" s="77">
        <v>1.97</v>
      </c>
      <c r="AL173" s="77">
        <v>1.97</v>
      </c>
      <c r="AM173" s="77">
        <v>1.97</v>
      </c>
      <c r="AN173" s="77">
        <v>1.97</v>
      </c>
      <c r="AO173" s="77">
        <v>1.97</v>
      </c>
      <c r="AP173" s="77">
        <v>1.97</v>
      </c>
      <c r="AQ173" s="77">
        <v>1.97</v>
      </c>
      <c r="AR173" s="77">
        <v>1.97</v>
      </c>
      <c r="AS173" s="77">
        <v>1.97</v>
      </c>
      <c r="AT173" s="77">
        <v>1.97</v>
      </c>
      <c r="AU173" s="77">
        <v>1.97</v>
      </c>
      <c r="AV173" s="77">
        <v>1.97</v>
      </c>
      <c r="AW173" s="77">
        <v>1.97</v>
      </c>
      <c r="AX173" s="77">
        <v>1.97</v>
      </c>
      <c r="AY173" s="77">
        <v>1.97</v>
      </c>
      <c r="AZ173" s="77">
        <v>1.97</v>
      </c>
    </row>
    <row r="174" spans="2:60" s="70" customFormat="1" ht="11.25" hidden="1" customHeight="1" x14ac:dyDescent="0.2">
      <c r="B174" s="80" t="s">
        <v>217</v>
      </c>
      <c r="H174" s="77">
        <v>3.49</v>
      </c>
      <c r="I174" s="77">
        <v>3.49</v>
      </c>
      <c r="J174" s="77">
        <v>3.49</v>
      </c>
      <c r="K174" s="77">
        <v>3.49</v>
      </c>
      <c r="L174" s="77">
        <v>3.49</v>
      </c>
      <c r="M174" s="77">
        <v>3.49</v>
      </c>
      <c r="N174" s="77">
        <v>3.49</v>
      </c>
      <c r="O174" s="77">
        <v>3.49</v>
      </c>
      <c r="P174" s="77">
        <v>3.49</v>
      </c>
      <c r="Q174" s="77">
        <v>3.49</v>
      </c>
      <c r="R174" s="77">
        <v>3.49</v>
      </c>
      <c r="S174" s="77">
        <v>3.49</v>
      </c>
      <c r="T174" s="77">
        <v>3.49</v>
      </c>
      <c r="U174" s="77">
        <v>3.49</v>
      </c>
      <c r="V174" s="77">
        <v>3.49</v>
      </c>
      <c r="W174" s="77">
        <v>3.49</v>
      </c>
      <c r="X174" s="77">
        <v>3.49</v>
      </c>
      <c r="Y174" s="77">
        <v>3.49</v>
      </c>
      <c r="Z174" s="77">
        <v>3.49</v>
      </c>
      <c r="AA174" s="77">
        <v>3.49</v>
      </c>
      <c r="AB174" s="77">
        <v>3.49</v>
      </c>
      <c r="AC174" s="77">
        <v>3.49</v>
      </c>
      <c r="AD174" s="77">
        <v>3.49</v>
      </c>
      <c r="AE174" s="77">
        <v>3.49</v>
      </c>
      <c r="AF174" s="77">
        <v>3.49</v>
      </c>
      <c r="AG174" s="77">
        <v>3.49</v>
      </c>
      <c r="AH174" s="77">
        <v>3.49</v>
      </c>
      <c r="AI174" s="77">
        <v>3.49</v>
      </c>
      <c r="AJ174" s="77">
        <v>3.49</v>
      </c>
      <c r="AK174" s="77">
        <v>3.49</v>
      </c>
      <c r="AL174" s="77">
        <v>3.49</v>
      </c>
      <c r="AM174" s="77">
        <v>3.49</v>
      </c>
      <c r="AN174" s="77">
        <v>3.49</v>
      </c>
      <c r="AO174" s="77">
        <v>3.49</v>
      </c>
      <c r="AP174" s="77">
        <v>3.49</v>
      </c>
      <c r="AQ174" s="77">
        <v>3.49</v>
      </c>
      <c r="AR174" s="77">
        <v>3.49</v>
      </c>
      <c r="AS174" s="77">
        <v>3.49</v>
      </c>
      <c r="AT174" s="77">
        <v>3.49</v>
      </c>
      <c r="AU174" s="77">
        <v>3.49</v>
      </c>
      <c r="AV174" s="77">
        <v>3.49</v>
      </c>
      <c r="AW174" s="77">
        <v>3.49</v>
      </c>
      <c r="AX174" s="77">
        <v>3.49</v>
      </c>
      <c r="AY174" s="77">
        <v>3.49</v>
      </c>
      <c r="AZ174" s="77">
        <v>3.49</v>
      </c>
    </row>
    <row r="175" spans="2:60" s="70" customFormat="1" ht="11.25" hidden="1" customHeight="1" x14ac:dyDescent="0.2">
      <c r="B175" s="80" t="s">
        <v>218</v>
      </c>
      <c r="H175" s="77">
        <v>0</v>
      </c>
      <c r="I175" s="77">
        <v>0</v>
      </c>
      <c r="J175" s="77">
        <v>0</v>
      </c>
      <c r="K175" s="77">
        <v>0</v>
      </c>
      <c r="L175" s="77">
        <v>0</v>
      </c>
      <c r="M175" s="77">
        <v>0</v>
      </c>
      <c r="N175" s="77">
        <v>0</v>
      </c>
      <c r="O175" s="77">
        <v>0</v>
      </c>
      <c r="P175" s="77">
        <v>0</v>
      </c>
      <c r="Q175" s="77">
        <v>0</v>
      </c>
      <c r="R175" s="77">
        <v>0</v>
      </c>
      <c r="S175" s="77">
        <v>0</v>
      </c>
      <c r="T175" s="77">
        <v>0</v>
      </c>
      <c r="U175" s="77">
        <v>0</v>
      </c>
      <c r="V175" s="77">
        <v>0</v>
      </c>
      <c r="W175" s="77">
        <v>0</v>
      </c>
      <c r="X175" s="77">
        <v>0</v>
      </c>
      <c r="Y175" s="77">
        <v>0</v>
      </c>
      <c r="Z175" s="77">
        <v>0</v>
      </c>
      <c r="AA175" s="77">
        <v>0</v>
      </c>
      <c r="AB175" s="77">
        <v>0</v>
      </c>
      <c r="AC175" s="77">
        <v>0</v>
      </c>
      <c r="AD175" s="77">
        <v>0</v>
      </c>
      <c r="AE175" s="77">
        <v>0</v>
      </c>
      <c r="AF175" s="77">
        <v>0</v>
      </c>
      <c r="AG175" s="77">
        <v>0</v>
      </c>
      <c r="AH175" s="77">
        <v>0</v>
      </c>
      <c r="AI175" s="77">
        <v>0</v>
      </c>
      <c r="AJ175" s="77">
        <v>0</v>
      </c>
      <c r="AK175" s="77">
        <v>0</v>
      </c>
      <c r="AL175" s="77">
        <v>0</v>
      </c>
      <c r="AM175" s="77">
        <v>0</v>
      </c>
      <c r="AN175" s="77">
        <v>0</v>
      </c>
      <c r="AO175" s="77">
        <v>0</v>
      </c>
      <c r="AP175" s="77">
        <v>0</v>
      </c>
      <c r="AQ175" s="77">
        <v>0</v>
      </c>
      <c r="AR175" s="77">
        <v>0</v>
      </c>
      <c r="AS175" s="77">
        <v>0</v>
      </c>
      <c r="AT175" s="77">
        <v>0</v>
      </c>
      <c r="AU175" s="77">
        <v>0</v>
      </c>
      <c r="AV175" s="77">
        <v>0</v>
      </c>
      <c r="AW175" s="77">
        <v>0</v>
      </c>
      <c r="AX175" s="77">
        <v>0</v>
      </c>
      <c r="AY175" s="77">
        <v>0</v>
      </c>
      <c r="AZ175" s="77">
        <v>0</v>
      </c>
    </row>
    <row r="176" spans="2:60" s="70" customFormat="1" ht="11.25" hidden="1" customHeight="1" x14ac:dyDescent="0.2">
      <c r="B176" s="80" t="s">
        <v>219</v>
      </c>
      <c r="H176" s="77">
        <v>6.9000000000000006E-2</v>
      </c>
      <c r="I176" s="77">
        <v>6.9000000000000006E-2</v>
      </c>
      <c r="J176" s="77">
        <v>6.9000000000000006E-2</v>
      </c>
      <c r="K176" s="77">
        <v>9.9000000000000005E-2</v>
      </c>
      <c r="L176" s="77">
        <v>9.9000000000000005E-2</v>
      </c>
      <c r="M176" s="77">
        <v>9.9000000000000005E-2</v>
      </c>
      <c r="N176" s="77">
        <v>9.9000000000000005E-2</v>
      </c>
      <c r="O176" s="77">
        <v>9.9000000000000005E-2</v>
      </c>
      <c r="P176" s="77">
        <v>9.9000000000000005E-2</v>
      </c>
      <c r="Q176" s="77">
        <v>9.9000000000000005E-2</v>
      </c>
      <c r="R176" s="77">
        <v>9.9000000000000005E-2</v>
      </c>
      <c r="S176" s="77">
        <v>9.9000000000000005E-2</v>
      </c>
      <c r="T176" s="77">
        <v>9.9000000000000005E-2</v>
      </c>
      <c r="U176" s="77">
        <v>9.9000000000000005E-2</v>
      </c>
      <c r="V176" s="77">
        <v>9.9000000000000005E-2</v>
      </c>
      <c r="W176" s="77">
        <v>9.9000000000000005E-2</v>
      </c>
      <c r="X176" s="77">
        <v>9.9000000000000005E-2</v>
      </c>
      <c r="Y176" s="77">
        <v>9.9000000000000005E-2</v>
      </c>
      <c r="Z176" s="77">
        <v>9.9000000000000005E-2</v>
      </c>
      <c r="AA176" s="77">
        <v>9.9000000000000005E-2</v>
      </c>
      <c r="AB176" s="77">
        <v>9.9000000000000005E-2</v>
      </c>
      <c r="AC176" s="77">
        <v>9.9000000000000005E-2</v>
      </c>
      <c r="AD176" s="77">
        <v>9.9000000000000005E-2</v>
      </c>
      <c r="AE176" s="77">
        <v>9.9000000000000005E-2</v>
      </c>
      <c r="AF176" s="77">
        <v>9.9000000000000005E-2</v>
      </c>
      <c r="AG176" s="77">
        <v>9.9000000000000005E-2</v>
      </c>
      <c r="AH176" s="77">
        <v>9.9000000000000005E-2</v>
      </c>
      <c r="AI176" s="77">
        <v>9.9000000000000005E-2</v>
      </c>
      <c r="AJ176" s="77">
        <v>9.9000000000000005E-2</v>
      </c>
      <c r="AK176" s="77">
        <v>9.9000000000000005E-2</v>
      </c>
      <c r="AL176" s="77">
        <v>9.9000000000000005E-2</v>
      </c>
      <c r="AM176" s="77">
        <v>9.9000000000000005E-2</v>
      </c>
      <c r="AN176" s="77">
        <v>9.9000000000000005E-2</v>
      </c>
      <c r="AO176" s="77">
        <v>9.9000000000000005E-2</v>
      </c>
      <c r="AP176" s="77">
        <v>9.9000000000000005E-2</v>
      </c>
      <c r="AQ176" s="77">
        <v>9.9000000000000005E-2</v>
      </c>
      <c r="AR176" s="77">
        <v>9.9000000000000005E-2</v>
      </c>
      <c r="AS176" s="77">
        <v>9.9000000000000005E-2</v>
      </c>
      <c r="AT176" s="77">
        <v>9.9000000000000005E-2</v>
      </c>
      <c r="AU176" s="77">
        <v>9.9000000000000005E-2</v>
      </c>
      <c r="AV176" s="77">
        <v>9.9000000000000005E-2</v>
      </c>
      <c r="AW176" s="77">
        <v>9.9000000000000005E-2</v>
      </c>
      <c r="AX176" s="77">
        <v>9.9000000000000005E-2</v>
      </c>
      <c r="AY176" s="77">
        <v>9.9000000000000005E-2</v>
      </c>
      <c r="AZ176" s="77">
        <v>9.9000000000000005E-2</v>
      </c>
    </row>
    <row r="177" spans="2:55" s="70" customFormat="1" ht="11.25" hidden="1" customHeight="1" x14ac:dyDescent="0.2">
      <c r="B177" s="80" t="s">
        <v>220</v>
      </c>
      <c r="H177" s="77">
        <v>8.8999999999999996E-2</v>
      </c>
      <c r="I177" s="77">
        <v>8.8999999999999996E-2</v>
      </c>
      <c r="J177" s="77">
        <v>8.8999999999999996E-2</v>
      </c>
      <c r="K177" s="77">
        <v>8.8999999999999996E-2</v>
      </c>
      <c r="L177" s="77">
        <v>8.8999999999999996E-2</v>
      </c>
      <c r="M177" s="77">
        <v>8.8999999999999996E-2</v>
      </c>
      <c r="N177" s="77">
        <v>8.8999999999999996E-2</v>
      </c>
      <c r="O177" s="77">
        <v>8.8999999999999996E-2</v>
      </c>
      <c r="P177" s="77">
        <v>8.8999999999999996E-2</v>
      </c>
      <c r="Q177" s="77">
        <v>8.8999999999999996E-2</v>
      </c>
      <c r="R177" s="77">
        <v>8.8999999999999996E-2</v>
      </c>
      <c r="S177" s="77">
        <v>8.8999999999999996E-2</v>
      </c>
      <c r="T177" s="77">
        <v>8.8999999999999996E-2</v>
      </c>
      <c r="U177" s="77">
        <v>8.8999999999999996E-2</v>
      </c>
      <c r="V177" s="77">
        <v>8.8999999999999996E-2</v>
      </c>
      <c r="W177" s="77">
        <v>8.8999999999999996E-2</v>
      </c>
      <c r="X177" s="77">
        <v>8.8999999999999996E-2</v>
      </c>
      <c r="Y177" s="77">
        <v>8.8999999999999996E-2</v>
      </c>
      <c r="Z177" s="77">
        <v>8.8999999999999996E-2</v>
      </c>
      <c r="AA177" s="77">
        <v>8.8999999999999996E-2</v>
      </c>
      <c r="AB177" s="77">
        <v>8.8999999999999996E-2</v>
      </c>
      <c r="AC177" s="77">
        <v>8.8999999999999996E-2</v>
      </c>
      <c r="AD177" s="77">
        <v>8.8999999999999996E-2</v>
      </c>
      <c r="AE177" s="77">
        <v>8.8999999999999996E-2</v>
      </c>
      <c r="AF177" s="77">
        <v>8.8999999999999996E-2</v>
      </c>
      <c r="AG177" s="77">
        <v>8.8999999999999996E-2</v>
      </c>
      <c r="AH177" s="77">
        <v>8.8999999999999996E-2</v>
      </c>
      <c r="AI177" s="77">
        <v>8.8999999999999996E-2</v>
      </c>
      <c r="AJ177" s="77">
        <v>8.8999999999999996E-2</v>
      </c>
      <c r="AK177" s="77">
        <v>8.8999999999999996E-2</v>
      </c>
      <c r="AL177" s="77">
        <v>8.8999999999999996E-2</v>
      </c>
      <c r="AM177" s="77">
        <v>8.8999999999999996E-2</v>
      </c>
      <c r="AN177" s="77">
        <v>8.8999999999999996E-2</v>
      </c>
      <c r="AO177" s="77">
        <v>8.8999999999999996E-2</v>
      </c>
      <c r="AP177" s="77">
        <v>8.8999999999999996E-2</v>
      </c>
      <c r="AQ177" s="77">
        <v>8.8999999999999996E-2</v>
      </c>
      <c r="AR177" s="77">
        <v>8.8999999999999996E-2</v>
      </c>
      <c r="AS177" s="77">
        <v>8.8999999999999996E-2</v>
      </c>
      <c r="AT177" s="77">
        <v>8.8999999999999996E-2</v>
      </c>
      <c r="AU177" s="77">
        <v>8.8999999999999996E-2</v>
      </c>
      <c r="AV177" s="77">
        <v>8.8999999999999996E-2</v>
      </c>
      <c r="AW177" s="77">
        <v>8.8999999999999996E-2</v>
      </c>
      <c r="AX177" s="77">
        <v>8.8999999999999996E-2</v>
      </c>
      <c r="AY177" s="77">
        <v>8.8999999999999996E-2</v>
      </c>
      <c r="AZ177" s="77">
        <v>8.8999999999999996E-2</v>
      </c>
    </row>
    <row r="178" spans="2:55" s="70" customFormat="1" ht="11.25" hidden="1" customHeight="1" x14ac:dyDescent="0.2">
      <c r="B178" s="496" t="s">
        <v>221</v>
      </c>
      <c r="C178" s="497"/>
      <c r="D178" s="497"/>
      <c r="E178" s="497"/>
      <c r="F178" s="497"/>
      <c r="G178" s="497"/>
      <c r="H178" s="498">
        <v>0.36799999999999999</v>
      </c>
      <c r="I178" s="498">
        <v>0.36799999999999999</v>
      </c>
      <c r="J178" s="498">
        <v>0.36799999999999999</v>
      </c>
      <c r="K178" s="498">
        <v>0.37</v>
      </c>
      <c r="L178" s="498">
        <v>0.37</v>
      </c>
      <c r="M178" s="498">
        <v>0.37</v>
      </c>
      <c r="N178" s="498">
        <v>0.37</v>
      </c>
      <c r="O178" s="498">
        <v>0.37</v>
      </c>
      <c r="P178" s="498">
        <v>0.37</v>
      </c>
      <c r="Q178" s="498">
        <v>0.37</v>
      </c>
      <c r="R178" s="498">
        <v>0.37</v>
      </c>
      <c r="S178" s="498">
        <v>0.37</v>
      </c>
      <c r="T178" s="498">
        <v>0.37</v>
      </c>
      <c r="U178" s="498">
        <v>0.37</v>
      </c>
      <c r="V178" s="498">
        <v>0.37</v>
      </c>
      <c r="W178" s="498">
        <v>0.37</v>
      </c>
      <c r="X178" s="498">
        <v>0.37</v>
      </c>
      <c r="Y178" s="498">
        <v>0.37</v>
      </c>
      <c r="Z178" s="498">
        <v>0.37</v>
      </c>
      <c r="AA178" s="498">
        <v>0.37</v>
      </c>
      <c r="AB178" s="498">
        <v>0.37</v>
      </c>
      <c r="AC178" s="498">
        <v>0.37</v>
      </c>
      <c r="AD178" s="498">
        <v>0.37</v>
      </c>
      <c r="AE178" s="498">
        <v>0.37</v>
      </c>
      <c r="AF178" s="498">
        <v>0.37</v>
      </c>
      <c r="AG178" s="498">
        <v>0.37</v>
      </c>
      <c r="AH178" s="498">
        <v>0.37</v>
      </c>
      <c r="AI178" s="498">
        <v>0.37</v>
      </c>
      <c r="AJ178" s="498">
        <v>0.37</v>
      </c>
      <c r="AK178" s="498">
        <v>0.37</v>
      </c>
      <c r="AL178" s="498">
        <v>0.37</v>
      </c>
      <c r="AM178" s="498">
        <v>0.37</v>
      </c>
      <c r="AN178" s="498">
        <v>0.37</v>
      </c>
      <c r="AO178" s="498">
        <v>0.37</v>
      </c>
      <c r="AP178" s="498">
        <v>0.37</v>
      </c>
      <c r="AQ178" s="498">
        <v>0.37</v>
      </c>
      <c r="AR178" s="498">
        <v>0.37</v>
      </c>
      <c r="AS178" s="498">
        <v>0.37</v>
      </c>
      <c r="AT178" s="498">
        <v>0.37</v>
      </c>
      <c r="AU178" s="498">
        <v>0.37</v>
      </c>
      <c r="AV178" s="498">
        <v>0.37</v>
      </c>
      <c r="AW178" s="498">
        <v>0.37</v>
      </c>
      <c r="AX178" s="498">
        <v>0.37</v>
      </c>
      <c r="AY178" s="498">
        <v>0.37</v>
      </c>
      <c r="AZ178" s="498">
        <v>0.37</v>
      </c>
    </row>
    <row r="179" spans="2:55" s="70" customFormat="1" ht="11.25" hidden="1" customHeight="1" x14ac:dyDescent="0.2">
      <c r="B179" s="80" t="s">
        <v>222</v>
      </c>
      <c r="H179" s="77">
        <v>1.337</v>
      </c>
      <c r="I179" s="77">
        <v>1.337</v>
      </c>
      <c r="J179" s="77">
        <v>1.337</v>
      </c>
      <c r="K179" s="77">
        <v>1.34</v>
      </c>
      <c r="L179" s="77">
        <v>1.34</v>
      </c>
      <c r="M179" s="77">
        <v>1.34</v>
      </c>
      <c r="N179" s="77">
        <v>1.34</v>
      </c>
      <c r="O179" s="77">
        <v>1.34</v>
      </c>
      <c r="P179" s="77">
        <v>1.34</v>
      </c>
      <c r="Q179" s="77">
        <v>1.34</v>
      </c>
      <c r="R179" s="77">
        <v>1.34</v>
      </c>
      <c r="S179" s="77">
        <v>1.34</v>
      </c>
      <c r="T179" s="77">
        <v>1.34</v>
      </c>
      <c r="U179" s="77">
        <v>1.34</v>
      </c>
      <c r="V179" s="77">
        <v>1.34</v>
      </c>
      <c r="W179" s="77">
        <v>1.34</v>
      </c>
      <c r="X179" s="77">
        <v>1.34</v>
      </c>
      <c r="Y179" s="77">
        <v>1.34</v>
      </c>
      <c r="Z179" s="77">
        <v>1.34</v>
      </c>
      <c r="AA179" s="77">
        <v>1.34</v>
      </c>
      <c r="AB179" s="77">
        <v>1.34</v>
      </c>
      <c r="AC179" s="77">
        <v>1.34</v>
      </c>
      <c r="AD179" s="77">
        <v>1.34</v>
      </c>
      <c r="AE179" s="77">
        <v>1.34</v>
      </c>
      <c r="AF179" s="77">
        <v>1.34</v>
      </c>
      <c r="AG179" s="77">
        <v>1.34</v>
      </c>
      <c r="AH179" s="77">
        <v>1.34</v>
      </c>
      <c r="AI179" s="77">
        <v>1.34</v>
      </c>
      <c r="AJ179" s="77">
        <v>1.34</v>
      </c>
      <c r="AK179" s="77">
        <v>1.34</v>
      </c>
      <c r="AL179" s="77">
        <v>1.34</v>
      </c>
      <c r="AM179" s="77">
        <v>1.34</v>
      </c>
      <c r="AN179" s="77">
        <v>1.34</v>
      </c>
      <c r="AO179" s="77">
        <v>1.34</v>
      </c>
      <c r="AP179" s="77">
        <v>1.34</v>
      </c>
      <c r="AQ179" s="77">
        <v>1.34</v>
      </c>
      <c r="AR179" s="77">
        <v>1.34</v>
      </c>
      <c r="AS179" s="77">
        <v>1.34</v>
      </c>
      <c r="AT179" s="77">
        <v>1.34</v>
      </c>
      <c r="AU179" s="77">
        <v>1.34</v>
      </c>
      <c r="AV179" s="77">
        <v>1.34</v>
      </c>
      <c r="AW179" s="77">
        <v>1.34</v>
      </c>
      <c r="AX179" s="77">
        <v>1.34</v>
      </c>
      <c r="AY179" s="77">
        <v>1.34</v>
      </c>
      <c r="AZ179" s="77">
        <v>1.34</v>
      </c>
    </row>
    <row r="180" spans="2:55" s="70" customFormat="1" ht="11.25" hidden="1" customHeight="1" x14ac:dyDescent="0.2">
      <c r="B180" s="80" t="s">
        <v>223</v>
      </c>
      <c r="H180" s="77">
        <v>2.891</v>
      </c>
      <c r="I180" s="77">
        <v>2.891</v>
      </c>
      <c r="J180" s="77">
        <v>2.891</v>
      </c>
      <c r="K180" s="77">
        <v>2.89</v>
      </c>
      <c r="L180" s="77">
        <v>2.89</v>
      </c>
      <c r="M180" s="77">
        <v>2.89</v>
      </c>
      <c r="N180" s="77">
        <v>2.89</v>
      </c>
      <c r="O180" s="77">
        <v>2.89</v>
      </c>
      <c r="P180" s="77">
        <v>2.89</v>
      </c>
      <c r="Q180" s="77">
        <v>2.89</v>
      </c>
      <c r="R180" s="77">
        <v>2.89</v>
      </c>
      <c r="S180" s="77">
        <v>2.89</v>
      </c>
      <c r="T180" s="77">
        <v>2.89</v>
      </c>
      <c r="U180" s="77">
        <v>2.89</v>
      </c>
      <c r="V180" s="77">
        <v>2.89</v>
      </c>
      <c r="W180" s="77">
        <v>2.89</v>
      </c>
      <c r="X180" s="77">
        <v>2.89</v>
      </c>
      <c r="Y180" s="77">
        <v>2.89</v>
      </c>
      <c r="Z180" s="77">
        <v>2.89</v>
      </c>
      <c r="AA180" s="77">
        <v>2.89</v>
      </c>
      <c r="AB180" s="77">
        <v>2.89</v>
      </c>
      <c r="AC180" s="77">
        <v>2.89</v>
      </c>
      <c r="AD180" s="77">
        <v>2.89</v>
      </c>
      <c r="AE180" s="77">
        <v>2.89</v>
      </c>
      <c r="AF180" s="77">
        <v>2.89</v>
      </c>
      <c r="AG180" s="77">
        <v>2.89</v>
      </c>
      <c r="AH180" s="77">
        <v>2.89</v>
      </c>
      <c r="AI180" s="77">
        <v>2.89</v>
      </c>
      <c r="AJ180" s="77">
        <v>2.89</v>
      </c>
      <c r="AK180" s="77">
        <v>2.89</v>
      </c>
      <c r="AL180" s="77">
        <v>2.89</v>
      </c>
      <c r="AM180" s="77">
        <v>2.89</v>
      </c>
      <c r="AN180" s="77">
        <v>2.89</v>
      </c>
      <c r="AO180" s="77">
        <v>2.89</v>
      </c>
      <c r="AP180" s="77">
        <v>2.89</v>
      </c>
      <c r="AQ180" s="77">
        <v>2.89</v>
      </c>
      <c r="AR180" s="77">
        <v>2.89</v>
      </c>
      <c r="AS180" s="77">
        <v>2.89</v>
      </c>
      <c r="AT180" s="77">
        <v>2.89</v>
      </c>
      <c r="AU180" s="77">
        <v>2.89</v>
      </c>
      <c r="AV180" s="77">
        <v>2.89</v>
      </c>
      <c r="AW180" s="77">
        <v>2.89</v>
      </c>
      <c r="AX180" s="77">
        <v>2.89</v>
      </c>
      <c r="AY180" s="77">
        <v>2.89</v>
      </c>
      <c r="AZ180" s="77">
        <v>2.89</v>
      </c>
    </row>
    <row r="181" spans="2:55" s="70" customFormat="1" ht="11.25" hidden="1" customHeight="1" x14ac:dyDescent="0.2">
      <c r="B181" s="81" t="s">
        <v>224</v>
      </c>
      <c r="C181" s="82"/>
      <c r="D181" s="82"/>
      <c r="E181" s="82"/>
      <c r="F181" s="82"/>
      <c r="G181" s="82"/>
      <c r="H181" s="83">
        <v>2.8740000000000001</v>
      </c>
      <c r="I181" s="83">
        <v>2.8740000000000001</v>
      </c>
      <c r="J181" s="83">
        <v>2.891</v>
      </c>
      <c r="K181" s="83">
        <v>2.89</v>
      </c>
      <c r="L181" s="83">
        <v>2.89</v>
      </c>
      <c r="M181" s="83">
        <v>2.89</v>
      </c>
      <c r="N181" s="83">
        <v>2.89</v>
      </c>
      <c r="O181" s="83">
        <v>2.89</v>
      </c>
      <c r="P181" s="83">
        <v>2.89</v>
      </c>
      <c r="Q181" s="83">
        <v>2.89</v>
      </c>
      <c r="R181" s="83">
        <v>2.89</v>
      </c>
      <c r="S181" s="83">
        <v>2.89</v>
      </c>
      <c r="T181" s="83">
        <v>2.89</v>
      </c>
      <c r="U181" s="83">
        <v>2.89</v>
      </c>
      <c r="V181" s="83">
        <v>2.89</v>
      </c>
      <c r="W181" s="83">
        <v>2.89</v>
      </c>
      <c r="X181" s="83">
        <v>2.89</v>
      </c>
      <c r="Y181" s="83">
        <v>2.89</v>
      </c>
      <c r="Z181" s="83">
        <v>2.89</v>
      </c>
      <c r="AA181" s="83">
        <v>2.89</v>
      </c>
      <c r="AB181" s="83">
        <v>2.89</v>
      </c>
      <c r="AC181" s="83">
        <v>2.89</v>
      </c>
      <c r="AD181" s="83">
        <v>2.89</v>
      </c>
      <c r="AE181" s="83">
        <v>2.89</v>
      </c>
      <c r="AF181" s="83">
        <v>2.89</v>
      </c>
      <c r="AG181" s="83">
        <v>2.89</v>
      </c>
      <c r="AH181" s="83">
        <v>2.89</v>
      </c>
      <c r="AI181" s="83">
        <v>2.89</v>
      </c>
      <c r="AJ181" s="83">
        <v>2.89</v>
      </c>
      <c r="AK181" s="83">
        <v>2.89</v>
      </c>
      <c r="AL181" s="83">
        <v>2.89</v>
      </c>
      <c r="AM181" s="83">
        <v>2.89</v>
      </c>
      <c r="AN181" s="83">
        <v>2.89</v>
      </c>
      <c r="AO181" s="83">
        <v>2.89</v>
      </c>
      <c r="AP181" s="83">
        <v>2.89</v>
      </c>
      <c r="AQ181" s="83">
        <v>2.89</v>
      </c>
      <c r="AR181" s="83">
        <v>2.89</v>
      </c>
      <c r="AS181" s="83">
        <v>2.89</v>
      </c>
      <c r="AT181" s="83">
        <v>2.89</v>
      </c>
      <c r="AU181" s="83">
        <v>2.89</v>
      </c>
      <c r="AV181" s="83">
        <v>2.89</v>
      </c>
      <c r="AW181" s="83">
        <v>2.89</v>
      </c>
      <c r="AX181" s="83">
        <v>2.89</v>
      </c>
      <c r="AY181" s="83">
        <v>2.89</v>
      </c>
      <c r="AZ181" s="83">
        <v>2.89</v>
      </c>
    </row>
    <row r="182" spans="2:55" s="70" customFormat="1" ht="11.25" hidden="1" customHeight="1" x14ac:dyDescent="0.2">
      <c r="B182" s="80" t="s">
        <v>225</v>
      </c>
      <c r="H182" s="77">
        <v>0.49</v>
      </c>
      <c r="I182" s="77">
        <v>0.49</v>
      </c>
      <c r="J182" s="77">
        <v>0.49</v>
      </c>
      <c r="K182" s="77">
        <v>0.49</v>
      </c>
      <c r="L182" s="77">
        <v>0.49</v>
      </c>
      <c r="M182" s="77">
        <v>0.49</v>
      </c>
      <c r="N182" s="77">
        <v>0.49</v>
      </c>
      <c r="O182" s="77">
        <v>0.49</v>
      </c>
      <c r="P182" s="77">
        <v>0.49</v>
      </c>
      <c r="Q182" s="77">
        <v>0.49</v>
      </c>
      <c r="R182" s="77">
        <v>0.49</v>
      </c>
      <c r="S182" s="77">
        <v>0.49</v>
      </c>
      <c r="T182" s="77">
        <v>0.49</v>
      </c>
      <c r="U182" s="77">
        <v>0.49</v>
      </c>
      <c r="V182" s="77">
        <v>0.49</v>
      </c>
      <c r="W182" s="77">
        <v>0.49</v>
      </c>
      <c r="X182" s="77">
        <v>0.49</v>
      </c>
      <c r="Y182" s="77">
        <v>0.49</v>
      </c>
      <c r="Z182" s="77">
        <v>0.49</v>
      </c>
      <c r="AA182" s="77">
        <v>0.49</v>
      </c>
      <c r="AB182" s="77">
        <v>0.49</v>
      </c>
      <c r="AC182" s="77">
        <v>0.49</v>
      </c>
      <c r="AD182" s="77">
        <v>0.49</v>
      </c>
      <c r="AE182" s="77">
        <v>0.49</v>
      </c>
      <c r="AF182" s="77">
        <v>0.49</v>
      </c>
      <c r="AG182" s="77">
        <v>0.49</v>
      </c>
      <c r="AH182" s="77">
        <v>0.49</v>
      </c>
      <c r="AI182" s="77">
        <v>0.49</v>
      </c>
      <c r="AJ182" s="77">
        <v>0.49</v>
      </c>
      <c r="AK182" s="77">
        <v>0.49</v>
      </c>
      <c r="AL182" s="77">
        <v>0.49</v>
      </c>
      <c r="AM182" s="77">
        <v>0.49</v>
      </c>
      <c r="AN182" s="77">
        <v>0.49</v>
      </c>
      <c r="AO182" s="77">
        <v>0.49</v>
      </c>
      <c r="AP182" s="77">
        <v>0.49</v>
      </c>
      <c r="AQ182" s="77">
        <v>0.49</v>
      </c>
      <c r="AR182" s="77">
        <v>0.49</v>
      </c>
      <c r="AS182" s="77">
        <v>0.49</v>
      </c>
      <c r="AT182" s="77">
        <v>0.49</v>
      </c>
      <c r="AU182" s="77">
        <v>0.49</v>
      </c>
      <c r="AV182" s="77">
        <v>0.49</v>
      </c>
      <c r="AW182" s="77">
        <v>0.49</v>
      </c>
      <c r="AX182" s="77">
        <v>0.49</v>
      </c>
      <c r="AY182" s="77">
        <v>0.49</v>
      </c>
      <c r="AZ182" s="77">
        <v>0.49</v>
      </c>
    </row>
    <row r="183" spans="2:55" s="70" customFormat="1" ht="11.25" hidden="1" customHeight="1" x14ac:dyDescent="0.2">
      <c r="B183" s="80" t="s">
        <v>226</v>
      </c>
      <c r="H183" s="77">
        <v>0.66800000000000004</v>
      </c>
      <c r="I183" s="77">
        <v>0.66800000000000004</v>
      </c>
      <c r="J183" s="77">
        <v>0.66800000000000004</v>
      </c>
      <c r="K183" s="77">
        <v>0.66800000000000004</v>
      </c>
      <c r="L183" s="77">
        <v>0.66800000000000004</v>
      </c>
      <c r="M183" s="77">
        <v>0.66800000000000004</v>
      </c>
      <c r="N183" s="77">
        <v>0.66800000000000004</v>
      </c>
      <c r="O183" s="77">
        <v>0.66800000000000004</v>
      </c>
      <c r="P183" s="77">
        <v>0.66800000000000004</v>
      </c>
      <c r="Q183" s="77">
        <v>0.66800000000000004</v>
      </c>
      <c r="R183" s="77">
        <v>0.66800000000000004</v>
      </c>
      <c r="S183" s="77">
        <v>0.66800000000000004</v>
      </c>
      <c r="T183" s="77">
        <v>0.66800000000000004</v>
      </c>
      <c r="U183" s="77">
        <v>0.66800000000000004</v>
      </c>
      <c r="V183" s="77">
        <v>0.66800000000000004</v>
      </c>
      <c r="W183" s="77">
        <v>0.66800000000000004</v>
      </c>
      <c r="X183" s="77">
        <v>0.66800000000000004</v>
      </c>
      <c r="Y183" s="77">
        <v>0.66800000000000004</v>
      </c>
      <c r="Z183" s="77">
        <v>0.66800000000000004</v>
      </c>
      <c r="AA183" s="77">
        <v>0.66800000000000004</v>
      </c>
      <c r="AB183" s="77">
        <v>0.66800000000000004</v>
      </c>
      <c r="AC183" s="77">
        <v>0.66800000000000004</v>
      </c>
      <c r="AD183" s="77">
        <v>0.66800000000000004</v>
      </c>
      <c r="AE183" s="77">
        <v>0.66800000000000004</v>
      </c>
      <c r="AF183" s="77">
        <v>0.66800000000000004</v>
      </c>
      <c r="AG183" s="77">
        <v>0.66800000000000004</v>
      </c>
      <c r="AH183" s="77">
        <v>0.66800000000000004</v>
      </c>
      <c r="AI183" s="77">
        <v>0.66800000000000004</v>
      </c>
      <c r="AJ183" s="77">
        <v>0.66800000000000004</v>
      </c>
      <c r="AK183" s="77">
        <v>0.66800000000000004</v>
      </c>
      <c r="AL183" s="77">
        <v>0.66800000000000004</v>
      </c>
      <c r="AM183" s="77">
        <v>0.66800000000000004</v>
      </c>
      <c r="AN183" s="77">
        <v>0.66800000000000004</v>
      </c>
      <c r="AO183" s="77">
        <v>0.66800000000000004</v>
      </c>
      <c r="AP183" s="77">
        <v>0.66800000000000004</v>
      </c>
      <c r="AQ183" s="77">
        <v>0.66800000000000004</v>
      </c>
      <c r="AR183" s="77">
        <v>0.66800000000000004</v>
      </c>
      <c r="AS183" s="77">
        <v>0.66800000000000004</v>
      </c>
      <c r="AT183" s="77">
        <v>0.66800000000000004</v>
      </c>
      <c r="AU183" s="77">
        <v>0.66800000000000004</v>
      </c>
      <c r="AV183" s="77">
        <v>0.66800000000000004</v>
      </c>
      <c r="AW183" s="77">
        <v>0.66800000000000004</v>
      </c>
      <c r="AX183" s="77">
        <v>0.66800000000000004</v>
      </c>
      <c r="AY183" s="77">
        <v>0.66800000000000004</v>
      </c>
      <c r="AZ183" s="77">
        <v>0.66800000000000004</v>
      </c>
    </row>
    <row r="184" spans="2:55" s="70" customFormat="1" ht="11.25" hidden="1" customHeight="1" x14ac:dyDescent="0.2">
      <c r="B184" s="84" t="s">
        <v>69</v>
      </c>
      <c r="C184" s="85"/>
      <c r="D184" s="85"/>
      <c r="E184" s="85"/>
      <c r="F184" s="85"/>
      <c r="G184" s="85"/>
      <c r="H184" s="86">
        <v>1.67</v>
      </c>
      <c r="I184" s="86">
        <v>1.67</v>
      </c>
      <c r="J184" s="86">
        <v>1.67</v>
      </c>
      <c r="K184" s="86">
        <v>1.67</v>
      </c>
      <c r="L184" s="86">
        <v>1.67</v>
      </c>
      <c r="M184" s="86">
        <v>1.67</v>
      </c>
      <c r="N184" s="86">
        <v>1.67</v>
      </c>
      <c r="O184" s="86">
        <v>1.67</v>
      </c>
      <c r="P184" s="86">
        <v>1.67</v>
      </c>
      <c r="Q184" s="86">
        <v>1.67</v>
      </c>
      <c r="R184" s="86">
        <v>1.67</v>
      </c>
      <c r="S184" s="86">
        <v>1.67</v>
      </c>
      <c r="T184" s="86">
        <v>1.67</v>
      </c>
      <c r="U184" s="86">
        <v>1.67</v>
      </c>
      <c r="V184" s="86">
        <v>1.67</v>
      </c>
      <c r="W184" s="86">
        <v>1.67</v>
      </c>
      <c r="X184" s="86">
        <v>1.67</v>
      </c>
      <c r="Y184" s="86">
        <v>1.67</v>
      </c>
      <c r="Z184" s="86">
        <v>1.67</v>
      </c>
      <c r="AA184" s="86">
        <v>1.67</v>
      </c>
      <c r="AB184" s="86">
        <v>1.67</v>
      </c>
      <c r="AC184" s="86">
        <v>1.67</v>
      </c>
      <c r="AD184" s="86">
        <v>1.67</v>
      </c>
      <c r="AE184" s="86">
        <v>1.67</v>
      </c>
      <c r="AF184" s="86">
        <v>1.67</v>
      </c>
      <c r="AG184" s="86">
        <v>1.67</v>
      </c>
      <c r="AH184" s="86">
        <v>1.67</v>
      </c>
      <c r="AI184" s="86">
        <v>1.67</v>
      </c>
      <c r="AJ184" s="86">
        <v>1.67</v>
      </c>
      <c r="AK184" s="86">
        <v>1.67</v>
      </c>
      <c r="AL184" s="86">
        <v>1.67</v>
      </c>
      <c r="AM184" s="86">
        <v>1.67</v>
      </c>
      <c r="AN184" s="86">
        <v>1.67</v>
      </c>
      <c r="AO184" s="86">
        <v>1.67</v>
      </c>
      <c r="AP184" s="86">
        <v>1.67</v>
      </c>
      <c r="AQ184" s="86">
        <v>1.67</v>
      </c>
      <c r="AR184" s="86">
        <v>1.67</v>
      </c>
      <c r="AS184" s="86">
        <v>1.67</v>
      </c>
      <c r="AT184" s="86">
        <v>1.67</v>
      </c>
      <c r="AU184" s="86">
        <v>1.67</v>
      </c>
      <c r="AV184" s="86">
        <v>1.67</v>
      </c>
      <c r="AW184" s="86">
        <v>1.67</v>
      </c>
      <c r="AX184" s="86">
        <v>1.67</v>
      </c>
      <c r="AY184" s="86">
        <v>1.67</v>
      </c>
      <c r="AZ184" s="86">
        <v>1.67</v>
      </c>
    </row>
    <row r="185" spans="2:55" s="70" customFormat="1" ht="11.25" hidden="1" customHeight="1" x14ac:dyDescent="0.2">
      <c r="B185" s="80" t="s">
        <v>227</v>
      </c>
      <c r="H185" s="77">
        <v>0.219</v>
      </c>
      <c r="I185" s="77">
        <v>0.219</v>
      </c>
      <c r="J185" s="77">
        <v>0.219</v>
      </c>
      <c r="K185" s="77">
        <v>0.224</v>
      </c>
      <c r="L185" s="77">
        <v>0.224</v>
      </c>
      <c r="M185" s="77">
        <v>0.224</v>
      </c>
      <c r="N185" s="77">
        <v>0.224</v>
      </c>
      <c r="O185" s="77">
        <v>0.224</v>
      </c>
      <c r="P185" s="77">
        <v>0.224</v>
      </c>
      <c r="Q185" s="77">
        <v>0.224</v>
      </c>
      <c r="R185" s="77">
        <v>0.224</v>
      </c>
      <c r="S185" s="77">
        <v>0.224</v>
      </c>
      <c r="T185" s="77">
        <v>0.224</v>
      </c>
      <c r="U185" s="77">
        <v>0.224</v>
      </c>
      <c r="V185" s="77">
        <v>0.224</v>
      </c>
      <c r="W185" s="77">
        <v>0.224</v>
      </c>
      <c r="X185" s="77">
        <v>0.224</v>
      </c>
      <c r="Y185" s="77">
        <v>0.224</v>
      </c>
      <c r="Z185" s="77">
        <v>0.224</v>
      </c>
      <c r="AA185" s="77">
        <v>0.224</v>
      </c>
      <c r="AB185" s="77">
        <v>0.224</v>
      </c>
      <c r="AC185" s="77">
        <v>0.224</v>
      </c>
      <c r="AD185" s="77">
        <v>0.224</v>
      </c>
      <c r="AE185" s="77">
        <v>0.224</v>
      </c>
      <c r="AF185" s="77">
        <v>0.224</v>
      </c>
      <c r="AG185" s="77">
        <v>0.224</v>
      </c>
      <c r="AH185" s="77">
        <v>0.224</v>
      </c>
      <c r="AI185" s="77">
        <v>0.224</v>
      </c>
      <c r="AJ185" s="77">
        <v>0.224</v>
      </c>
      <c r="AK185" s="77">
        <v>0.224</v>
      </c>
      <c r="AL185" s="77">
        <v>0.224</v>
      </c>
      <c r="AM185" s="77">
        <v>0.224</v>
      </c>
      <c r="AN185" s="77">
        <v>0.224</v>
      </c>
      <c r="AO185" s="77">
        <v>0.224</v>
      </c>
      <c r="AP185" s="77">
        <v>0.224</v>
      </c>
      <c r="AQ185" s="77">
        <v>0.224</v>
      </c>
      <c r="AR185" s="77">
        <v>0.224</v>
      </c>
      <c r="AS185" s="77">
        <v>0.224</v>
      </c>
      <c r="AT185" s="77">
        <v>0.224</v>
      </c>
      <c r="AU185" s="77">
        <v>0.224</v>
      </c>
      <c r="AV185" s="77">
        <v>0.224</v>
      </c>
      <c r="AW185" s="77">
        <v>0.224</v>
      </c>
      <c r="AX185" s="77">
        <v>0.224</v>
      </c>
      <c r="AY185" s="77">
        <v>0.224</v>
      </c>
      <c r="AZ185" s="77">
        <v>0.224</v>
      </c>
    </row>
    <row r="186" spans="2:55" s="70" customFormat="1" ht="11.25" hidden="1" customHeight="1" x14ac:dyDescent="0.2">
      <c r="B186" s="70" t="s">
        <v>228</v>
      </c>
      <c r="H186" s="87">
        <v>0.32911925832279815</v>
      </c>
      <c r="I186" s="87">
        <v>0.31603439554881135</v>
      </c>
      <c r="J186" s="87">
        <v>0.31127308179779661</v>
      </c>
      <c r="K186" s="87">
        <v>0.30615500093826231</v>
      </c>
      <c r="L186" s="87">
        <v>0.30615500093826231</v>
      </c>
      <c r="M186" s="87">
        <v>0.30766018776686738</v>
      </c>
      <c r="N186" s="87">
        <v>0.30311348548459843</v>
      </c>
      <c r="O186" s="87">
        <v>0.29863397584689505</v>
      </c>
      <c r="P186" s="87">
        <v>0.29422066585900997</v>
      </c>
      <c r="Q186" s="87">
        <v>0.28987257720099507</v>
      </c>
      <c r="R186" s="87">
        <v>0.28558874601083262</v>
      </c>
      <c r="S186" s="87">
        <v>0.28136822267077105</v>
      </c>
      <c r="T186" s="87">
        <v>0.27721007159681882</v>
      </c>
      <c r="U186" s="87">
        <v>0.27311337103134864</v>
      </c>
      <c r="V186" s="87">
        <v>0.26907721283876712</v>
      </c>
      <c r="W186" s="87">
        <v>0.26510070230420413</v>
      </c>
      <c r="X186" s="87">
        <v>0.26118295793517649</v>
      </c>
      <c r="Y186" s="87">
        <v>0.25732311126618373</v>
      </c>
      <c r="Z186" s="87">
        <v>0.25352030666619091</v>
      </c>
      <c r="AA186" s="87">
        <v>0.24977370114895656</v>
      </c>
      <c r="AB186" s="87">
        <v>0.24608246418616411</v>
      </c>
      <c r="AC186" s="87">
        <v>0.24244577752331445</v>
      </c>
      <c r="AD186" s="87">
        <v>0.23886283499833938</v>
      </c>
      <c r="AE186" s="87">
        <v>0.23533284236289598</v>
      </c>
      <c r="AF186" s="87">
        <v>0.23185501710630149</v>
      </c>
      <c r="AG186" s="87">
        <v>0.22842858828207044</v>
      </c>
      <c r="AH186" s="87">
        <v>0.22505279633701525</v>
      </c>
      <c r="AI186" s="87">
        <v>0.22172689294287218</v>
      </c>
      <c r="AJ186" s="87">
        <v>0.21845014083041597</v>
      </c>
      <c r="AK186" s="87">
        <v>0.2152218136260256</v>
      </c>
      <c r="AL186" s="87">
        <v>0.21204119569066562</v>
      </c>
      <c r="AM186" s="87">
        <v>0.20890758196124695</v>
      </c>
      <c r="AN186" s="87">
        <v>0.20582027779433198</v>
      </c>
      <c r="AO186" s="87">
        <v>0.20277859881214977</v>
      </c>
      <c r="AP186" s="87">
        <v>0.19978187075088646</v>
      </c>
      <c r="AQ186" s="87">
        <v>0.19682942931121819</v>
      </c>
      <c r="AR186" s="87">
        <v>0.19392062001105242</v>
      </c>
      <c r="AS186" s="87">
        <v>0.19105479804044576</v>
      </c>
      <c r="AT186" s="87">
        <v>0.18823132811866577</v>
      </c>
      <c r="AU186" s="87">
        <v>0.18544958435336531</v>
      </c>
      <c r="AV186" s="87">
        <v>0.18270895010183777</v>
      </c>
      <c r="AW186" s="87">
        <v>0.18000881783432293</v>
      </c>
      <c r="AX186" s="87">
        <v>0.17734858899933295</v>
      </c>
      <c r="AY186" s="87">
        <v>0.17472767389096844</v>
      </c>
      <c r="AZ186" s="87">
        <v>0.17214549151819555</v>
      </c>
    </row>
    <row r="187" spans="2:55" s="70" customFormat="1" ht="11.25" hidden="1" customHeight="1" x14ac:dyDescent="0.2">
      <c r="B187" s="70" t="s">
        <v>229</v>
      </c>
      <c r="H187" s="87">
        <v>0.88442899283607246</v>
      </c>
      <c r="I187" s="87">
        <v>0.84926656550328783</v>
      </c>
      <c r="J187" s="87">
        <v>0.84049917129765039</v>
      </c>
      <c r="K187" s="87">
        <v>0.83073747419778565</v>
      </c>
      <c r="L187" s="87">
        <v>0.83480174755491765</v>
      </c>
      <c r="M187" s="87">
        <v>0.84301022098220291</v>
      </c>
      <c r="N187" s="87">
        <v>0.83055194185438719</v>
      </c>
      <c r="O187" s="87">
        <v>0.81827777522599732</v>
      </c>
      <c r="P187" s="87">
        <v>0.8061850002226576</v>
      </c>
      <c r="Q187" s="87">
        <v>0.79427093617995836</v>
      </c>
      <c r="R187" s="87">
        <v>0.78253294204922019</v>
      </c>
      <c r="S187" s="87">
        <v>0.77096841581203956</v>
      </c>
      <c r="T187" s="87">
        <v>0.75957479390348748</v>
      </c>
      <c r="U187" s="87">
        <v>0.74834955064383002</v>
      </c>
      <c r="V187" s="87">
        <v>0.73729019767865034</v>
      </c>
      <c r="W187" s="87">
        <v>0.72639428342724188</v>
      </c>
      <c r="X187" s="87">
        <v>0.71565939253915467</v>
      </c>
      <c r="Y187" s="87">
        <v>0.70508314535877303</v>
      </c>
      <c r="Z187" s="87">
        <v>0.69466319739780602</v>
      </c>
      <c r="AA187" s="87">
        <v>0.68439723881557246</v>
      </c>
      <c r="AB187" s="87">
        <v>0.674282993906968</v>
      </c>
      <c r="AC187" s="87">
        <v>0.66431822059799817</v>
      </c>
      <c r="AD187" s="87">
        <v>0.65450070994876675</v>
      </c>
      <c r="AE187" s="87">
        <v>0.64482828566380967</v>
      </c>
      <c r="AF187" s="87">
        <v>0.63529880360966473</v>
      </c>
      <c r="AG187" s="87">
        <v>0.62591015133957129</v>
      </c>
      <c r="AH187" s="87">
        <v>0.61666024762519345</v>
      </c>
      <c r="AI187" s="87">
        <v>0.60754704199526444</v>
      </c>
      <c r="AJ187" s="87">
        <v>0.59856851428104885</v>
      </c>
      <c r="AK187" s="87">
        <v>0.58972267416852109</v>
      </c>
      <c r="AL187" s="87">
        <v>0.58100756075716364</v>
      </c>
      <c r="AM187" s="87">
        <v>0.57242124212528445</v>
      </c>
      <c r="AN187" s="87">
        <v>0.56396181490175812</v>
      </c>
      <c r="AO187" s="87">
        <v>0.5556274038440967</v>
      </c>
      <c r="AP187" s="87">
        <v>0.5474161614227554</v>
      </c>
      <c r="AQ187" s="87">
        <v>0.53932626741158163</v>
      </c>
      <c r="AR187" s="87">
        <v>0.53135592848431701</v>
      </c>
      <c r="AS187" s="87">
        <v>0.52350337781706113</v>
      </c>
      <c r="AT187" s="87">
        <v>0.51576687469661187</v>
      </c>
      <c r="AU187" s="87">
        <v>0.50814470413459312</v>
      </c>
      <c r="AV187" s="87">
        <v>0.50063517648728384</v>
      </c>
      <c r="AW187" s="87">
        <v>0.49323662708106791</v>
      </c>
      <c r="AX187" s="87">
        <v>0.48594741584341672</v>
      </c>
      <c r="AY187" s="87">
        <v>0.47876592693932685</v>
      </c>
      <c r="AZ187" s="87">
        <v>0.47169056841312995</v>
      </c>
    </row>
    <row r="188" spans="2:55" s="70" customFormat="1" ht="11.25" hidden="1" customHeight="1" x14ac:dyDescent="0.2"/>
    <row r="189" spans="2:55" s="70" customFormat="1" ht="11.25" hidden="1" customHeight="1" x14ac:dyDescent="0.2">
      <c r="B189" s="88" t="s">
        <v>230</v>
      </c>
      <c r="C189" s="88"/>
      <c r="D189" s="88"/>
      <c r="E189" s="88"/>
      <c r="F189" s="88"/>
      <c r="G189" s="88"/>
      <c r="H189" s="89">
        <v>292.3350813316477</v>
      </c>
      <c r="I189" s="89">
        <v>344.90887910976227</v>
      </c>
      <c r="J189" s="89">
        <v>457.72227824900068</v>
      </c>
      <c r="K189" s="90">
        <v>480.89555526365172</v>
      </c>
      <c r="L189" s="91">
        <v>484.568330268343</v>
      </c>
      <c r="M189" s="89">
        <v>465.37625069705416</v>
      </c>
      <c r="N189" s="89">
        <v>533.04674792764854</v>
      </c>
      <c r="O189" s="89">
        <v>600.33223130488227</v>
      </c>
      <c r="P189" s="89">
        <v>669.24136967289905</v>
      </c>
      <c r="Q189" s="89">
        <v>667.48039376640304</v>
      </c>
      <c r="R189" s="89">
        <v>665.74544213438719</v>
      </c>
      <c r="S189" s="89">
        <v>664.03613018166232</v>
      </c>
      <c r="T189" s="89">
        <v>662.35207899671161</v>
      </c>
      <c r="U189" s="89">
        <v>660.69291526769621</v>
      </c>
      <c r="V189" s="89">
        <v>659.0582711997007</v>
      </c>
      <c r="W189" s="89">
        <v>657.44778443320263</v>
      </c>
      <c r="X189" s="89">
        <v>655.86109796374649</v>
      </c>
      <c r="Y189" s="89">
        <v>654.29786006280438</v>
      </c>
      <c r="Z189" s="89">
        <v>652.75772419980729</v>
      </c>
      <c r="AA189" s="89">
        <v>651.24034896532737</v>
      </c>
      <c r="AB189" s="89">
        <v>649.7453979953965</v>
      </c>
      <c r="AC189" s="89">
        <v>648.27253989694236</v>
      </c>
      <c r="AD189" s="89">
        <v>646.82144817432743</v>
      </c>
      <c r="AE189" s="89">
        <v>645.39180115697286</v>
      </c>
      <c r="AF189" s="89">
        <v>643.98328192805207</v>
      </c>
      <c r="AG189" s="89">
        <v>642.59557825423849</v>
      </c>
      <c r="AH189" s="89">
        <v>641.22838251649114</v>
      </c>
      <c r="AI189" s="89">
        <v>639.88139164186327</v>
      </c>
      <c r="AJ189" s="89">
        <v>638.55430703631851</v>
      </c>
      <c r="AK189" s="89">
        <v>637.24683451854037</v>
      </c>
      <c r="AL189" s="89">
        <v>635.95868425471963</v>
      </c>
      <c r="AM189" s="89">
        <v>634.68957069430496</v>
      </c>
      <c r="AN189" s="89">
        <v>633.43921250670451</v>
      </c>
      <c r="AO189" s="89">
        <v>632.20733251892068</v>
      </c>
      <c r="AP189" s="89">
        <v>630.99365765410903</v>
      </c>
      <c r="AQ189" s="89">
        <v>629.79791887104341</v>
      </c>
      <c r="AR189" s="89">
        <v>628.6198511044762</v>
      </c>
      <c r="AS189" s="89">
        <v>627.45919320638052</v>
      </c>
      <c r="AT189" s="89">
        <v>626.31568788805964</v>
      </c>
      <c r="AU189" s="89">
        <v>625.18908166311292</v>
      </c>
      <c r="AV189" s="89">
        <v>624.07912479124434</v>
      </c>
      <c r="AW189" s="89">
        <v>622.98557122290083</v>
      </c>
      <c r="AX189" s="89">
        <v>621.90817854472982</v>
      </c>
      <c r="AY189" s="440">
        <v>620.84670792584222</v>
      </c>
      <c r="AZ189" s="89">
        <v>619.80092406486915</v>
      </c>
      <c r="BA189" s="89"/>
      <c r="BB189" s="89"/>
      <c r="BC189" s="88"/>
    </row>
    <row r="190" spans="2:55" s="70" customFormat="1" ht="11.25" hidden="1" customHeight="1" x14ac:dyDescent="0.2">
      <c r="B190" s="88" t="s">
        <v>231</v>
      </c>
      <c r="C190" s="88"/>
      <c r="D190" s="88"/>
      <c r="E190" s="88"/>
      <c r="F190" s="88"/>
      <c r="G190" s="88"/>
      <c r="H190" s="92">
        <v>1.827094258322798</v>
      </c>
      <c r="I190" s="92">
        <v>1.7245443955488113</v>
      </c>
      <c r="J190" s="92">
        <v>1.6828024935625026</v>
      </c>
      <c r="K190" s="93">
        <v>1.7113720827887962</v>
      </c>
      <c r="L190" s="94">
        <v>1.6942948610781223</v>
      </c>
      <c r="M190" s="92">
        <v>1.7236157433224228</v>
      </c>
      <c r="N190" s="92">
        <v>1.6922118981830112</v>
      </c>
      <c r="O190" s="92">
        <v>1.6675895314024507</v>
      </c>
      <c r="P190" s="92">
        <v>1.6524478263528373</v>
      </c>
      <c r="Q190" s="92">
        <v>1.6480997376948223</v>
      </c>
      <c r="R190" s="92">
        <v>1.6438159065046598</v>
      </c>
      <c r="S190" s="92">
        <v>1.6395953831645984</v>
      </c>
      <c r="T190" s="92">
        <v>1.6354372320906461</v>
      </c>
      <c r="U190" s="92">
        <v>1.6313405315251759</v>
      </c>
      <c r="V190" s="92">
        <v>1.6273043733325943</v>
      </c>
      <c r="W190" s="92">
        <v>1.6233278627980312</v>
      </c>
      <c r="X190" s="92">
        <v>1.6194101184290037</v>
      </c>
      <c r="Y190" s="92">
        <v>1.6155502717600108</v>
      </c>
      <c r="Z190" s="92">
        <v>1.611747467160018</v>
      </c>
      <c r="AA190" s="92">
        <v>1.6080008616427837</v>
      </c>
      <c r="AB190" s="92">
        <v>1.6043096246799913</v>
      </c>
      <c r="AC190" s="92">
        <v>1.6006729380171416</v>
      </c>
      <c r="AD190" s="92">
        <v>1.5970899954921665</v>
      </c>
      <c r="AE190" s="92">
        <v>1.5935600028567232</v>
      </c>
      <c r="AF190" s="92">
        <v>1.5900821776001286</v>
      </c>
      <c r="AG190" s="92">
        <v>1.5866557487758974</v>
      </c>
      <c r="AH190" s="92">
        <v>1.5832799568308422</v>
      </c>
      <c r="AI190" s="92">
        <v>1.5799540534366994</v>
      </c>
      <c r="AJ190" s="92">
        <v>1.5766773013242432</v>
      </c>
      <c r="AK190" s="92">
        <v>1.5734489741198527</v>
      </c>
      <c r="AL190" s="92">
        <v>1.570268356184493</v>
      </c>
      <c r="AM190" s="92">
        <v>1.5671347424550739</v>
      </c>
      <c r="AN190" s="92">
        <v>1.5640474382881593</v>
      </c>
      <c r="AO190" s="92">
        <v>1.561005759305977</v>
      </c>
      <c r="AP190" s="92">
        <v>1.5580090312447137</v>
      </c>
      <c r="AQ190" s="92">
        <v>1.5550565898050455</v>
      </c>
      <c r="AR190" s="92">
        <v>1.5521477805048796</v>
      </c>
      <c r="AS190" s="92">
        <v>1.549281958534273</v>
      </c>
      <c r="AT190" s="92">
        <v>1.546458488612493</v>
      </c>
      <c r="AU190" s="92">
        <v>1.5436767448471924</v>
      </c>
      <c r="AV190" s="92">
        <v>1.5409361105956649</v>
      </c>
      <c r="AW190" s="92">
        <v>1.5382359783281503</v>
      </c>
      <c r="AX190" s="92">
        <v>1.5355757494931601</v>
      </c>
      <c r="AY190" s="441">
        <v>1.5329548343847956</v>
      </c>
      <c r="AZ190" s="92">
        <v>1.5303726520120227</v>
      </c>
      <c r="BA190" s="88"/>
      <c r="BB190" s="88"/>
      <c r="BC190" s="88"/>
    </row>
    <row r="191" spans="2:55" s="70" customFormat="1" ht="11.25" customHeight="1" x14ac:dyDescent="0.2"/>
    <row r="192" spans="2:55" s="70" customFormat="1" ht="11.25" customHeight="1" x14ac:dyDescent="0.2"/>
    <row r="193" s="70" customFormat="1" ht="11.25" customHeight="1" x14ac:dyDescent="0.2"/>
    <row r="194" s="70" customFormat="1" ht="11.25" customHeight="1" x14ac:dyDescent="0.2"/>
    <row r="195" s="70" customFormat="1" ht="11.25" customHeight="1" x14ac:dyDescent="0.2"/>
    <row r="196" s="70" customFormat="1" ht="11.25" customHeight="1" x14ac:dyDescent="0.2"/>
    <row r="197" s="70" customFormat="1" ht="11.25" customHeight="1" x14ac:dyDescent="0.2"/>
    <row r="198" s="70" customFormat="1" ht="11.25" customHeight="1" x14ac:dyDescent="0.2"/>
    <row r="199" s="70" customFormat="1" ht="11.25" customHeight="1" x14ac:dyDescent="0.2"/>
    <row r="200" s="70" customFormat="1" ht="11.25" customHeight="1" x14ac:dyDescent="0.2"/>
    <row r="201" s="70" customFormat="1" ht="11.25" customHeight="1" x14ac:dyDescent="0.2"/>
    <row r="202" s="70" customFormat="1" ht="11.25" customHeight="1" x14ac:dyDescent="0.2"/>
    <row r="203" s="70" customFormat="1" ht="11.25" customHeight="1" x14ac:dyDescent="0.2"/>
    <row r="204" s="70" customFormat="1" ht="11.25" customHeight="1" x14ac:dyDescent="0.2"/>
    <row r="205" s="70" customFormat="1" ht="11.25" customHeight="1" x14ac:dyDescent="0.2"/>
    <row r="206" s="70" customFormat="1" ht="11.25" customHeight="1" x14ac:dyDescent="0.2"/>
    <row r="207" s="70" customFormat="1" ht="11.25" customHeight="1" x14ac:dyDescent="0.2"/>
    <row r="208" s="70" customFormat="1" ht="11.25" customHeight="1" x14ac:dyDescent="0.2"/>
    <row r="209" s="70" customFormat="1" ht="11.25" customHeight="1" x14ac:dyDescent="0.2"/>
    <row r="210" s="70" customFormat="1" ht="11.25" customHeight="1" x14ac:dyDescent="0.2"/>
    <row r="211" s="70" customFormat="1" ht="11.25" customHeight="1" x14ac:dyDescent="0.2"/>
    <row r="212" s="70" customFormat="1" ht="11.25" customHeight="1" x14ac:dyDescent="0.2"/>
    <row r="213" s="70" customFormat="1" ht="11.25" customHeight="1" x14ac:dyDescent="0.2"/>
    <row r="214" s="70" customFormat="1" ht="11.25" customHeight="1" x14ac:dyDescent="0.2"/>
    <row r="215" s="70" customFormat="1" ht="11.25" customHeight="1" x14ac:dyDescent="0.2"/>
    <row r="216" s="70" customFormat="1" ht="11.25" customHeight="1" x14ac:dyDescent="0.2"/>
    <row r="217" s="70" customFormat="1" ht="11.25" customHeight="1" x14ac:dyDescent="0.2"/>
    <row r="218" s="70" customFormat="1" ht="11.25" customHeight="1" x14ac:dyDescent="0.2"/>
    <row r="219" s="70" customFormat="1" ht="11.25" customHeight="1" x14ac:dyDescent="0.2"/>
    <row r="220" s="70" customFormat="1" ht="11.25" customHeight="1" x14ac:dyDescent="0.2"/>
    <row r="221" s="70" customFormat="1" ht="11.25" customHeight="1" x14ac:dyDescent="0.2"/>
    <row r="222" s="70" customFormat="1" ht="11.25" customHeight="1" x14ac:dyDescent="0.2"/>
    <row r="223" s="70" customFormat="1" ht="11.25" customHeight="1" x14ac:dyDescent="0.2"/>
    <row r="224" s="70" customFormat="1" ht="11.25" customHeight="1" x14ac:dyDescent="0.2"/>
    <row r="225" s="70" customFormat="1" ht="11.25" customHeight="1" x14ac:dyDescent="0.2"/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theme="5"/>
  </sheetPr>
  <dimension ref="A1:CM65"/>
  <sheetViews>
    <sheetView showGridLines="0" workbookViewId="0">
      <selection activeCell="H7" sqref="H7"/>
    </sheetView>
  </sheetViews>
  <sheetFormatPr defaultColWidth="8.85546875" defaultRowHeight="15" x14ac:dyDescent="0.25"/>
  <cols>
    <col min="1" max="2" width="3.7109375" customWidth="1"/>
    <col min="3" max="3" width="41.42578125" bestFit="1" customWidth="1"/>
    <col min="4" max="7" width="9" style="97" bestFit="1" customWidth="1"/>
    <col min="8" max="8" width="8.28515625" style="97" bestFit="1" customWidth="1"/>
    <col min="9" max="12" width="9" style="97" bestFit="1" customWidth="1"/>
    <col min="13" max="16" width="9" style="102" bestFit="1" customWidth="1"/>
    <col min="17" max="17" width="12.85546875" style="102" bestFit="1" customWidth="1"/>
    <col min="18" max="18" width="12.85546875" style="97" bestFit="1" customWidth="1"/>
    <col min="19" max="20" width="9.85546875" style="97" bestFit="1" customWidth="1"/>
    <col min="21" max="48" width="9.85546875" bestFit="1" customWidth="1"/>
    <col min="49" max="49" width="9" bestFit="1" customWidth="1"/>
    <col min="50" max="56" width="9.85546875" bestFit="1" customWidth="1"/>
    <col min="57" max="65" width="12.85546875" bestFit="1" customWidth="1"/>
  </cols>
  <sheetData>
    <row r="1" spans="1:91" x14ac:dyDescent="0.25">
      <c r="A1" s="70"/>
      <c r="B1" s="144" t="s">
        <v>127</v>
      </c>
      <c r="C1" s="144"/>
      <c r="D1" s="145"/>
      <c r="E1" s="145"/>
      <c r="F1" s="145"/>
      <c r="G1" s="145"/>
      <c r="H1" s="145"/>
      <c r="I1" s="145">
        <v>4</v>
      </c>
      <c r="J1" s="145">
        <v>5</v>
      </c>
      <c r="K1" s="145">
        <v>6</v>
      </c>
      <c r="L1" s="145"/>
      <c r="M1" s="442"/>
      <c r="N1" s="442"/>
      <c r="O1" s="442"/>
      <c r="P1" s="442"/>
      <c r="Q1" s="442"/>
      <c r="R1" s="145"/>
      <c r="S1" s="145"/>
      <c r="T1" s="145"/>
      <c r="U1" s="145"/>
      <c r="V1" s="145"/>
      <c r="W1" s="145"/>
      <c r="X1" s="145"/>
      <c r="Y1" s="145">
        <v>1</v>
      </c>
      <c r="Z1" s="145">
        <v>2</v>
      </c>
      <c r="AA1" s="145">
        <v>3</v>
      </c>
      <c r="AB1" s="145">
        <v>4</v>
      </c>
      <c r="AC1" s="145">
        <v>5</v>
      </c>
      <c r="AD1" s="145">
        <v>6</v>
      </c>
      <c r="AE1" s="145" t="e">
        <v>#REF!</v>
      </c>
      <c r="AF1" s="145" t="e">
        <v>#REF!</v>
      </c>
      <c r="AG1" s="145" t="e">
        <v>#REF!</v>
      </c>
      <c r="AH1" s="145" t="e">
        <v>#REF!</v>
      </c>
      <c r="AI1" s="145" t="e">
        <v>#REF!</v>
      </c>
      <c r="AJ1" s="145" t="e">
        <v>#REF!</v>
      </c>
      <c r="AK1" s="145" t="e">
        <v>#REF!</v>
      </c>
      <c r="AL1" s="145" t="e">
        <v>#REF!</v>
      </c>
      <c r="AM1" s="145" t="e">
        <v>#REF!</v>
      </c>
      <c r="AN1" s="145" t="e">
        <v>#REF!</v>
      </c>
      <c r="AO1" s="145" t="e">
        <v>#REF!</v>
      </c>
      <c r="AP1" s="145" t="e">
        <v>#REF!</v>
      </c>
      <c r="AQ1" s="145" t="e">
        <v>#REF!</v>
      </c>
      <c r="AR1" s="145" t="e">
        <v>#REF!</v>
      </c>
      <c r="AS1" s="145" t="e">
        <v>#REF!</v>
      </c>
      <c r="AT1" s="145" t="e">
        <v>#REF!</v>
      </c>
      <c r="AU1" s="145" t="e">
        <v>#REF!</v>
      </c>
      <c r="AV1" s="145" t="e">
        <v>#REF!</v>
      </c>
      <c r="AW1" s="145" t="e">
        <v>#REF!</v>
      </c>
      <c r="AX1" s="145"/>
      <c r="AY1" s="145">
        <v>1</v>
      </c>
      <c r="AZ1" s="145"/>
      <c r="BA1" s="144">
        <v>2</v>
      </c>
      <c r="BB1" s="144">
        <v>3</v>
      </c>
    </row>
    <row r="2" spans="1:91" ht="19.5" x14ac:dyDescent="0.4">
      <c r="A2" s="70"/>
      <c r="B2" s="95" t="s">
        <v>367</v>
      </c>
      <c r="C2" s="95"/>
      <c r="D2" s="443"/>
      <c r="E2" s="443"/>
      <c r="F2" s="443"/>
      <c r="G2" s="443"/>
      <c r="H2" s="443"/>
      <c r="I2" s="71"/>
      <c r="J2" s="71"/>
      <c r="U2" s="97"/>
      <c r="V2" s="97"/>
      <c r="W2" s="97"/>
      <c r="X2" s="97"/>
      <c r="Y2" s="97"/>
      <c r="Z2" s="97"/>
      <c r="AA2" s="97"/>
      <c r="AB2" s="97"/>
      <c r="AC2" s="97"/>
      <c r="AD2" s="97"/>
      <c r="AE2" s="97"/>
      <c r="AF2" s="97"/>
      <c r="AG2" s="97"/>
      <c r="AH2" s="97"/>
      <c r="AI2" s="97"/>
      <c r="AJ2" s="97"/>
      <c r="AK2" s="97"/>
      <c r="AL2" s="97"/>
      <c r="AM2" s="97"/>
      <c r="AN2" s="97"/>
      <c r="AO2" s="97"/>
      <c r="AP2" s="97"/>
      <c r="AQ2" s="97"/>
      <c r="AR2" s="97"/>
      <c r="AS2" s="97"/>
      <c r="AT2" s="97"/>
      <c r="AU2" s="97"/>
      <c r="AV2" s="97"/>
      <c r="AW2" s="97"/>
    </row>
    <row r="3" spans="1:91" x14ac:dyDescent="0.25">
      <c r="A3" s="70"/>
      <c r="B3" s="96" t="s">
        <v>362</v>
      </c>
      <c r="C3" s="96"/>
      <c r="D3" s="444"/>
      <c r="E3" s="444"/>
      <c r="F3" s="444"/>
      <c r="G3" s="444"/>
      <c r="H3" s="444"/>
      <c r="I3" s="444"/>
      <c r="J3" s="444"/>
      <c r="U3" s="97"/>
      <c r="V3" s="97"/>
      <c r="W3" s="97"/>
      <c r="X3" s="97"/>
      <c r="Y3" s="97"/>
      <c r="Z3" s="97"/>
      <c r="AA3" s="97"/>
      <c r="AB3" s="97"/>
      <c r="AC3" s="97"/>
      <c r="AD3" s="97"/>
      <c r="AE3" s="97"/>
      <c r="AF3" s="97"/>
      <c r="AG3" s="97"/>
      <c r="AH3" s="97"/>
      <c r="AI3" s="97"/>
      <c r="AJ3" s="97"/>
      <c r="AK3" s="97"/>
      <c r="AL3" s="97"/>
      <c r="AM3" s="97"/>
      <c r="AN3" s="97"/>
      <c r="AO3" s="97"/>
      <c r="AP3" s="97"/>
      <c r="AQ3" s="97"/>
      <c r="AR3" s="97"/>
      <c r="AS3" s="97"/>
      <c r="AT3" s="97"/>
      <c r="AU3" s="97"/>
      <c r="AV3" s="97"/>
      <c r="AW3" s="97"/>
      <c r="CM3" s="70"/>
    </row>
    <row r="4" spans="1:91" x14ac:dyDescent="0.25">
      <c r="M4" s="97"/>
      <c r="N4" s="97"/>
      <c r="O4" s="97"/>
      <c r="P4" s="97"/>
      <c r="Q4" s="97"/>
    </row>
    <row r="6" spans="1:91" x14ac:dyDescent="0.25">
      <c r="L6" s="102"/>
    </row>
    <row r="8" spans="1:91" x14ac:dyDescent="0.25">
      <c r="B8" s="98"/>
      <c r="C8" s="98"/>
      <c r="D8" s="99" t="s">
        <v>233</v>
      </c>
      <c r="E8" s="99" t="s">
        <v>350</v>
      </c>
      <c r="F8" s="71"/>
    </row>
    <row r="9" spans="1:91" x14ac:dyDescent="0.25">
      <c r="B9" s="78" t="s">
        <v>234</v>
      </c>
      <c r="C9" s="78"/>
      <c r="D9" s="71"/>
      <c r="E9" s="71"/>
      <c r="F9" s="71"/>
    </row>
    <row r="10" spans="1:91" x14ac:dyDescent="0.25">
      <c r="B10" s="78"/>
      <c r="C10" s="78" t="s">
        <v>105</v>
      </c>
      <c r="D10" s="71">
        <v>3561141.3233333332</v>
      </c>
      <c r="E10" s="71">
        <v>3565263.2998089604</v>
      </c>
      <c r="F10" s="71"/>
    </row>
    <row r="11" spans="1:91" x14ac:dyDescent="0.25">
      <c r="B11" s="78"/>
      <c r="C11" s="78" t="s">
        <v>106</v>
      </c>
      <c r="D11" s="71">
        <v>660953.99466666661</v>
      </c>
      <c r="E11" s="71">
        <v>706359.21094400005</v>
      </c>
      <c r="F11" s="71"/>
    </row>
    <row r="12" spans="1:91" x14ac:dyDescent="0.25">
      <c r="B12" s="78"/>
      <c r="C12" s="78" t="s">
        <v>1</v>
      </c>
      <c r="D12" s="71">
        <v>916903.01666666649</v>
      </c>
      <c r="E12" s="71">
        <v>953748.79599999997</v>
      </c>
      <c r="F12" s="71"/>
    </row>
    <row r="13" spans="1:91" x14ac:dyDescent="0.25">
      <c r="B13" s="78"/>
      <c r="C13" s="78" t="s">
        <v>119</v>
      </c>
      <c r="D13" s="71">
        <v>26867</v>
      </c>
      <c r="E13" s="71">
        <v>33803.939501779358</v>
      </c>
      <c r="F13" s="71"/>
    </row>
    <row r="14" spans="1:91" x14ac:dyDescent="0.25">
      <c r="B14" s="78"/>
      <c r="C14" s="78" t="s">
        <v>2</v>
      </c>
      <c r="D14" s="71">
        <v>134856.28046874999</v>
      </c>
      <c r="E14" s="71">
        <v>110406.34212364323</v>
      </c>
      <c r="F14" s="71"/>
    </row>
    <row r="15" spans="1:91" x14ac:dyDescent="0.25">
      <c r="B15" s="78"/>
      <c r="C15" s="78" t="s">
        <v>3</v>
      </c>
      <c r="D15" s="71">
        <v>21700.699999999997</v>
      </c>
      <c r="E15" s="71">
        <v>0</v>
      </c>
      <c r="F15" s="71"/>
    </row>
    <row r="16" spans="1:91" x14ac:dyDescent="0.25">
      <c r="B16" s="78"/>
      <c r="C16" s="78" t="s">
        <v>4</v>
      </c>
      <c r="D16" s="71">
        <v>129999.99875000001</v>
      </c>
      <c r="E16" s="71">
        <v>121463.48637656585</v>
      </c>
      <c r="F16" s="71"/>
    </row>
    <row r="17" spans="2:6" x14ac:dyDescent="0.25">
      <c r="B17" s="78"/>
      <c r="C17" s="78" t="s">
        <v>5</v>
      </c>
      <c r="D17" s="71">
        <v>41750.910478515631</v>
      </c>
      <c r="E17" s="71">
        <v>33220.783485887456</v>
      </c>
      <c r="F17" s="71"/>
    </row>
    <row r="18" spans="2:6" x14ac:dyDescent="0.25">
      <c r="B18" s="78"/>
      <c r="C18" s="101" t="s">
        <v>235</v>
      </c>
      <c r="D18" s="100">
        <v>5494173.2243639324</v>
      </c>
      <c r="E18" s="100">
        <v>5524265.8582408372</v>
      </c>
      <c r="F18" s="71"/>
    </row>
    <row r="19" spans="2:6" x14ac:dyDescent="0.25">
      <c r="B19" s="78" t="s">
        <v>236</v>
      </c>
      <c r="C19" s="78"/>
      <c r="D19" s="71"/>
      <c r="E19" s="71"/>
      <c r="F19" s="71"/>
    </row>
    <row r="20" spans="2:6" x14ac:dyDescent="0.25">
      <c r="B20" s="78"/>
      <c r="C20" s="78" t="s">
        <v>8</v>
      </c>
      <c r="D20" s="71">
        <v>364087.53333333333</v>
      </c>
      <c r="E20" s="71">
        <v>446900</v>
      </c>
      <c r="F20" s="71"/>
    </row>
    <row r="21" spans="2:6" x14ac:dyDescent="0.25">
      <c r="B21" s="78"/>
      <c r="C21" s="78" t="s">
        <v>9</v>
      </c>
      <c r="D21" s="71">
        <v>1089287.44</v>
      </c>
      <c r="E21" s="71">
        <v>1095480</v>
      </c>
      <c r="F21" s="71"/>
    </row>
    <row r="22" spans="2:6" x14ac:dyDescent="0.25">
      <c r="B22" s="78"/>
      <c r="C22" s="78" t="s">
        <v>10</v>
      </c>
      <c r="D22" s="71">
        <v>226899.84999999998</v>
      </c>
      <c r="E22" s="71">
        <v>160140</v>
      </c>
      <c r="F22" s="71"/>
    </row>
    <row r="23" spans="2:6" x14ac:dyDescent="0.25">
      <c r="B23" s="78"/>
      <c r="C23" s="78" t="s">
        <v>11</v>
      </c>
      <c r="D23" s="71">
        <v>318150.9933333334</v>
      </c>
      <c r="E23" s="71">
        <v>228480</v>
      </c>
      <c r="F23" s="71"/>
    </row>
    <row r="24" spans="2:6" x14ac:dyDescent="0.25">
      <c r="B24" s="78"/>
      <c r="C24" s="78" t="s">
        <v>12</v>
      </c>
      <c r="D24" s="71">
        <v>244389.57333333336</v>
      </c>
      <c r="E24" s="71">
        <v>252926.34</v>
      </c>
      <c r="F24" s="71"/>
    </row>
    <row r="25" spans="2:6" x14ac:dyDescent="0.25">
      <c r="B25" s="78"/>
      <c r="C25" s="78" t="s">
        <v>121</v>
      </c>
      <c r="D25" s="71">
        <v>460345.47761914058</v>
      </c>
      <c r="E25" s="71">
        <v>482999.45556101389</v>
      </c>
      <c r="F25" s="71"/>
    </row>
    <row r="26" spans="2:6" x14ac:dyDescent="0.25">
      <c r="B26" s="78"/>
      <c r="C26" s="78" t="s">
        <v>122</v>
      </c>
      <c r="D26" s="71">
        <v>86299.998906249995</v>
      </c>
      <c r="E26" s="71">
        <v>56907.472174132563</v>
      </c>
      <c r="F26" s="71"/>
    </row>
    <row r="27" spans="2:6" x14ac:dyDescent="0.25">
      <c r="B27" s="78"/>
      <c r="C27" s="78" t="s">
        <v>123</v>
      </c>
      <c r="D27" s="71">
        <v>12000</v>
      </c>
      <c r="E27" s="71">
        <v>12802.852313167259</v>
      </c>
      <c r="F27" s="71"/>
    </row>
    <row r="28" spans="2:6" x14ac:dyDescent="0.25">
      <c r="B28" s="78"/>
      <c r="C28" s="78" t="s">
        <v>15</v>
      </c>
      <c r="D28" s="71">
        <v>289999.99406250002</v>
      </c>
      <c r="E28" s="71">
        <v>174366.44240256964</v>
      </c>
      <c r="F28" s="71"/>
    </row>
    <row r="29" spans="2:6" x14ac:dyDescent="0.25">
      <c r="B29" s="78"/>
      <c r="C29" s="78" t="s">
        <v>28</v>
      </c>
      <c r="D29" s="71">
        <v>260000.0025</v>
      </c>
      <c r="E29" s="71">
        <v>258073.33549420233</v>
      </c>
      <c r="F29" s="71"/>
    </row>
    <row r="30" spans="2:6" x14ac:dyDescent="0.25">
      <c r="B30" s="78"/>
      <c r="C30" s="78" t="s">
        <v>124</v>
      </c>
      <c r="D30" s="71">
        <v>22013.559980468752</v>
      </c>
      <c r="E30" s="71">
        <v>22853.365542712971</v>
      </c>
      <c r="F30" s="71"/>
    </row>
    <row r="31" spans="2:6" x14ac:dyDescent="0.25">
      <c r="B31" s="78"/>
      <c r="C31" s="78" t="s">
        <v>18</v>
      </c>
      <c r="D31" s="71">
        <v>881451.92500000005</v>
      </c>
      <c r="E31" s="71">
        <v>881452</v>
      </c>
      <c r="F31" s="71"/>
    </row>
    <row r="32" spans="2:6" x14ac:dyDescent="0.25">
      <c r="B32" s="78"/>
      <c r="C32" s="78" t="s">
        <v>108</v>
      </c>
      <c r="D32" s="71">
        <v>42999.999531249996</v>
      </c>
      <c r="E32" s="71">
        <v>48333.308676397755</v>
      </c>
      <c r="F32" s="71"/>
    </row>
    <row r="33" spans="2:6" x14ac:dyDescent="0.25">
      <c r="B33" s="78"/>
      <c r="C33" s="78" t="s">
        <v>19</v>
      </c>
      <c r="D33" s="71">
        <v>190000.00749999998</v>
      </c>
      <c r="E33" s="71">
        <v>90528.417907324969</v>
      </c>
      <c r="F33" s="71"/>
    </row>
    <row r="34" spans="2:6" x14ac:dyDescent="0.25">
      <c r="B34" s="78"/>
      <c r="C34" s="78" t="s">
        <v>20</v>
      </c>
      <c r="D34" s="71">
        <v>60274.556874999995</v>
      </c>
      <c r="E34" s="71">
        <v>62547.083078378702</v>
      </c>
      <c r="F34" s="71"/>
    </row>
    <row r="35" spans="2:6" x14ac:dyDescent="0.25">
      <c r="B35" s="78"/>
      <c r="C35" s="78" t="s">
        <v>110</v>
      </c>
      <c r="D35" s="71">
        <v>89736.959062499998</v>
      </c>
      <c r="E35" s="71">
        <v>95221.005708432451</v>
      </c>
      <c r="F35" s="71"/>
    </row>
    <row r="36" spans="2:6" x14ac:dyDescent="0.25">
      <c r="B36" s="78"/>
      <c r="C36" s="78" t="s">
        <v>22</v>
      </c>
      <c r="D36" s="71">
        <v>64000.001718749998</v>
      </c>
      <c r="E36" s="71">
        <v>62288.967971530248</v>
      </c>
      <c r="F36" s="71"/>
    </row>
    <row r="37" spans="2:6" x14ac:dyDescent="0.25">
      <c r="B37" s="78"/>
      <c r="C37" s="78" t="s">
        <v>23</v>
      </c>
      <c r="D37" s="71">
        <v>48000.000781249997</v>
      </c>
      <c r="E37" s="71">
        <v>50405.19879750751</v>
      </c>
      <c r="F37" s="71"/>
    </row>
    <row r="38" spans="2:6" x14ac:dyDescent="0.25">
      <c r="B38" s="78"/>
      <c r="C38" s="78" t="s">
        <v>24</v>
      </c>
      <c r="D38" s="71">
        <v>13000.000195312499</v>
      </c>
      <c r="E38" s="71">
        <v>12129.344114577541</v>
      </c>
      <c r="F38" s="71"/>
    </row>
    <row r="39" spans="2:6" x14ac:dyDescent="0.25">
      <c r="B39" s="78"/>
      <c r="C39" s="78" t="s">
        <v>25</v>
      </c>
      <c r="D39" s="71">
        <v>117532.3234375</v>
      </c>
      <c r="E39" s="71">
        <v>114386.8253745343</v>
      </c>
      <c r="F39" s="71"/>
    </row>
    <row r="40" spans="2:6" x14ac:dyDescent="0.25">
      <c r="B40" s="78"/>
      <c r="C40" s="78" t="s">
        <v>26</v>
      </c>
      <c r="D40" s="71">
        <v>34999.999843750003</v>
      </c>
      <c r="E40" s="71">
        <v>29587.020778921542</v>
      </c>
      <c r="F40" s="71"/>
    </row>
    <row r="41" spans="2:6" x14ac:dyDescent="0.25">
      <c r="B41" s="78"/>
      <c r="C41" s="78" t="s">
        <v>113</v>
      </c>
      <c r="D41" s="71">
        <v>80425.481289062503</v>
      </c>
      <c r="E41" s="71">
        <v>102525.0678555678</v>
      </c>
      <c r="F41" s="71"/>
    </row>
    <row r="42" spans="2:6" x14ac:dyDescent="0.25">
      <c r="B42" s="78"/>
      <c r="C42" s="78" t="s">
        <v>114</v>
      </c>
      <c r="D42" s="71">
        <v>43254.998750000006</v>
      </c>
      <c r="E42" s="71">
        <v>41174.251230620961</v>
      </c>
      <c r="F42" s="71"/>
    </row>
    <row r="43" spans="2:6" x14ac:dyDescent="0.25">
      <c r="B43" s="78"/>
      <c r="C43" s="78" t="s">
        <v>116</v>
      </c>
      <c r="D43" s="71">
        <v>27999.99953125</v>
      </c>
      <c r="E43" s="71">
        <v>34583.011071428569</v>
      </c>
      <c r="F43" s="71"/>
    </row>
    <row r="44" spans="2:6" x14ac:dyDescent="0.25">
      <c r="B44" s="78"/>
      <c r="C44" s="78" t="s">
        <v>30</v>
      </c>
      <c r="D44" s="71">
        <v>327393.30791015626</v>
      </c>
      <c r="E44" s="71">
        <v>310405.37327185244</v>
      </c>
      <c r="F44" s="71"/>
    </row>
    <row r="45" spans="2:6" x14ac:dyDescent="0.25">
      <c r="B45" s="78"/>
      <c r="C45" s="101" t="s">
        <v>254</v>
      </c>
      <c r="D45" s="100">
        <v>5394543.9844941413</v>
      </c>
      <c r="E45" s="100">
        <v>5127496.1393248728</v>
      </c>
      <c r="F45" s="71"/>
    </row>
    <row r="46" spans="2:6" x14ac:dyDescent="0.25">
      <c r="B46" s="499" t="s">
        <v>255</v>
      </c>
      <c r="C46" s="499"/>
      <c r="D46" s="500">
        <v>99629.239869791083</v>
      </c>
      <c r="E46" s="500">
        <v>396769.71891596448</v>
      </c>
      <c r="F46" s="71"/>
    </row>
    <row r="47" spans="2:6" x14ac:dyDescent="0.25">
      <c r="B47" s="499" t="s">
        <v>117</v>
      </c>
      <c r="C47" s="499"/>
      <c r="D47" s="500">
        <v>5394543.9844941413</v>
      </c>
      <c r="E47" s="500">
        <v>5127496.1393248728</v>
      </c>
      <c r="F47" s="71"/>
    </row>
    <row r="48" spans="2:6" x14ac:dyDescent="0.25">
      <c r="B48" s="499" t="s">
        <v>32</v>
      </c>
      <c r="C48" s="499"/>
      <c r="D48" s="500">
        <v>99629.239869791083</v>
      </c>
      <c r="E48" s="500">
        <v>396769.71891596448</v>
      </c>
      <c r="F48" s="71"/>
    </row>
    <row r="49" spans="2:6" x14ac:dyDescent="0.25">
      <c r="B49" s="78" t="s">
        <v>256</v>
      </c>
      <c r="C49" s="78"/>
      <c r="D49" s="71"/>
      <c r="E49" s="71"/>
      <c r="F49" s="71"/>
    </row>
    <row r="50" spans="2:6" x14ac:dyDescent="0.25">
      <c r="B50" s="78"/>
      <c r="C50" s="78" t="s">
        <v>257</v>
      </c>
      <c r="D50" s="71">
        <v>70999.999062499992</v>
      </c>
      <c r="E50" s="71">
        <v>82916.319747826317</v>
      </c>
      <c r="F50" s="71"/>
    </row>
    <row r="51" spans="2:6" x14ac:dyDescent="0.25">
      <c r="B51" s="78"/>
      <c r="C51" s="78" t="s">
        <v>258</v>
      </c>
      <c r="D51" s="71">
        <v>-1379.94</v>
      </c>
      <c r="E51" s="71">
        <v>-45296</v>
      </c>
      <c r="F51" s="71"/>
    </row>
    <row r="52" spans="2:6" x14ac:dyDescent="0.25">
      <c r="B52" s="78"/>
      <c r="C52" s="78" t="s">
        <v>259</v>
      </c>
      <c r="D52" s="71">
        <v>-230262.13013671886</v>
      </c>
      <c r="E52" s="71">
        <v>-284087.98119178077</v>
      </c>
      <c r="F52" s="71"/>
    </row>
    <row r="53" spans="2:6" x14ac:dyDescent="0.25">
      <c r="B53" s="78"/>
      <c r="C53" s="78" t="s">
        <v>260</v>
      </c>
      <c r="D53" s="71">
        <v>-1.466666569467634E-2</v>
      </c>
      <c r="E53" s="71">
        <v>0</v>
      </c>
      <c r="F53" s="71"/>
    </row>
    <row r="54" spans="2:6" x14ac:dyDescent="0.25">
      <c r="B54" s="78"/>
      <c r="C54" s="78" t="s">
        <v>261</v>
      </c>
      <c r="D54" s="71">
        <v>-40000</v>
      </c>
      <c r="E54" s="71">
        <v>-40000</v>
      </c>
      <c r="F54" s="71"/>
    </row>
    <row r="55" spans="2:6" x14ac:dyDescent="0.25">
      <c r="B55" s="78"/>
      <c r="C55" s="101" t="s">
        <v>262</v>
      </c>
      <c r="D55" s="100">
        <v>-200642.08574088447</v>
      </c>
      <c r="E55" s="100">
        <v>-286467.66144395433</v>
      </c>
      <c r="F55" s="71"/>
    </row>
    <row r="56" spans="2:6" x14ac:dyDescent="0.25">
      <c r="B56" s="499" t="s">
        <v>263</v>
      </c>
      <c r="C56" s="499"/>
      <c r="D56" s="500">
        <v>-101012.84587109339</v>
      </c>
      <c r="E56" s="500">
        <v>110302.05747201014</v>
      </c>
      <c r="F56" s="71"/>
    </row>
    <row r="57" spans="2:6" x14ac:dyDescent="0.25">
      <c r="B57" s="78" t="s">
        <v>264</v>
      </c>
      <c r="C57" s="78"/>
      <c r="D57" s="71">
        <v>717603.62065429811</v>
      </c>
      <c r="E57" s="71">
        <v>616590.77478320478</v>
      </c>
      <c r="F57" s="71"/>
    </row>
    <row r="58" spans="2:6" x14ac:dyDescent="0.25">
      <c r="B58" s="78" t="s">
        <v>265</v>
      </c>
      <c r="C58" s="78"/>
      <c r="D58" s="71">
        <v>-101012.84587109339</v>
      </c>
      <c r="E58" s="71">
        <v>110302.05747201014</v>
      </c>
      <c r="F58" s="71"/>
    </row>
    <row r="59" spans="2:6" x14ac:dyDescent="0.25">
      <c r="B59" s="499" t="s">
        <v>266</v>
      </c>
      <c r="C59" s="499"/>
      <c r="D59" s="500">
        <v>616590.77478320478</v>
      </c>
      <c r="E59" s="500">
        <v>726892.83225521492</v>
      </c>
      <c r="F59" s="71"/>
    </row>
    <row r="60" spans="2:6" x14ac:dyDescent="0.25">
      <c r="B60" s="78"/>
      <c r="C60" s="78"/>
      <c r="D60" s="71"/>
      <c r="E60" s="71"/>
      <c r="F60" s="71"/>
    </row>
    <row r="61" spans="2:6" x14ac:dyDescent="0.25">
      <c r="B61" s="78"/>
      <c r="C61" s="78"/>
      <c r="D61" s="71"/>
      <c r="E61" s="71"/>
      <c r="F61" s="71"/>
    </row>
    <row r="62" spans="2:6" x14ac:dyDescent="0.25">
      <c r="B62" s="78"/>
      <c r="C62" s="78"/>
      <c r="D62" s="71"/>
      <c r="E62" s="71"/>
      <c r="F62" s="71"/>
    </row>
    <row r="63" spans="2:6" x14ac:dyDescent="0.25">
      <c r="B63" s="78"/>
      <c r="C63" s="78"/>
      <c r="D63" s="71"/>
      <c r="E63" s="71"/>
      <c r="F63" s="71"/>
    </row>
    <row r="64" spans="2:6" x14ac:dyDescent="0.25">
      <c r="B64" s="78"/>
      <c r="C64" s="78"/>
      <c r="D64" s="71"/>
      <c r="E64" s="71"/>
      <c r="F64" s="71"/>
    </row>
    <row r="65" spans="2:6" x14ac:dyDescent="0.25">
      <c r="B65" s="78"/>
      <c r="C65" s="78"/>
      <c r="D65" s="71"/>
      <c r="E65" s="71"/>
      <c r="F65" s="71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theme="5"/>
  </sheetPr>
  <dimension ref="A1:CM64"/>
  <sheetViews>
    <sheetView showGridLines="0" topLeftCell="D1" workbookViewId="0">
      <selection activeCell="D31" sqref="D31:O36"/>
    </sheetView>
  </sheetViews>
  <sheetFormatPr defaultColWidth="8.85546875" defaultRowHeight="15" x14ac:dyDescent="0.25"/>
  <cols>
    <col min="1" max="2" width="3.7109375" customWidth="1"/>
    <col min="3" max="3" width="41.42578125" bestFit="1" customWidth="1"/>
    <col min="4" max="4" width="7.7109375" style="97" bestFit="1" customWidth="1"/>
    <col min="5" max="6" width="9" style="97" bestFit="1" customWidth="1"/>
    <col min="7" max="7" width="8.28515625" style="97" bestFit="1" customWidth="1"/>
    <col min="8" max="12" width="9" style="97" bestFit="1" customWidth="1"/>
    <col min="13" max="16" width="9" style="102" bestFit="1" customWidth="1"/>
    <col min="17" max="17" width="12.85546875" style="102" bestFit="1" customWidth="1"/>
    <col min="18" max="18" width="12.85546875" style="97" bestFit="1" customWidth="1"/>
    <col min="19" max="20" width="9.85546875" style="97" bestFit="1" customWidth="1"/>
    <col min="21" max="48" width="9.85546875" bestFit="1" customWidth="1"/>
    <col min="49" max="49" width="9" bestFit="1" customWidth="1"/>
    <col min="50" max="56" width="9.85546875" bestFit="1" customWidth="1"/>
    <col min="57" max="65" width="12.85546875" bestFit="1" customWidth="1"/>
  </cols>
  <sheetData>
    <row r="1" spans="1:91" x14ac:dyDescent="0.25">
      <c r="A1" s="70"/>
      <c r="B1" s="144" t="s">
        <v>127</v>
      </c>
      <c r="C1" s="144"/>
      <c r="D1" s="145"/>
      <c r="E1" s="145"/>
      <c r="F1" s="145"/>
      <c r="G1" s="145"/>
      <c r="H1" s="145"/>
      <c r="I1" s="145">
        <v>4</v>
      </c>
      <c r="J1" s="145">
        <v>5</v>
      </c>
      <c r="K1" s="145">
        <v>6</v>
      </c>
      <c r="L1" s="145"/>
      <c r="M1" s="442"/>
      <c r="N1" s="442"/>
      <c r="O1" s="442"/>
      <c r="P1" s="442"/>
      <c r="Q1" s="442"/>
      <c r="R1" s="145"/>
      <c r="S1" s="145"/>
      <c r="T1" s="145"/>
      <c r="U1" s="145"/>
      <c r="V1" s="145"/>
      <c r="W1" s="145"/>
      <c r="X1" s="145"/>
      <c r="Y1" s="145">
        <v>1</v>
      </c>
      <c r="Z1" s="145">
        <v>2</v>
      </c>
      <c r="AA1" s="145">
        <v>3</v>
      </c>
      <c r="AB1" s="145">
        <v>4</v>
      </c>
      <c r="AC1" s="145">
        <v>5</v>
      </c>
      <c r="AD1" s="145">
        <v>6</v>
      </c>
      <c r="AE1" s="145" t="e">
        <v>#REF!</v>
      </c>
      <c r="AF1" s="145" t="e">
        <v>#REF!</v>
      </c>
      <c r="AG1" s="145" t="e">
        <v>#REF!</v>
      </c>
      <c r="AH1" s="145" t="e">
        <v>#REF!</v>
      </c>
      <c r="AI1" s="145" t="e">
        <v>#REF!</v>
      </c>
      <c r="AJ1" s="145" t="e">
        <v>#REF!</v>
      </c>
      <c r="AK1" s="145" t="e">
        <v>#REF!</v>
      </c>
      <c r="AL1" s="145" t="e">
        <v>#REF!</v>
      </c>
      <c r="AM1" s="145" t="e">
        <v>#REF!</v>
      </c>
      <c r="AN1" s="145" t="e">
        <v>#REF!</v>
      </c>
      <c r="AO1" s="145" t="e">
        <v>#REF!</v>
      </c>
      <c r="AP1" s="145" t="e">
        <v>#REF!</v>
      </c>
      <c r="AQ1" s="145" t="e">
        <v>#REF!</v>
      </c>
      <c r="AR1" s="145" t="e">
        <v>#REF!</v>
      </c>
      <c r="AS1" s="145" t="e">
        <v>#REF!</v>
      </c>
      <c r="AT1" s="145" t="e">
        <v>#REF!</v>
      </c>
      <c r="AU1" s="145" t="e">
        <v>#REF!</v>
      </c>
      <c r="AV1" s="145" t="e">
        <v>#REF!</v>
      </c>
      <c r="AW1" s="145" t="e">
        <v>#REF!</v>
      </c>
      <c r="AX1" s="145"/>
      <c r="AY1" s="145">
        <v>1</v>
      </c>
      <c r="AZ1" s="145"/>
      <c r="BA1" s="144">
        <v>2</v>
      </c>
      <c r="BB1" s="144">
        <v>3</v>
      </c>
    </row>
    <row r="2" spans="1:91" ht="19.5" x14ac:dyDescent="0.4">
      <c r="A2" s="70"/>
      <c r="B2" s="95" t="s">
        <v>367</v>
      </c>
      <c r="C2" s="95"/>
      <c r="D2" s="443"/>
      <c r="E2" s="443"/>
      <c r="F2" s="443"/>
      <c r="G2" s="443"/>
      <c r="H2" s="443"/>
      <c r="I2" s="71"/>
      <c r="J2" s="71"/>
      <c r="U2" s="97"/>
      <c r="V2" s="97"/>
      <c r="W2" s="97"/>
      <c r="X2" s="97"/>
      <c r="Y2" s="97"/>
      <c r="Z2" s="97"/>
      <c r="AA2" s="97"/>
      <c r="AB2" s="97"/>
      <c r="AC2" s="97"/>
      <c r="AD2" s="97"/>
      <c r="AE2" s="97"/>
      <c r="AF2" s="97"/>
      <c r="AG2" s="97"/>
      <c r="AH2" s="97"/>
      <c r="AI2" s="97"/>
      <c r="AJ2" s="97"/>
      <c r="AK2" s="97"/>
      <c r="AL2" s="97"/>
      <c r="AM2" s="97"/>
      <c r="AN2" s="97"/>
      <c r="AO2" s="97"/>
      <c r="AP2" s="97"/>
      <c r="AQ2" s="97"/>
      <c r="AR2" s="97"/>
      <c r="AS2" s="97"/>
      <c r="AT2" s="97"/>
      <c r="AU2" s="97"/>
      <c r="AV2" s="97"/>
      <c r="AW2" s="97"/>
    </row>
    <row r="3" spans="1:91" x14ac:dyDescent="0.25">
      <c r="A3" s="70"/>
      <c r="B3" s="96" t="s">
        <v>362</v>
      </c>
      <c r="C3" s="96"/>
      <c r="D3" s="444"/>
      <c r="E3" s="444"/>
      <c r="F3" s="444"/>
      <c r="G3" s="444"/>
      <c r="H3" s="444"/>
      <c r="I3" s="444"/>
      <c r="J3" s="444"/>
      <c r="U3" s="97"/>
      <c r="V3" s="97"/>
      <c r="W3" s="97"/>
      <c r="X3" s="97"/>
      <c r="Y3" s="97"/>
      <c r="Z3" s="97"/>
      <c r="AA3" s="97"/>
      <c r="AB3" s="97"/>
      <c r="AC3" s="97"/>
      <c r="AD3" s="97"/>
      <c r="AE3" s="97"/>
      <c r="AF3" s="97"/>
      <c r="AG3" s="97"/>
      <c r="AH3" s="97"/>
      <c r="AI3" s="97"/>
      <c r="AJ3" s="97"/>
      <c r="AK3" s="97"/>
      <c r="AL3" s="97"/>
      <c r="AM3" s="97"/>
      <c r="AN3" s="97"/>
      <c r="AO3" s="97"/>
      <c r="AP3" s="97"/>
      <c r="AQ3" s="97"/>
      <c r="AR3" s="97"/>
      <c r="AS3" s="97"/>
      <c r="AT3" s="97"/>
      <c r="AU3" s="97"/>
      <c r="AV3" s="97"/>
      <c r="AW3" s="97"/>
      <c r="CM3" s="70"/>
    </row>
    <row r="4" spans="1:91" x14ac:dyDescent="0.25">
      <c r="M4" s="97"/>
      <c r="N4" s="97"/>
      <c r="O4" s="97"/>
      <c r="P4" s="97"/>
      <c r="Q4" s="97"/>
    </row>
    <row r="6" spans="1:91" x14ac:dyDescent="0.25">
      <c r="L6" s="102"/>
    </row>
    <row r="8" spans="1:91" x14ac:dyDescent="0.25">
      <c r="B8" s="98"/>
      <c r="C8" s="98"/>
      <c r="D8" s="99" t="s">
        <v>267</v>
      </c>
      <c r="E8" s="99" t="s">
        <v>268</v>
      </c>
      <c r="F8" s="99" t="s">
        <v>269</v>
      </c>
      <c r="G8" s="99" t="s">
        <v>270</v>
      </c>
      <c r="H8" s="99" t="s">
        <v>271</v>
      </c>
      <c r="I8" s="99" t="s">
        <v>272</v>
      </c>
      <c r="J8" s="99" t="s">
        <v>273</v>
      </c>
      <c r="K8" s="99" t="s">
        <v>274</v>
      </c>
      <c r="L8" s="99" t="s">
        <v>275</v>
      </c>
      <c r="M8" s="99" t="s">
        <v>276</v>
      </c>
      <c r="N8" s="99" t="s">
        <v>277</v>
      </c>
      <c r="O8" s="99" t="s">
        <v>278</v>
      </c>
      <c r="P8" s="99" t="s">
        <v>279</v>
      </c>
    </row>
    <row r="9" spans="1:91" x14ac:dyDescent="0.25">
      <c r="B9" s="78" t="s">
        <v>234</v>
      </c>
      <c r="C9" s="78"/>
      <c r="D9" s="71"/>
      <c r="E9" s="71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</row>
    <row r="10" spans="1:91" x14ac:dyDescent="0.25">
      <c r="B10" s="78"/>
      <c r="C10" s="78" t="s">
        <v>105</v>
      </c>
      <c r="D10" s="71"/>
      <c r="E10" s="71">
        <v>297105.27766927081</v>
      </c>
      <c r="F10" s="71">
        <v>297105.27766927081</v>
      </c>
      <c r="G10" s="71">
        <v>297105.27766927081</v>
      </c>
      <c r="H10" s="71">
        <v>297105.27766927081</v>
      </c>
      <c r="I10" s="71">
        <v>297105.27766927081</v>
      </c>
      <c r="J10" s="71">
        <v>297105.27766927081</v>
      </c>
      <c r="K10" s="71">
        <v>297105.27766927081</v>
      </c>
      <c r="L10" s="71">
        <v>297105.27766927081</v>
      </c>
      <c r="M10" s="71">
        <v>297105.27766927081</v>
      </c>
      <c r="N10" s="71">
        <v>297105.27766927081</v>
      </c>
      <c r="O10" s="71">
        <v>297105.27766927081</v>
      </c>
      <c r="P10" s="71">
        <v>297105.27766927081</v>
      </c>
    </row>
    <row r="11" spans="1:91" x14ac:dyDescent="0.25">
      <c r="B11" s="78"/>
      <c r="C11" s="78" t="s">
        <v>106</v>
      </c>
      <c r="D11" s="71"/>
      <c r="E11" s="71">
        <v>58863.2666015625</v>
      </c>
      <c r="F11" s="71">
        <v>58863.2666015625</v>
      </c>
      <c r="G11" s="71">
        <v>58863.2666015625</v>
      </c>
      <c r="H11" s="71">
        <v>58863.2666015625</v>
      </c>
      <c r="I11" s="71">
        <v>58863.2666015625</v>
      </c>
      <c r="J11" s="71">
        <v>58863.2666015625</v>
      </c>
      <c r="K11" s="71">
        <v>58863.2666015625</v>
      </c>
      <c r="L11" s="71">
        <v>58863.2666015625</v>
      </c>
      <c r="M11" s="71">
        <v>58863.2666015625</v>
      </c>
      <c r="N11" s="71">
        <v>58863.2666015625</v>
      </c>
      <c r="O11" s="71">
        <v>58863.2666015625</v>
      </c>
      <c r="P11" s="71">
        <v>58863.2666015625</v>
      </c>
    </row>
    <row r="12" spans="1:91" x14ac:dyDescent="0.25">
      <c r="B12" s="78"/>
      <c r="C12" s="78" t="s">
        <v>1</v>
      </c>
      <c r="D12" s="71"/>
      <c r="E12" s="71">
        <v>79479.067708333328</v>
      </c>
      <c r="F12" s="71">
        <v>79479.067708333328</v>
      </c>
      <c r="G12" s="71">
        <v>79479.067708333328</v>
      </c>
      <c r="H12" s="71">
        <v>79479.067708333328</v>
      </c>
      <c r="I12" s="71">
        <v>79479.067708333328</v>
      </c>
      <c r="J12" s="71">
        <v>79479.067708333328</v>
      </c>
      <c r="K12" s="71">
        <v>79479.067708333328</v>
      </c>
      <c r="L12" s="71">
        <v>79479.067708333328</v>
      </c>
      <c r="M12" s="71">
        <v>79479.067708333328</v>
      </c>
      <c r="N12" s="71">
        <v>79479.067708333328</v>
      </c>
      <c r="O12" s="71">
        <v>79479.067708333328</v>
      </c>
      <c r="P12" s="71">
        <v>79479.067708333328</v>
      </c>
    </row>
    <row r="13" spans="1:91" x14ac:dyDescent="0.25">
      <c r="B13" s="78"/>
      <c r="C13" s="78" t="s">
        <v>119</v>
      </c>
      <c r="D13" s="71"/>
      <c r="E13" s="71">
        <v>0</v>
      </c>
      <c r="F13" s="71">
        <v>0</v>
      </c>
      <c r="G13" s="71">
        <v>0</v>
      </c>
      <c r="H13" s="71">
        <v>0</v>
      </c>
      <c r="I13" s="71">
        <v>12292.341708096592</v>
      </c>
      <c r="J13" s="71">
        <v>3073.085427024148</v>
      </c>
      <c r="K13" s="71">
        <v>3073.085427024148</v>
      </c>
      <c r="L13" s="71">
        <v>3073.085427024148</v>
      </c>
      <c r="M13" s="71">
        <v>3073.085427024148</v>
      </c>
      <c r="N13" s="71">
        <v>3073.085427024148</v>
      </c>
      <c r="O13" s="71">
        <v>3073.085427024148</v>
      </c>
      <c r="P13" s="71">
        <v>3073.085427024148</v>
      </c>
    </row>
    <row r="14" spans="1:91" x14ac:dyDescent="0.25">
      <c r="B14" s="78"/>
      <c r="C14" s="78" t="s">
        <v>2</v>
      </c>
      <c r="D14" s="71"/>
      <c r="E14" s="71">
        <v>0</v>
      </c>
      <c r="F14" s="71">
        <v>3414.9654605263158</v>
      </c>
      <c r="G14" s="71">
        <v>6829.9309210526317</v>
      </c>
      <c r="H14" s="71">
        <v>6829.9309210526317</v>
      </c>
      <c r="I14" s="71">
        <v>23383.385466507174</v>
      </c>
      <c r="J14" s="71">
        <v>9260.8118271531093</v>
      </c>
      <c r="K14" s="71">
        <v>10968.294557416268</v>
      </c>
      <c r="L14" s="71">
        <v>10968.294557416268</v>
      </c>
      <c r="M14" s="71">
        <v>9260.8118271531093</v>
      </c>
      <c r="N14" s="71">
        <v>10968.294557416268</v>
      </c>
      <c r="O14" s="71">
        <v>10968.294557416268</v>
      </c>
      <c r="P14" s="71">
        <v>7553.329096889951</v>
      </c>
    </row>
    <row r="15" spans="1:91" x14ac:dyDescent="0.25">
      <c r="B15" s="78"/>
      <c r="C15" s="78" t="s">
        <v>4</v>
      </c>
      <c r="D15" s="71"/>
      <c r="E15" s="71">
        <v>0</v>
      </c>
      <c r="F15" s="71">
        <v>6392.8149671052624</v>
      </c>
      <c r="G15" s="71">
        <v>12785.629934210525</v>
      </c>
      <c r="H15" s="71">
        <v>12785.629934210525</v>
      </c>
      <c r="I15" s="71">
        <v>12785.629934210525</v>
      </c>
      <c r="J15" s="71">
        <v>9589.222450657895</v>
      </c>
      <c r="K15" s="71">
        <v>12785.629934210525</v>
      </c>
      <c r="L15" s="71">
        <v>12785.629934210525</v>
      </c>
      <c r="M15" s="71">
        <v>9589.222450657895</v>
      </c>
      <c r="N15" s="71">
        <v>12785.629934210525</v>
      </c>
      <c r="O15" s="71">
        <v>12785.629934210525</v>
      </c>
      <c r="P15" s="71">
        <v>6392.8149671052624</v>
      </c>
    </row>
    <row r="16" spans="1:91" x14ac:dyDescent="0.25">
      <c r="B16" s="78"/>
      <c r="C16" s="78" t="s">
        <v>5</v>
      </c>
      <c r="D16" s="71"/>
      <c r="E16" s="71">
        <v>0</v>
      </c>
      <c r="F16" s="71">
        <v>1748.4623766447367</v>
      </c>
      <c r="G16" s="71">
        <v>3496.9247532894733</v>
      </c>
      <c r="H16" s="71">
        <v>3496.9247532894733</v>
      </c>
      <c r="I16" s="71">
        <v>3496.9247532894733</v>
      </c>
      <c r="J16" s="71">
        <v>2622.693564967105</v>
      </c>
      <c r="K16" s="71">
        <v>3496.9247532894733</v>
      </c>
      <c r="L16" s="71">
        <v>3496.9247532894733</v>
      </c>
      <c r="M16" s="71">
        <v>2622.693564967105</v>
      </c>
      <c r="N16" s="71">
        <v>3496.9247532894733</v>
      </c>
      <c r="O16" s="71">
        <v>3496.9247532894733</v>
      </c>
      <c r="P16" s="71">
        <v>1748.4623766447367</v>
      </c>
    </row>
    <row r="17" spans="2:16" x14ac:dyDescent="0.25">
      <c r="B17" s="78"/>
      <c r="C17" s="101" t="s">
        <v>235</v>
      </c>
      <c r="D17" s="100"/>
      <c r="E17" s="100">
        <v>435447.61197916669</v>
      </c>
      <c r="F17" s="100">
        <v>447003.85478344304</v>
      </c>
      <c r="G17" s="100">
        <v>458560.09758771933</v>
      </c>
      <c r="H17" s="100">
        <v>458560.09758771933</v>
      </c>
      <c r="I17" s="100">
        <v>487405.89384127047</v>
      </c>
      <c r="J17" s="100">
        <v>459993.425248969</v>
      </c>
      <c r="K17" s="100">
        <v>465771.54665110714</v>
      </c>
      <c r="L17" s="100">
        <v>465771.54665110714</v>
      </c>
      <c r="M17" s="100">
        <v>459993.425248969</v>
      </c>
      <c r="N17" s="100">
        <v>465771.54665110714</v>
      </c>
      <c r="O17" s="100">
        <v>465771.54665110714</v>
      </c>
      <c r="P17" s="100">
        <v>454215.30384683085</v>
      </c>
    </row>
    <row r="18" spans="2:16" x14ac:dyDescent="0.25">
      <c r="B18" s="78" t="s">
        <v>236</v>
      </c>
      <c r="C18" s="78"/>
      <c r="D18" s="71"/>
      <c r="E18" s="71"/>
      <c r="F18" s="71"/>
      <c r="G18" s="71"/>
      <c r="H18" s="71"/>
      <c r="I18" s="71"/>
      <c r="J18" s="71"/>
      <c r="K18" s="71"/>
      <c r="L18" s="71"/>
      <c r="M18" s="71"/>
      <c r="N18" s="71"/>
      <c r="O18" s="71"/>
      <c r="P18" s="71"/>
    </row>
    <row r="19" spans="2:16" x14ac:dyDescent="0.25">
      <c r="B19" s="78"/>
      <c r="C19" s="78" t="s">
        <v>8</v>
      </c>
      <c r="D19" s="71"/>
      <c r="E19" s="71">
        <v>37241.666666666664</v>
      </c>
      <c r="F19" s="71">
        <v>37241.666666666664</v>
      </c>
      <c r="G19" s="71">
        <v>37241.666666666664</v>
      </c>
      <c r="H19" s="71">
        <v>37241.666666666664</v>
      </c>
      <c r="I19" s="71">
        <v>37241.666666666664</v>
      </c>
      <c r="J19" s="71">
        <v>37241.666666666664</v>
      </c>
      <c r="K19" s="71">
        <v>37241.666666666664</v>
      </c>
      <c r="L19" s="71">
        <v>37241.666666666664</v>
      </c>
      <c r="M19" s="71">
        <v>37241.666666666664</v>
      </c>
      <c r="N19" s="71">
        <v>37241.666666666664</v>
      </c>
      <c r="O19" s="71">
        <v>37241.666666666664</v>
      </c>
      <c r="P19" s="71">
        <v>37241.666666666664</v>
      </c>
    </row>
    <row r="20" spans="2:16" x14ac:dyDescent="0.25">
      <c r="B20" s="78"/>
      <c r="C20" s="78" t="s">
        <v>9</v>
      </c>
      <c r="D20" s="71"/>
      <c r="E20" s="71">
        <v>0</v>
      </c>
      <c r="F20" s="71">
        <v>91290</v>
      </c>
      <c r="G20" s="71">
        <v>91290</v>
      </c>
      <c r="H20" s="71">
        <v>91290</v>
      </c>
      <c r="I20" s="71">
        <v>91290</v>
      </c>
      <c r="J20" s="71">
        <v>91290</v>
      </c>
      <c r="K20" s="71">
        <v>91290</v>
      </c>
      <c r="L20" s="71">
        <v>91290</v>
      </c>
      <c r="M20" s="71">
        <v>91290</v>
      </c>
      <c r="N20" s="71">
        <v>91290</v>
      </c>
      <c r="O20" s="71">
        <v>91290</v>
      </c>
      <c r="P20" s="71">
        <v>182580</v>
      </c>
    </row>
    <row r="21" spans="2:16" x14ac:dyDescent="0.25">
      <c r="B21" s="78"/>
      <c r="C21" s="78" t="s">
        <v>10</v>
      </c>
      <c r="D21" s="71"/>
      <c r="E21" s="71">
        <v>0</v>
      </c>
      <c r="F21" s="71">
        <v>13345</v>
      </c>
      <c r="G21" s="71">
        <v>13345</v>
      </c>
      <c r="H21" s="71">
        <v>13345</v>
      </c>
      <c r="I21" s="71">
        <v>13345</v>
      </c>
      <c r="J21" s="71">
        <v>13345</v>
      </c>
      <c r="K21" s="71">
        <v>13345</v>
      </c>
      <c r="L21" s="71">
        <v>13345</v>
      </c>
      <c r="M21" s="71">
        <v>13345</v>
      </c>
      <c r="N21" s="71">
        <v>13345</v>
      </c>
      <c r="O21" s="71">
        <v>13345</v>
      </c>
      <c r="P21" s="71">
        <v>26690</v>
      </c>
    </row>
    <row r="22" spans="2:16" x14ac:dyDescent="0.25">
      <c r="B22" s="78"/>
      <c r="C22" s="78" t="s">
        <v>11</v>
      </c>
      <c r="D22" s="71"/>
      <c r="E22" s="71">
        <v>19040</v>
      </c>
      <c r="F22" s="71">
        <v>19040</v>
      </c>
      <c r="G22" s="71">
        <v>19040</v>
      </c>
      <c r="H22" s="71">
        <v>19040</v>
      </c>
      <c r="I22" s="71">
        <v>19040</v>
      </c>
      <c r="J22" s="71">
        <v>19040</v>
      </c>
      <c r="K22" s="71">
        <v>19040</v>
      </c>
      <c r="L22" s="71">
        <v>19040</v>
      </c>
      <c r="M22" s="71">
        <v>19040</v>
      </c>
      <c r="N22" s="71">
        <v>19040</v>
      </c>
      <c r="O22" s="71">
        <v>19040</v>
      </c>
      <c r="P22" s="71">
        <v>19040</v>
      </c>
    </row>
    <row r="23" spans="2:16" x14ac:dyDescent="0.25">
      <c r="B23" s="78"/>
      <c r="C23" s="78" t="s">
        <v>12</v>
      </c>
      <c r="D23" s="71"/>
      <c r="E23" s="71">
        <v>21077.1953125</v>
      </c>
      <c r="F23" s="71">
        <v>21077.1953125</v>
      </c>
      <c r="G23" s="71">
        <v>21077.1953125</v>
      </c>
      <c r="H23" s="71">
        <v>21077.1953125</v>
      </c>
      <c r="I23" s="71">
        <v>21077.1953125</v>
      </c>
      <c r="J23" s="71">
        <v>21077.1953125</v>
      </c>
      <c r="K23" s="71">
        <v>21077.1953125</v>
      </c>
      <c r="L23" s="71">
        <v>21077.1953125</v>
      </c>
      <c r="M23" s="71">
        <v>21077.1953125</v>
      </c>
      <c r="N23" s="71">
        <v>21077.1953125</v>
      </c>
      <c r="O23" s="71">
        <v>21077.1953125</v>
      </c>
      <c r="P23" s="71">
        <v>21077.1953125</v>
      </c>
    </row>
    <row r="24" spans="2:16" x14ac:dyDescent="0.25">
      <c r="B24" s="78"/>
      <c r="C24" s="78" t="s">
        <v>121</v>
      </c>
      <c r="D24" s="71"/>
      <c r="E24" s="71">
        <v>41276.773763020828</v>
      </c>
      <c r="F24" s="71">
        <v>41276.773763020828</v>
      </c>
      <c r="G24" s="71">
        <v>40044.589583333327</v>
      </c>
      <c r="H24" s="71">
        <v>40044.589583333327</v>
      </c>
      <c r="I24" s="71">
        <v>39736.543538411453</v>
      </c>
      <c r="J24" s="71">
        <v>39736.543538411453</v>
      </c>
      <c r="K24" s="71">
        <v>39736.543538411453</v>
      </c>
      <c r="L24" s="71">
        <v>39736.543538411453</v>
      </c>
      <c r="M24" s="71">
        <v>39736.543538411453</v>
      </c>
      <c r="N24" s="71">
        <v>39736.543538411453</v>
      </c>
      <c r="O24" s="71">
        <v>40660.681673177081</v>
      </c>
      <c r="P24" s="71">
        <v>41276.773763020828</v>
      </c>
    </row>
    <row r="25" spans="2:16" x14ac:dyDescent="0.25">
      <c r="B25" s="78"/>
      <c r="C25" s="78" t="s">
        <v>122</v>
      </c>
      <c r="D25" s="71"/>
      <c r="E25" s="71">
        <v>5992.2893880208321</v>
      </c>
      <c r="F25" s="71">
        <v>5992.2893880208321</v>
      </c>
      <c r="G25" s="71">
        <v>5992.2893880208321</v>
      </c>
      <c r="H25" s="71">
        <v>4325.6227213541661</v>
      </c>
      <c r="I25" s="71">
        <v>4325.6227213541661</v>
      </c>
      <c r="J25" s="71">
        <v>4325.6227213541661</v>
      </c>
      <c r="K25" s="71">
        <v>4325.6227213541661</v>
      </c>
      <c r="L25" s="71">
        <v>4325.6227213541661</v>
      </c>
      <c r="M25" s="71">
        <v>4325.6227213541661</v>
      </c>
      <c r="N25" s="71">
        <v>4325.6227213541661</v>
      </c>
      <c r="O25" s="71">
        <v>4325.6227213541661</v>
      </c>
      <c r="P25" s="71">
        <v>4325.6227213541661</v>
      </c>
    </row>
    <row r="26" spans="2:16" x14ac:dyDescent="0.25">
      <c r="B26" s="78"/>
      <c r="C26" s="78" t="s">
        <v>123</v>
      </c>
      <c r="D26" s="71"/>
      <c r="E26" s="71">
        <v>1066.9043782552083</v>
      </c>
      <c r="F26" s="71">
        <v>1066.9043782552083</v>
      </c>
      <c r="G26" s="71">
        <v>1066.9043782552083</v>
      </c>
      <c r="H26" s="71">
        <v>1066.9043782552083</v>
      </c>
      <c r="I26" s="71">
        <v>1066.9043782552083</v>
      </c>
      <c r="J26" s="71">
        <v>1066.9043782552083</v>
      </c>
      <c r="K26" s="71">
        <v>1066.9043782552083</v>
      </c>
      <c r="L26" s="71">
        <v>1066.9043782552083</v>
      </c>
      <c r="M26" s="71">
        <v>1066.9043782552083</v>
      </c>
      <c r="N26" s="71">
        <v>1066.9043782552083</v>
      </c>
      <c r="O26" s="71">
        <v>1066.9043782552083</v>
      </c>
      <c r="P26" s="71">
        <v>1066.9043782552083</v>
      </c>
    </row>
    <row r="27" spans="2:16" x14ac:dyDescent="0.25">
      <c r="B27" s="78"/>
      <c r="C27" s="78" t="s">
        <v>15</v>
      </c>
      <c r="D27" s="71"/>
      <c r="E27" s="71">
        <v>0</v>
      </c>
      <c r="F27" s="71">
        <v>0</v>
      </c>
      <c r="G27" s="71">
        <v>19374.048611111109</v>
      </c>
      <c r="H27" s="71">
        <v>19374.048611111109</v>
      </c>
      <c r="I27" s="71">
        <v>19374.048611111109</v>
      </c>
      <c r="J27" s="71">
        <v>19374.048611111109</v>
      </c>
      <c r="K27" s="71">
        <v>19374.048611111109</v>
      </c>
      <c r="L27" s="71">
        <v>19374.048611111109</v>
      </c>
      <c r="M27" s="71">
        <v>19374.048611111109</v>
      </c>
      <c r="N27" s="71">
        <v>19374.048611111109</v>
      </c>
      <c r="O27" s="71">
        <v>19374.048611111109</v>
      </c>
      <c r="P27" s="71">
        <v>0</v>
      </c>
    </row>
    <row r="28" spans="2:16" x14ac:dyDescent="0.25">
      <c r="B28" s="78"/>
      <c r="C28" s="78" t="s">
        <v>28</v>
      </c>
      <c r="D28" s="71"/>
      <c r="E28" s="71">
        <v>0</v>
      </c>
      <c r="F28" s="71">
        <v>0</v>
      </c>
      <c r="G28" s="71">
        <v>28674.814236111109</v>
      </c>
      <c r="H28" s="71">
        <v>28674.814236111109</v>
      </c>
      <c r="I28" s="71">
        <v>28674.814236111109</v>
      </c>
      <c r="J28" s="71">
        <v>28674.814236111109</v>
      </c>
      <c r="K28" s="71">
        <v>28674.814236111109</v>
      </c>
      <c r="L28" s="71">
        <v>28674.814236111109</v>
      </c>
      <c r="M28" s="71">
        <v>28674.814236111109</v>
      </c>
      <c r="N28" s="71">
        <v>28674.814236111109</v>
      </c>
      <c r="O28" s="71">
        <v>28674.814236111109</v>
      </c>
      <c r="P28" s="71">
        <v>0</v>
      </c>
    </row>
    <row r="29" spans="2:16" x14ac:dyDescent="0.25">
      <c r="B29" s="78"/>
      <c r="C29" s="78" t="s">
        <v>124</v>
      </c>
      <c r="D29" s="71"/>
      <c r="E29" s="71">
        <v>2104.474365234375</v>
      </c>
      <c r="F29" s="71">
        <v>2104.474365234375</v>
      </c>
      <c r="G29" s="71">
        <v>2024.8358452690973</v>
      </c>
      <c r="H29" s="71">
        <v>2024.8358452690973</v>
      </c>
      <c r="I29" s="71">
        <v>1603.9409722222222</v>
      </c>
      <c r="J29" s="71">
        <v>1603.9409722222222</v>
      </c>
      <c r="K29" s="71">
        <v>1603.9409722222222</v>
      </c>
      <c r="L29" s="71">
        <v>1603.9409722222222</v>
      </c>
      <c r="M29" s="71">
        <v>1603.9409722222222</v>
      </c>
      <c r="N29" s="71">
        <v>1603.9409722222222</v>
      </c>
      <c r="O29" s="71">
        <v>2866.6255913628474</v>
      </c>
      <c r="P29" s="71">
        <v>2104.474365234375</v>
      </c>
    </row>
    <row r="30" spans="2:16" x14ac:dyDescent="0.25">
      <c r="B30" s="78"/>
      <c r="C30" s="78" t="s">
        <v>18</v>
      </c>
      <c r="D30" s="71"/>
      <c r="E30" s="71">
        <v>73454.333333333328</v>
      </c>
      <c r="F30" s="71">
        <v>73454.333333333328</v>
      </c>
      <c r="G30" s="71">
        <v>73454.333333333328</v>
      </c>
      <c r="H30" s="71">
        <v>73454.333333333328</v>
      </c>
      <c r="I30" s="71">
        <v>73454.333333333328</v>
      </c>
      <c r="J30" s="71">
        <v>73454.333333333328</v>
      </c>
      <c r="K30" s="71">
        <v>73454.333333333328</v>
      </c>
      <c r="L30" s="71">
        <v>73454.333333333328</v>
      </c>
      <c r="M30" s="71">
        <v>73454.333333333328</v>
      </c>
      <c r="N30" s="71">
        <v>73454.333333333328</v>
      </c>
      <c r="O30" s="71">
        <v>73454.333333333328</v>
      </c>
      <c r="P30" s="71">
        <v>73454.333333333328</v>
      </c>
    </row>
    <row r="31" spans="2:16" x14ac:dyDescent="0.25">
      <c r="B31" s="78"/>
      <c r="C31" s="78" t="s">
        <v>108</v>
      </c>
      <c r="D31" s="71"/>
      <c r="E31" s="71">
        <v>4027.775716145833</v>
      </c>
      <c r="F31" s="71">
        <v>4027.775716145833</v>
      </c>
      <c r="G31" s="71">
        <v>4027.775716145833</v>
      </c>
      <c r="H31" s="71">
        <v>4027.775716145833</v>
      </c>
      <c r="I31" s="71">
        <v>4027.775716145833</v>
      </c>
      <c r="J31" s="71">
        <v>4027.775716145833</v>
      </c>
      <c r="K31" s="71">
        <v>4027.775716145833</v>
      </c>
      <c r="L31" s="71">
        <v>4027.775716145833</v>
      </c>
      <c r="M31" s="71">
        <v>4027.775716145833</v>
      </c>
      <c r="N31" s="71">
        <v>4027.775716145833</v>
      </c>
      <c r="O31" s="71">
        <v>4027.775716145833</v>
      </c>
      <c r="P31" s="71">
        <v>4027.775716145833</v>
      </c>
    </row>
    <row r="32" spans="2:16" x14ac:dyDescent="0.25">
      <c r="B32" s="78"/>
      <c r="C32" s="78" t="s">
        <v>19</v>
      </c>
      <c r="D32" s="71"/>
      <c r="E32" s="71">
        <v>7544.034505208333</v>
      </c>
      <c r="F32" s="71">
        <v>7544.034505208333</v>
      </c>
      <c r="G32" s="71">
        <v>7544.034505208333</v>
      </c>
      <c r="H32" s="71">
        <v>7544.034505208333</v>
      </c>
      <c r="I32" s="71">
        <v>7544.034505208333</v>
      </c>
      <c r="J32" s="71">
        <v>7544.034505208333</v>
      </c>
      <c r="K32" s="71">
        <v>7544.034505208333</v>
      </c>
      <c r="L32" s="71">
        <v>7544.034505208333</v>
      </c>
      <c r="M32" s="71">
        <v>7544.034505208333</v>
      </c>
      <c r="N32" s="71">
        <v>7544.034505208333</v>
      </c>
      <c r="O32" s="71">
        <v>7544.034505208333</v>
      </c>
      <c r="P32" s="71">
        <v>7544.034505208333</v>
      </c>
    </row>
    <row r="33" spans="2:16" x14ac:dyDescent="0.25">
      <c r="B33" s="78"/>
      <c r="C33" s="78" t="s">
        <v>20</v>
      </c>
      <c r="D33" s="71"/>
      <c r="E33" s="71">
        <v>5212.2568359375</v>
      </c>
      <c r="F33" s="71">
        <v>5212.2568359375</v>
      </c>
      <c r="G33" s="71">
        <v>5212.2568359375</v>
      </c>
      <c r="H33" s="71">
        <v>5212.2568359375</v>
      </c>
      <c r="I33" s="71">
        <v>5212.2568359375</v>
      </c>
      <c r="J33" s="71">
        <v>5212.2568359375</v>
      </c>
      <c r="K33" s="71">
        <v>5212.2568359375</v>
      </c>
      <c r="L33" s="71">
        <v>5212.2568359375</v>
      </c>
      <c r="M33" s="71">
        <v>5212.2568359375</v>
      </c>
      <c r="N33" s="71">
        <v>5212.2568359375</v>
      </c>
      <c r="O33" s="71">
        <v>5212.2568359375</v>
      </c>
      <c r="P33" s="71">
        <v>5212.2568359375</v>
      </c>
    </row>
    <row r="34" spans="2:16" x14ac:dyDescent="0.25">
      <c r="B34" s="78"/>
      <c r="C34" s="78" t="s">
        <v>110</v>
      </c>
      <c r="D34" s="71"/>
      <c r="E34" s="71">
        <v>7935.083984375</v>
      </c>
      <c r="F34" s="71">
        <v>7935.083984375</v>
      </c>
      <c r="G34" s="71">
        <v>7935.083984375</v>
      </c>
      <c r="H34" s="71">
        <v>7935.083984375</v>
      </c>
      <c r="I34" s="71">
        <v>7935.083984375</v>
      </c>
      <c r="J34" s="71">
        <v>7935.083984375</v>
      </c>
      <c r="K34" s="71">
        <v>7935.083984375</v>
      </c>
      <c r="L34" s="71">
        <v>7935.083984375</v>
      </c>
      <c r="M34" s="71">
        <v>7935.083984375</v>
      </c>
      <c r="N34" s="71">
        <v>7935.083984375</v>
      </c>
      <c r="O34" s="71">
        <v>7935.083984375</v>
      </c>
      <c r="P34" s="71">
        <v>7935.083984375</v>
      </c>
    </row>
    <row r="35" spans="2:16" x14ac:dyDescent="0.25">
      <c r="B35" s="78"/>
      <c r="C35" s="78" t="s">
        <v>22</v>
      </c>
      <c r="D35" s="71"/>
      <c r="E35" s="71">
        <v>5190.747395833333</v>
      </c>
      <c r="F35" s="71">
        <v>5190.747395833333</v>
      </c>
      <c r="G35" s="71">
        <v>5190.747395833333</v>
      </c>
      <c r="H35" s="71">
        <v>5190.747395833333</v>
      </c>
      <c r="I35" s="71">
        <v>5190.747395833333</v>
      </c>
      <c r="J35" s="71">
        <v>5190.747395833333</v>
      </c>
      <c r="K35" s="71">
        <v>5190.747395833333</v>
      </c>
      <c r="L35" s="71">
        <v>5190.747395833333</v>
      </c>
      <c r="M35" s="71">
        <v>5190.747395833333</v>
      </c>
      <c r="N35" s="71">
        <v>5190.747395833333</v>
      </c>
      <c r="O35" s="71">
        <v>5190.747395833333</v>
      </c>
      <c r="P35" s="71">
        <v>5190.747395833333</v>
      </c>
    </row>
    <row r="36" spans="2:16" x14ac:dyDescent="0.25">
      <c r="B36" s="78"/>
      <c r="C36" s="78" t="s">
        <v>23</v>
      </c>
      <c r="D36" s="71"/>
      <c r="E36" s="71">
        <v>4200.4332682291661</v>
      </c>
      <c r="F36" s="71">
        <v>4200.4332682291661</v>
      </c>
      <c r="G36" s="71">
        <v>4200.4332682291661</v>
      </c>
      <c r="H36" s="71">
        <v>4200.4332682291661</v>
      </c>
      <c r="I36" s="71">
        <v>4200.4332682291661</v>
      </c>
      <c r="J36" s="71">
        <v>4200.4332682291661</v>
      </c>
      <c r="K36" s="71">
        <v>4200.4332682291661</v>
      </c>
      <c r="L36" s="71">
        <v>4200.4332682291661</v>
      </c>
      <c r="M36" s="71">
        <v>4200.4332682291661</v>
      </c>
      <c r="N36" s="71">
        <v>4200.4332682291661</v>
      </c>
      <c r="O36" s="71">
        <v>4200.4332682291661</v>
      </c>
      <c r="P36" s="71">
        <v>4200.4332682291661</v>
      </c>
    </row>
    <row r="37" spans="2:16" x14ac:dyDescent="0.25">
      <c r="B37" s="78"/>
      <c r="C37" s="78" t="s">
        <v>24</v>
      </c>
      <c r="D37" s="71"/>
      <c r="E37" s="71">
        <v>1010.7786458333333</v>
      </c>
      <c r="F37" s="71">
        <v>1010.7786458333333</v>
      </c>
      <c r="G37" s="71">
        <v>1010.7786458333333</v>
      </c>
      <c r="H37" s="71">
        <v>1010.7786458333333</v>
      </c>
      <c r="I37" s="71">
        <v>1010.7786458333333</v>
      </c>
      <c r="J37" s="71">
        <v>1010.7786458333333</v>
      </c>
      <c r="K37" s="71">
        <v>1010.7786458333333</v>
      </c>
      <c r="L37" s="71">
        <v>1010.7786458333333</v>
      </c>
      <c r="M37" s="71">
        <v>1010.7786458333333</v>
      </c>
      <c r="N37" s="71">
        <v>1010.7786458333333</v>
      </c>
      <c r="O37" s="71">
        <v>1010.7786458333333</v>
      </c>
      <c r="P37" s="71">
        <v>1010.7786458333333</v>
      </c>
    </row>
    <row r="38" spans="2:16" x14ac:dyDescent="0.25">
      <c r="B38" s="78"/>
      <c r="C38" s="78" t="s">
        <v>25</v>
      </c>
      <c r="D38" s="71"/>
      <c r="E38" s="71">
        <v>9532.2356770833321</v>
      </c>
      <c r="F38" s="71">
        <v>9532.2356770833321</v>
      </c>
      <c r="G38" s="71">
        <v>9532.2356770833321</v>
      </c>
      <c r="H38" s="71">
        <v>9532.2356770833321</v>
      </c>
      <c r="I38" s="71">
        <v>9532.2356770833321</v>
      </c>
      <c r="J38" s="71">
        <v>9532.2356770833321</v>
      </c>
      <c r="K38" s="71">
        <v>9532.2356770833321</v>
      </c>
      <c r="L38" s="71">
        <v>9532.2356770833321</v>
      </c>
      <c r="M38" s="71">
        <v>9532.2356770833321</v>
      </c>
      <c r="N38" s="71">
        <v>9532.2356770833321</v>
      </c>
      <c r="O38" s="71">
        <v>9532.2356770833321</v>
      </c>
      <c r="P38" s="71">
        <v>9532.2356770833321</v>
      </c>
    </row>
    <row r="39" spans="2:16" x14ac:dyDescent="0.25">
      <c r="B39" s="78"/>
      <c r="C39" s="78" t="s">
        <v>26</v>
      </c>
      <c r="D39" s="71"/>
      <c r="E39" s="71">
        <v>2465.5851236979165</v>
      </c>
      <c r="F39" s="71">
        <v>2465.5851236979165</v>
      </c>
      <c r="G39" s="71">
        <v>2465.5851236979165</v>
      </c>
      <c r="H39" s="71">
        <v>2465.5851236979165</v>
      </c>
      <c r="I39" s="71">
        <v>2465.5851236979165</v>
      </c>
      <c r="J39" s="71">
        <v>2465.5851236979165</v>
      </c>
      <c r="K39" s="71">
        <v>2465.5851236979165</v>
      </c>
      <c r="L39" s="71">
        <v>2465.5851236979165</v>
      </c>
      <c r="M39" s="71">
        <v>2465.5851236979165</v>
      </c>
      <c r="N39" s="71">
        <v>2465.5851236979165</v>
      </c>
      <c r="O39" s="71">
        <v>2465.5851236979165</v>
      </c>
      <c r="P39" s="71">
        <v>2465.5851236979165</v>
      </c>
    </row>
    <row r="40" spans="2:16" x14ac:dyDescent="0.25">
      <c r="B40" s="78"/>
      <c r="C40" s="78" t="s">
        <v>113</v>
      </c>
      <c r="D40" s="71"/>
      <c r="E40" s="71">
        <v>8543.7556559244786</v>
      </c>
      <c r="F40" s="71">
        <v>8543.7556559244786</v>
      </c>
      <c r="G40" s="71">
        <v>8543.7556559244786</v>
      </c>
      <c r="H40" s="71">
        <v>8543.7556559244786</v>
      </c>
      <c r="I40" s="71">
        <v>8543.7556559244786</v>
      </c>
      <c r="J40" s="71">
        <v>8543.7556559244786</v>
      </c>
      <c r="K40" s="71">
        <v>8543.7556559244786</v>
      </c>
      <c r="L40" s="71">
        <v>8543.7556559244786</v>
      </c>
      <c r="M40" s="71">
        <v>8543.7556559244786</v>
      </c>
      <c r="N40" s="71">
        <v>8543.7556559244786</v>
      </c>
      <c r="O40" s="71">
        <v>8543.7556559244786</v>
      </c>
      <c r="P40" s="71">
        <v>8543.7556559244786</v>
      </c>
    </row>
    <row r="41" spans="2:16" x14ac:dyDescent="0.25">
      <c r="B41" s="78"/>
      <c r="C41" s="78" t="s">
        <v>114</v>
      </c>
      <c r="D41" s="71"/>
      <c r="E41" s="71">
        <v>0</v>
      </c>
      <c r="F41" s="71">
        <v>0</v>
      </c>
      <c r="G41" s="71">
        <v>0</v>
      </c>
      <c r="H41" s="71">
        <v>20587.125</v>
      </c>
      <c r="I41" s="71">
        <v>0</v>
      </c>
      <c r="J41" s="71">
        <v>0</v>
      </c>
      <c r="K41" s="71">
        <v>20587.125</v>
      </c>
      <c r="L41" s="71">
        <v>0</v>
      </c>
      <c r="M41" s="71">
        <v>0</v>
      </c>
      <c r="N41" s="71">
        <v>0</v>
      </c>
      <c r="O41" s="71">
        <v>0</v>
      </c>
      <c r="P41" s="71">
        <v>0</v>
      </c>
    </row>
    <row r="42" spans="2:16" x14ac:dyDescent="0.25">
      <c r="B42" s="78"/>
      <c r="C42" s="78" t="s">
        <v>116</v>
      </c>
      <c r="D42" s="71"/>
      <c r="E42" s="71">
        <v>2881.9176432291665</v>
      </c>
      <c r="F42" s="71">
        <v>2881.9176432291665</v>
      </c>
      <c r="G42" s="71">
        <v>2881.9176432291665</v>
      </c>
      <c r="H42" s="71">
        <v>2881.9176432291665</v>
      </c>
      <c r="I42" s="71">
        <v>2881.9176432291665</v>
      </c>
      <c r="J42" s="71">
        <v>2881.9176432291665</v>
      </c>
      <c r="K42" s="71">
        <v>2881.9176432291665</v>
      </c>
      <c r="L42" s="71">
        <v>2881.9176432291665</v>
      </c>
      <c r="M42" s="71">
        <v>2881.9176432291665</v>
      </c>
      <c r="N42" s="71">
        <v>2881.9176432291665</v>
      </c>
      <c r="O42" s="71">
        <v>2881.9176432291665</v>
      </c>
      <c r="P42" s="71">
        <v>2881.9176432291665</v>
      </c>
    </row>
    <row r="43" spans="2:16" x14ac:dyDescent="0.25">
      <c r="B43" s="78"/>
      <c r="C43" s="78" t="s">
        <v>30</v>
      </c>
      <c r="D43" s="71"/>
      <c r="E43" s="71">
        <v>25867.114257812496</v>
      </c>
      <c r="F43" s="71">
        <v>25867.114257812496</v>
      </c>
      <c r="G43" s="71">
        <v>25867.114257812496</v>
      </c>
      <c r="H43" s="71">
        <v>25867.114257812496</v>
      </c>
      <c r="I43" s="71">
        <v>25867.114257812496</v>
      </c>
      <c r="J43" s="71">
        <v>25867.114257812496</v>
      </c>
      <c r="K43" s="71">
        <v>25867.114257812496</v>
      </c>
      <c r="L43" s="71">
        <v>25867.114257812496</v>
      </c>
      <c r="M43" s="71">
        <v>25867.114257812496</v>
      </c>
      <c r="N43" s="71">
        <v>25867.114257812496</v>
      </c>
      <c r="O43" s="71">
        <v>25867.114257812496</v>
      </c>
      <c r="P43" s="71">
        <v>25867.114257812496</v>
      </c>
    </row>
    <row r="44" spans="2:16" x14ac:dyDescent="0.25">
      <c r="B44" s="78"/>
      <c r="C44" s="101" t="s">
        <v>254</v>
      </c>
      <c r="D44" s="100"/>
      <c r="E44" s="100">
        <v>285665.35591634113</v>
      </c>
      <c r="F44" s="100">
        <v>390300.35591634101</v>
      </c>
      <c r="G44" s="100">
        <v>437037.39606391051</v>
      </c>
      <c r="H44" s="100">
        <v>455957.85439724388</v>
      </c>
      <c r="I44" s="100">
        <v>434641.78847927507</v>
      </c>
      <c r="J44" s="100">
        <v>434641.78847927507</v>
      </c>
      <c r="K44" s="100">
        <v>455228.91347927507</v>
      </c>
      <c r="L44" s="100">
        <v>434641.78847927507</v>
      </c>
      <c r="M44" s="100">
        <v>434641.78847927507</v>
      </c>
      <c r="N44" s="100">
        <v>434641.78847927507</v>
      </c>
      <c r="O44" s="100">
        <v>436828.61123318132</v>
      </c>
      <c r="P44" s="100">
        <v>493268.68924967438</v>
      </c>
    </row>
    <row r="45" spans="2:16" x14ac:dyDescent="0.25">
      <c r="B45" s="499" t="s">
        <v>255</v>
      </c>
      <c r="C45" s="499"/>
      <c r="D45" s="500"/>
      <c r="E45" s="500">
        <v>149782.25606282556</v>
      </c>
      <c r="F45" s="500">
        <v>56703.498867102026</v>
      </c>
      <c r="G45" s="500">
        <v>21522.701523808821</v>
      </c>
      <c r="H45" s="500">
        <v>2602.2431904754485</v>
      </c>
      <c r="I45" s="500">
        <v>52764.105361995404</v>
      </c>
      <c r="J45" s="500">
        <v>25351.636769693927</v>
      </c>
      <c r="K45" s="500">
        <v>10542.633171832073</v>
      </c>
      <c r="L45" s="500">
        <v>31129.758171832073</v>
      </c>
      <c r="M45" s="500">
        <v>25351.636769693927</v>
      </c>
      <c r="N45" s="500">
        <v>31129.758171832073</v>
      </c>
      <c r="O45" s="500">
        <v>28942.935417925823</v>
      </c>
      <c r="P45" s="500">
        <v>-39053.385402843531</v>
      </c>
    </row>
    <row r="46" spans="2:16" x14ac:dyDescent="0.25">
      <c r="B46" s="499" t="s">
        <v>117</v>
      </c>
      <c r="C46" s="499"/>
      <c r="D46" s="500"/>
      <c r="E46" s="500">
        <v>285665.35591634113</v>
      </c>
      <c r="F46" s="500">
        <v>390300.35591634101</v>
      </c>
      <c r="G46" s="500">
        <v>437037.39606391051</v>
      </c>
      <c r="H46" s="500">
        <v>455957.85439724388</v>
      </c>
      <c r="I46" s="500">
        <v>434641.78847927507</v>
      </c>
      <c r="J46" s="500">
        <v>434641.78847927507</v>
      </c>
      <c r="K46" s="500">
        <v>455228.91347927507</v>
      </c>
      <c r="L46" s="500">
        <v>434641.78847927507</v>
      </c>
      <c r="M46" s="500">
        <v>434641.78847927507</v>
      </c>
      <c r="N46" s="500">
        <v>434641.78847927507</v>
      </c>
      <c r="O46" s="500">
        <v>436828.61123318132</v>
      </c>
      <c r="P46" s="500">
        <v>493268.68924967438</v>
      </c>
    </row>
    <row r="47" spans="2:16" x14ac:dyDescent="0.25">
      <c r="B47" s="499" t="s">
        <v>32</v>
      </c>
      <c r="C47" s="499"/>
      <c r="D47" s="500"/>
      <c r="E47" s="500">
        <v>149782.25606282556</v>
      </c>
      <c r="F47" s="500">
        <v>56703.498867102026</v>
      </c>
      <c r="G47" s="500">
        <v>21522.701523808821</v>
      </c>
      <c r="H47" s="500">
        <v>2602.2431904754485</v>
      </c>
      <c r="I47" s="500">
        <v>52764.105361995404</v>
      </c>
      <c r="J47" s="500">
        <v>25351.636769693927</v>
      </c>
      <c r="K47" s="500">
        <v>10542.633171832073</v>
      </c>
      <c r="L47" s="500">
        <v>31129.758171832073</v>
      </c>
      <c r="M47" s="500">
        <v>25351.636769693927</v>
      </c>
      <c r="N47" s="500">
        <v>31129.758171832073</v>
      </c>
      <c r="O47" s="500">
        <v>28942.935417925823</v>
      </c>
      <c r="P47" s="500">
        <v>-39053.385402843531</v>
      </c>
    </row>
    <row r="48" spans="2:16" x14ac:dyDescent="0.25">
      <c r="B48" s="78" t="s">
        <v>256</v>
      </c>
      <c r="C48" s="78"/>
      <c r="D48" s="71"/>
      <c r="E48" s="71"/>
      <c r="F48" s="71"/>
      <c r="G48" s="71"/>
      <c r="H48" s="71"/>
      <c r="I48" s="71"/>
      <c r="J48" s="71"/>
      <c r="K48" s="71"/>
      <c r="L48" s="71"/>
      <c r="M48" s="71"/>
      <c r="N48" s="71"/>
      <c r="O48" s="71"/>
      <c r="P48" s="71"/>
    </row>
    <row r="49" spans="2:16" x14ac:dyDescent="0.25">
      <c r="B49" s="78"/>
      <c r="C49" s="78" t="s">
        <v>257</v>
      </c>
      <c r="D49" s="71"/>
      <c r="E49" s="71">
        <v>6909.693196614583</v>
      </c>
      <c r="F49" s="71">
        <v>6909.693196614583</v>
      </c>
      <c r="G49" s="71">
        <v>6909.693196614583</v>
      </c>
      <c r="H49" s="71">
        <v>6909.693196614583</v>
      </c>
      <c r="I49" s="71">
        <v>6909.693196614583</v>
      </c>
      <c r="J49" s="71">
        <v>6909.693196614583</v>
      </c>
      <c r="K49" s="71">
        <v>6909.693196614583</v>
      </c>
      <c r="L49" s="71">
        <v>6909.693196614583</v>
      </c>
      <c r="M49" s="71">
        <v>6909.693196614583</v>
      </c>
      <c r="N49" s="71">
        <v>6909.693196614583</v>
      </c>
      <c r="O49" s="71">
        <v>6909.693196614583</v>
      </c>
      <c r="P49" s="71">
        <v>6909.693196614583</v>
      </c>
    </row>
    <row r="50" spans="2:16" x14ac:dyDescent="0.25">
      <c r="B50" s="78"/>
      <c r="C50" s="78" t="s">
        <v>258</v>
      </c>
      <c r="D50" s="71"/>
      <c r="E50" s="71">
        <v>-15098.666666666666</v>
      </c>
      <c r="F50" s="71">
        <v>-15098.666666666666</v>
      </c>
      <c r="G50" s="71">
        <v>-15098.666666666666</v>
      </c>
      <c r="H50" s="71">
        <v>0</v>
      </c>
      <c r="I50" s="71">
        <v>0</v>
      </c>
      <c r="J50" s="71">
        <v>0</v>
      </c>
      <c r="K50" s="71">
        <v>0</v>
      </c>
      <c r="L50" s="71">
        <v>0</v>
      </c>
      <c r="M50" s="71">
        <v>0</v>
      </c>
      <c r="N50" s="71">
        <v>0</v>
      </c>
      <c r="O50" s="71">
        <v>0</v>
      </c>
      <c r="P50" s="71">
        <v>0</v>
      </c>
    </row>
    <row r="51" spans="2:16" x14ac:dyDescent="0.25">
      <c r="B51" s="78"/>
      <c r="C51" s="78" t="s">
        <v>259</v>
      </c>
      <c r="D51" s="71"/>
      <c r="E51" s="71">
        <v>-248903.75716145834</v>
      </c>
      <c r="F51" s="71">
        <v>-97734.991536458328</v>
      </c>
      <c r="G51" s="71">
        <v>-97734.991536458328</v>
      </c>
      <c r="H51" s="71">
        <v>2265.0084635416665</v>
      </c>
      <c r="I51" s="71">
        <v>2265.0084635416665</v>
      </c>
      <c r="J51" s="71">
        <v>2265.0084635416665</v>
      </c>
      <c r="K51" s="71">
        <v>2265.0084635416665</v>
      </c>
      <c r="L51" s="71">
        <v>2265.0084635416665</v>
      </c>
      <c r="M51" s="71">
        <v>2265.0084635416665</v>
      </c>
      <c r="N51" s="71">
        <v>2265.0084635416665</v>
      </c>
      <c r="O51" s="71">
        <v>2265.0084635416665</v>
      </c>
      <c r="P51" s="71">
        <v>142165.69596354166</v>
      </c>
    </row>
    <row r="52" spans="2:16" x14ac:dyDescent="0.25">
      <c r="B52" s="78"/>
      <c r="C52" s="78" t="s">
        <v>260</v>
      </c>
      <c r="D52" s="71"/>
      <c r="E52" s="71">
        <v>1407507.4010416667</v>
      </c>
      <c r="F52" s="71">
        <v>-439846.08333333331</v>
      </c>
      <c r="G52" s="71">
        <v>-439846.08333333331</v>
      </c>
      <c r="H52" s="71">
        <v>1261191.6447916667</v>
      </c>
      <c r="I52" s="71">
        <v>-439846.08333333331</v>
      </c>
      <c r="J52" s="71">
        <v>-439846.08333333331</v>
      </c>
      <c r="K52" s="71">
        <v>425034.71666666673</v>
      </c>
      <c r="L52" s="71">
        <v>-439846.08333333331</v>
      </c>
      <c r="M52" s="71">
        <v>-439846.08333333331</v>
      </c>
      <c r="N52" s="71">
        <v>425034.71666666673</v>
      </c>
      <c r="O52" s="71">
        <v>-439846.08333333331</v>
      </c>
      <c r="P52" s="71">
        <v>-439846.08333333331</v>
      </c>
    </row>
    <row r="53" spans="2:16" x14ac:dyDescent="0.25">
      <c r="B53" s="78"/>
      <c r="C53" s="78" t="s">
        <v>261</v>
      </c>
      <c r="D53" s="71"/>
      <c r="E53" s="71">
        <v>-3333.333333333333</v>
      </c>
      <c r="F53" s="71">
        <v>-3333.333333333333</v>
      </c>
      <c r="G53" s="71">
        <v>-3333.333333333333</v>
      </c>
      <c r="H53" s="71">
        <v>-3333.333333333333</v>
      </c>
      <c r="I53" s="71">
        <v>-3333.333333333333</v>
      </c>
      <c r="J53" s="71">
        <v>-3333.333333333333</v>
      </c>
      <c r="K53" s="71">
        <v>-3333.333333333333</v>
      </c>
      <c r="L53" s="71">
        <v>-3333.333333333333</v>
      </c>
      <c r="M53" s="71">
        <v>-3333.333333333333</v>
      </c>
      <c r="N53" s="71">
        <v>-3333.333333333333</v>
      </c>
      <c r="O53" s="71">
        <v>-3333.333333333333</v>
      </c>
      <c r="P53" s="71">
        <v>-3333.333333333333</v>
      </c>
    </row>
    <row r="54" spans="2:16" x14ac:dyDescent="0.25">
      <c r="B54" s="78"/>
      <c r="C54" s="101" t="s">
        <v>262</v>
      </c>
      <c r="D54" s="100"/>
      <c r="E54" s="100">
        <v>1147081.3370768228</v>
      </c>
      <c r="F54" s="100">
        <v>-549103.38167317712</v>
      </c>
      <c r="G54" s="100">
        <v>-549103.38167317712</v>
      </c>
      <c r="H54" s="100">
        <v>1267033.0131184896</v>
      </c>
      <c r="I54" s="100">
        <v>-434004.71500651038</v>
      </c>
      <c r="J54" s="100">
        <v>-434004.71500651038</v>
      </c>
      <c r="K54" s="100">
        <v>430876.08499348967</v>
      </c>
      <c r="L54" s="100">
        <v>-434004.71500651038</v>
      </c>
      <c r="M54" s="100">
        <v>-434004.71500651038</v>
      </c>
      <c r="N54" s="100">
        <v>430876.08499348967</v>
      </c>
      <c r="O54" s="100">
        <v>-434004.71500651038</v>
      </c>
      <c r="P54" s="100">
        <v>-294104.02750651038</v>
      </c>
    </row>
    <row r="55" spans="2:16" x14ac:dyDescent="0.25">
      <c r="B55" s="499" t="s">
        <v>263</v>
      </c>
      <c r="C55" s="499"/>
      <c r="D55" s="500"/>
      <c r="E55" s="500">
        <v>1296863.5931396484</v>
      </c>
      <c r="F55" s="500">
        <v>-492399.8828060751</v>
      </c>
      <c r="G55" s="500">
        <v>-527580.68014936824</v>
      </c>
      <c r="H55" s="500">
        <v>1269635.2563089652</v>
      </c>
      <c r="I55" s="500">
        <v>-381240.60964451497</v>
      </c>
      <c r="J55" s="500">
        <v>-408653.07823681645</v>
      </c>
      <c r="K55" s="500">
        <v>441418.71816532174</v>
      </c>
      <c r="L55" s="500">
        <v>-402874.95683467831</v>
      </c>
      <c r="M55" s="500">
        <v>-408653.07823681645</v>
      </c>
      <c r="N55" s="500">
        <v>462005.84316532174</v>
      </c>
      <c r="O55" s="500">
        <v>-405061.77958858456</v>
      </c>
      <c r="P55" s="500">
        <v>-333157.41290935391</v>
      </c>
    </row>
    <row r="56" spans="2:16" x14ac:dyDescent="0.25">
      <c r="B56" s="499" t="s">
        <v>266</v>
      </c>
      <c r="C56" s="499"/>
      <c r="D56" s="500">
        <v>616590.77478320559</v>
      </c>
      <c r="E56" s="500">
        <v>1913454.3679228541</v>
      </c>
      <c r="F56" s="500">
        <v>1421054.4851167791</v>
      </c>
      <c r="G56" s="500">
        <v>893473.80496741086</v>
      </c>
      <c r="H56" s="500">
        <v>2163109.0612763762</v>
      </c>
      <c r="I56" s="500">
        <v>1781868.4516318613</v>
      </c>
      <c r="J56" s="500">
        <v>1373215.3733950448</v>
      </c>
      <c r="K56" s="500">
        <v>1814634.0915603666</v>
      </c>
      <c r="L56" s="500">
        <v>1411759.1347256883</v>
      </c>
      <c r="M56" s="500">
        <v>1003106.0564888718</v>
      </c>
      <c r="N56" s="500">
        <v>1465111.8996541935</v>
      </c>
      <c r="O56" s="500">
        <v>1060050.120065609</v>
      </c>
      <c r="P56" s="500">
        <v>726892.70715625514</v>
      </c>
    </row>
    <row r="57" spans="2:16" x14ac:dyDescent="0.25">
      <c r="B57" s="78"/>
      <c r="C57" s="78"/>
      <c r="D57" s="71"/>
      <c r="E57" s="71"/>
      <c r="F57" s="71"/>
      <c r="G57" s="71"/>
      <c r="H57" s="71"/>
      <c r="I57" s="71"/>
      <c r="J57" s="71"/>
      <c r="K57" s="71"/>
      <c r="L57" s="71"/>
      <c r="M57" s="71"/>
      <c r="N57" s="71"/>
      <c r="O57" s="71"/>
      <c r="P57" s="71"/>
    </row>
    <row r="58" spans="2:16" x14ac:dyDescent="0.25">
      <c r="B58" s="78"/>
      <c r="C58" s="78"/>
      <c r="D58" s="71"/>
      <c r="E58" s="71"/>
      <c r="F58" s="71"/>
      <c r="G58" s="71"/>
      <c r="H58" s="71"/>
      <c r="I58" s="71"/>
      <c r="J58" s="71"/>
      <c r="K58" s="71"/>
      <c r="L58" s="71"/>
      <c r="M58" s="71"/>
      <c r="N58" s="71"/>
      <c r="O58" s="71"/>
      <c r="P58" s="71"/>
    </row>
    <row r="59" spans="2:16" x14ac:dyDescent="0.25">
      <c r="B59" s="78"/>
      <c r="C59" s="78"/>
      <c r="D59" s="71"/>
      <c r="E59" s="71"/>
      <c r="F59" s="71"/>
      <c r="G59" s="71"/>
      <c r="H59" s="71"/>
      <c r="I59" s="71"/>
      <c r="J59" s="71"/>
      <c r="K59" s="71"/>
      <c r="L59" s="71"/>
      <c r="M59" s="71"/>
      <c r="N59" s="71"/>
      <c r="O59" s="71"/>
      <c r="P59" s="71"/>
    </row>
    <row r="60" spans="2:16" x14ac:dyDescent="0.25">
      <c r="B60" s="78"/>
      <c r="C60" s="78"/>
      <c r="D60" s="71"/>
      <c r="E60" s="71"/>
      <c r="F60" s="71"/>
      <c r="G60" s="71"/>
      <c r="H60" s="71"/>
      <c r="I60" s="71"/>
      <c r="J60" s="71"/>
      <c r="K60" s="71"/>
      <c r="L60" s="71"/>
      <c r="M60" s="71"/>
      <c r="N60" s="71"/>
      <c r="O60" s="71"/>
      <c r="P60" s="71"/>
    </row>
    <row r="61" spans="2:16" x14ac:dyDescent="0.25">
      <c r="B61" s="78"/>
      <c r="C61" s="78"/>
      <c r="D61" s="71"/>
      <c r="E61" s="71"/>
      <c r="F61" s="71"/>
      <c r="G61" s="71"/>
      <c r="H61" s="71"/>
      <c r="I61" s="71"/>
      <c r="J61" s="71"/>
      <c r="K61" s="71"/>
      <c r="L61" s="71"/>
      <c r="M61" s="71"/>
      <c r="N61" s="71"/>
      <c r="O61" s="71"/>
      <c r="P61" s="71"/>
    </row>
    <row r="62" spans="2:16" x14ac:dyDescent="0.25">
      <c r="B62" s="78"/>
      <c r="C62" s="78"/>
      <c r="D62" s="71"/>
      <c r="E62" s="71"/>
      <c r="F62" s="71"/>
      <c r="G62" s="71"/>
      <c r="H62" s="71"/>
      <c r="I62" s="71"/>
      <c r="J62" s="71"/>
      <c r="K62" s="71"/>
      <c r="L62" s="71"/>
      <c r="M62" s="71"/>
      <c r="N62" s="71"/>
      <c r="O62" s="71"/>
      <c r="P62" s="71"/>
    </row>
    <row r="63" spans="2:16" x14ac:dyDescent="0.25">
      <c r="B63" s="78"/>
      <c r="C63" s="78"/>
      <c r="D63" s="71"/>
      <c r="E63" s="71"/>
      <c r="F63" s="71"/>
      <c r="G63" s="71"/>
      <c r="H63" s="71"/>
      <c r="I63" s="71"/>
      <c r="J63" s="71"/>
      <c r="K63" s="71"/>
      <c r="L63" s="71"/>
      <c r="M63" s="71"/>
      <c r="N63" s="71"/>
      <c r="O63" s="71"/>
      <c r="P63" s="71"/>
    </row>
    <row r="64" spans="2:16" x14ac:dyDescent="0.25">
      <c r="B64" s="78"/>
      <c r="C64" s="78"/>
      <c r="D64" s="71"/>
      <c r="E64" s="71"/>
      <c r="F64" s="71"/>
      <c r="G64" s="71"/>
      <c r="H64" s="71"/>
      <c r="I64" s="71"/>
      <c r="J64" s="71"/>
      <c r="K64" s="71"/>
      <c r="L64" s="71"/>
      <c r="M64" s="71"/>
      <c r="N64" s="71"/>
      <c r="O64" s="71"/>
      <c r="P64" s="71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/>
  </sheetPr>
  <dimension ref="A1:MI555"/>
  <sheetViews>
    <sheetView workbookViewId="0">
      <selection activeCell="D20" sqref="D20"/>
    </sheetView>
  </sheetViews>
  <sheetFormatPr defaultColWidth="8.85546875" defaultRowHeight="15" x14ac:dyDescent="0.25"/>
  <cols>
    <col min="1" max="1" width="3.7109375" customWidth="1"/>
    <col min="2" max="2" width="21.7109375" customWidth="1"/>
    <col min="3" max="3" width="20.7109375" customWidth="1"/>
    <col min="4" max="4" width="23.140625" bestFit="1" customWidth="1"/>
    <col min="5" max="5" width="3.7109375" bestFit="1" customWidth="1"/>
    <col min="6" max="6" width="6.7109375" bestFit="1" customWidth="1"/>
    <col min="7" max="7" width="6.85546875" bestFit="1" customWidth="1"/>
    <col min="8" max="13" width="9" bestFit="1" customWidth="1"/>
    <col min="14" max="33" width="9" customWidth="1"/>
    <col min="34" max="49" width="9.85546875" customWidth="1"/>
    <col min="50" max="50" width="4.42578125" customWidth="1"/>
    <col min="51" max="51" width="5.28515625" bestFit="1" customWidth="1"/>
    <col min="52" max="52" width="6.85546875" bestFit="1" customWidth="1"/>
    <col min="53" max="53" width="6.28515625" bestFit="1" customWidth="1"/>
    <col min="54" max="54" width="9.5703125" bestFit="1" customWidth="1"/>
    <col min="55" max="90" width="9.140625" customWidth="1"/>
  </cols>
  <sheetData>
    <row r="1" spans="1:347" x14ac:dyDescent="0.25">
      <c r="A1" s="70"/>
      <c r="B1" s="144" t="s">
        <v>127</v>
      </c>
      <c r="C1" s="144"/>
      <c r="D1" s="144"/>
      <c r="E1" s="144"/>
      <c r="F1" s="144"/>
      <c r="G1" s="145"/>
      <c r="H1" s="145">
        <v>4</v>
      </c>
      <c r="I1" s="145">
        <v>5</v>
      </c>
      <c r="J1" s="145">
        <v>6</v>
      </c>
      <c r="K1" s="145">
        <v>7</v>
      </c>
      <c r="L1" s="145">
        <v>8</v>
      </c>
      <c r="M1" s="145">
        <v>9</v>
      </c>
      <c r="N1" s="145">
        <v>10</v>
      </c>
      <c r="O1" s="145">
        <v>11</v>
      </c>
      <c r="P1" s="145">
        <v>12</v>
      </c>
      <c r="Q1" s="145">
        <v>13</v>
      </c>
      <c r="R1" s="145">
        <v>14</v>
      </c>
      <c r="S1" s="145">
        <v>15</v>
      </c>
      <c r="T1" s="145">
        <v>16</v>
      </c>
      <c r="U1" s="145">
        <v>17</v>
      </c>
      <c r="V1" s="145">
        <v>18</v>
      </c>
      <c r="W1" s="145">
        <v>19</v>
      </c>
      <c r="X1" s="145">
        <v>20</v>
      </c>
      <c r="Y1" s="145">
        <v>21</v>
      </c>
      <c r="Z1" s="145">
        <v>22</v>
      </c>
      <c r="AA1" s="145">
        <v>23</v>
      </c>
      <c r="AB1" s="145">
        <v>24</v>
      </c>
      <c r="AC1" s="145">
        <v>25</v>
      </c>
      <c r="AD1" s="145">
        <v>26</v>
      </c>
      <c r="AE1" s="145">
        <v>27</v>
      </c>
      <c r="AF1" s="145">
        <v>28</v>
      </c>
      <c r="AG1" s="145">
        <v>29</v>
      </c>
      <c r="AH1" s="145">
        <v>30</v>
      </c>
      <c r="AI1" s="145">
        <v>31</v>
      </c>
      <c r="AJ1" s="145">
        <v>32</v>
      </c>
      <c r="AK1" s="145">
        <v>33</v>
      </c>
      <c r="AL1" s="145">
        <v>34</v>
      </c>
      <c r="AM1" s="145">
        <v>35</v>
      </c>
      <c r="AN1" s="145">
        <v>36</v>
      </c>
      <c r="AO1" s="145">
        <v>37</v>
      </c>
      <c r="AP1" s="145">
        <v>38</v>
      </c>
      <c r="AQ1" s="145">
        <v>39</v>
      </c>
      <c r="AR1" s="145">
        <v>40</v>
      </c>
      <c r="AS1" s="145">
        <v>41</v>
      </c>
      <c r="AT1" s="145">
        <v>42</v>
      </c>
      <c r="AU1" s="145">
        <v>43</v>
      </c>
      <c r="AV1" s="145">
        <v>44</v>
      </c>
      <c r="AW1" s="145">
        <v>45</v>
      </c>
      <c r="AX1" s="145"/>
      <c r="AY1" s="145">
        <v>1</v>
      </c>
      <c r="AZ1" s="145"/>
      <c r="BA1" s="144">
        <v>2</v>
      </c>
      <c r="BB1" s="144">
        <v>3</v>
      </c>
    </row>
    <row r="2" spans="1:347" ht="19.5" x14ac:dyDescent="0.4">
      <c r="A2" s="70"/>
      <c r="B2" s="95" t="s">
        <v>368</v>
      </c>
      <c r="C2" s="95"/>
      <c r="D2" s="95"/>
      <c r="E2" s="95"/>
      <c r="F2" s="95"/>
      <c r="G2" s="95"/>
      <c r="H2" s="71"/>
      <c r="I2" s="71"/>
      <c r="J2" s="87"/>
      <c r="K2" s="8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  <c r="AA2" s="97"/>
      <c r="AB2" s="97"/>
      <c r="AC2" s="97"/>
      <c r="AD2" s="97"/>
      <c r="AE2" s="97"/>
      <c r="AF2" s="97"/>
      <c r="AG2" s="97"/>
      <c r="AH2" s="97"/>
      <c r="AI2" s="97"/>
      <c r="AJ2" s="97"/>
      <c r="AK2" s="97"/>
      <c r="AL2" s="97"/>
      <c r="AM2" s="97"/>
      <c r="AN2" s="97"/>
      <c r="AO2" s="97"/>
      <c r="AP2" s="97"/>
      <c r="AQ2" s="97"/>
      <c r="AR2" s="97"/>
      <c r="AS2" s="97"/>
      <c r="AT2" s="97"/>
      <c r="AU2" s="97"/>
      <c r="AV2" s="97"/>
      <c r="AW2" s="97"/>
    </row>
    <row r="3" spans="1:347" x14ac:dyDescent="0.25">
      <c r="A3" s="70"/>
      <c r="B3" s="96" t="s">
        <v>362</v>
      </c>
      <c r="C3" s="96"/>
      <c r="D3" s="96"/>
      <c r="E3" s="96"/>
      <c r="F3" s="96"/>
      <c r="G3" s="96"/>
      <c r="H3" s="444"/>
      <c r="I3" s="444"/>
      <c r="J3" s="444"/>
      <c r="K3" s="97"/>
      <c r="L3" s="97"/>
      <c r="M3" s="97"/>
      <c r="N3" s="97"/>
      <c r="O3" s="97"/>
      <c r="P3" s="97"/>
      <c r="Q3" s="97"/>
      <c r="R3" s="97"/>
      <c r="S3" s="97"/>
      <c r="T3" s="97"/>
      <c r="U3" s="97"/>
      <c r="V3" s="97"/>
      <c r="W3" s="97"/>
      <c r="X3" s="97"/>
      <c r="Y3" s="97"/>
      <c r="Z3" s="97"/>
      <c r="AA3" s="97"/>
      <c r="AB3" s="97"/>
      <c r="AC3" s="97"/>
      <c r="AD3" s="97"/>
      <c r="AE3" s="97"/>
      <c r="AF3" s="97"/>
      <c r="AG3" s="97"/>
      <c r="AH3" s="97"/>
      <c r="AI3" s="97"/>
      <c r="AJ3" s="97"/>
      <c r="AK3" s="97"/>
      <c r="AL3" s="97"/>
      <c r="AM3" s="97"/>
      <c r="AN3" s="97"/>
      <c r="AO3" s="97"/>
      <c r="AP3" s="97"/>
      <c r="AQ3" s="97"/>
      <c r="AR3" s="97"/>
      <c r="AS3" s="97"/>
      <c r="AT3" s="97"/>
      <c r="AU3" s="97"/>
      <c r="AV3" s="97"/>
      <c r="AW3" s="97"/>
      <c r="CM3" s="70"/>
    </row>
    <row r="4" spans="1:347" x14ac:dyDescent="0.25">
      <c r="A4" s="70"/>
      <c r="B4" s="96"/>
      <c r="C4" s="96"/>
      <c r="D4" s="96"/>
      <c r="E4" s="96"/>
      <c r="F4" s="96"/>
      <c r="G4" s="96"/>
      <c r="H4" s="444"/>
      <c r="I4" s="444"/>
      <c r="J4" s="97"/>
      <c r="K4" s="97"/>
      <c r="L4" s="97"/>
      <c r="M4" s="97"/>
      <c r="N4" s="97"/>
      <c r="O4" s="97"/>
      <c r="P4" s="97"/>
      <c r="Q4" s="97"/>
      <c r="R4" s="97"/>
      <c r="S4" s="97"/>
      <c r="T4" s="97"/>
      <c r="U4" s="97"/>
      <c r="V4" s="97"/>
      <c r="W4" s="97"/>
      <c r="X4" s="97"/>
      <c r="Y4" s="97"/>
      <c r="Z4" s="97"/>
      <c r="AA4" s="97"/>
      <c r="AB4" s="97"/>
      <c r="AC4" s="97"/>
      <c r="AD4" s="97"/>
      <c r="AE4" s="97"/>
      <c r="AF4" s="97"/>
      <c r="AG4" s="97"/>
      <c r="AH4" s="97"/>
      <c r="AI4" s="97"/>
      <c r="AJ4" s="97"/>
      <c r="AK4" s="97"/>
      <c r="AL4" s="97"/>
      <c r="AM4" s="97"/>
      <c r="AN4" s="97"/>
      <c r="AO4" s="97"/>
      <c r="AP4" s="97"/>
      <c r="AQ4" s="97"/>
      <c r="AR4" s="97"/>
      <c r="AS4" s="97"/>
      <c r="AT4" s="97"/>
      <c r="AU4" s="97"/>
      <c r="AV4" s="97"/>
      <c r="AW4" s="97"/>
      <c r="BD4" s="445"/>
      <c r="CM4" s="70"/>
    </row>
    <row r="5" spans="1:347" hidden="1" x14ac:dyDescent="0.25">
      <c r="A5" s="70"/>
      <c r="B5" s="119" t="s">
        <v>280</v>
      </c>
      <c r="C5" s="96"/>
      <c r="D5" s="96"/>
      <c r="E5" s="96"/>
      <c r="F5" s="96"/>
      <c r="G5" s="96"/>
      <c r="H5" s="444"/>
      <c r="I5" s="444"/>
      <c r="J5" s="97"/>
      <c r="K5" s="97"/>
      <c r="L5" s="97"/>
      <c r="M5" s="97"/>
      <c r="N5" s="97"/>
      <c r="O5" s="97"/>
      <c r="P5" s="97"/>
      <c r="Q5" s="97"/>
      <c r="R5" s="97"/>
      <c r="S5" s="97"/>
      <c r="T5" s="97"/>
      <c r="U5" s="97"/>
      <c r="V5" s="97"/>
      <c r="W5" s="97"/>
      <c r="X5" s="97"/>
      <c r="Y5" s="97"/>
      <c r="Z5" s="97"/>
      <c r="AA5" s="97"/>
      <c r="AB5" s="97"/>
      <c r="AC5" s="97"/>
      <c r="AD5" s="97"/>
      <c r="AE5" s="97"/>
      <c r="AF5" s="97"/>
      <c r="AG5" s="97"/>
      <c r="AH5" s="97"/>
      <c r="AI5" s="97"/>
      <c r="AJ5" s="97"/>
      <c r="AK5" s="97"/>
      <c r="AL5" s="97"/>
      <c r="AM5" s="97"/>
      <c r="AN5" s="97"/>
      <c r="AO5" s="97"/>
      <c r="AP5" s="97"/>
      <c r="AQ5" s="97"/>
      <c r="AR5" s="97"/>
      <c r="AS5" s="97"/>
      <c r="AT5" s="97"/>
      <c r="AU5" s="97"/>
      <c r="AV5" s="97"/>
      <c r="AW5" s="97"/>
      <c r="BD5" s="445"/>
      <c r="CM5" s="70"/>
    </row>
    <row r="6" spans="1:347" s="70" customFormat="1" ht="11.25" hidden="1" x14ac:dyDescent="0.2">
      <c r="B6" s="70" t="s">
        <v>155</v>
      </c>
      <c r="H6" s="71">
        <v>281</v>
      </c>
      <c r="I6" s="71">
        <v>286</v>
      </c>
      <c r="J6" s="71">
        <v>270</v>
      </c>
      <c r="K6" s="71">
        <v>315</v>
      </c>
      <c r="L6" s="71">
        <v>360</v>
      </c>
      <c r="M6" s="71">
        <v>405</v>
      </c>
      <c r="N6" s="71">
        <v>405</v>
      </c>
      <c r="O6" s="71">
        <v>405</v>
      </c>
      <c r="P6" s="71">
        <v>405</v>
      </c>
      <c r="Q6" s="71">
        <v>405</v>
      </c>
      <c r="R6" s="71">
        <v>405</v>
      </c>
      <c r="S6" s="71">
        <v>405</v>
      </c>
      <c r="T6" s="71">
        <v>405</v>
      </c>
      <c r="U6" s="71">
        <v>405</v>
      </c>
      <c r="V6" s="71">
        <v>405</v>
      </c>
      <c r="W6" s="71">
        <v>405</v>
      </c>
      <c r="X6" s="71">
        <v>405</v>
      </c>
      <c r="Y6" s="71">
        <v>405</v>
      </c>
      <c r="Z6" s="71">
        <v>405</v>
      </c>
      <c r="AA6" s="71">
        <v>405</v>
      </c>
      <c r="AB6" s="71">
        <v>405</v>
      </c>
      <c r="AC6" s="71">
        <v>405</v>
      </c>
      <c r="AD6" s="71">
        <v>405</v>
      </c>
      <c r="AE6" s="71">
        <v>405</v>
      </c>
      <c r="AF6" s="71">
        <v>405</v>
      </c>
      <c r="AG6" s="71">
        <v>405</v>
      </c>
      <c r="AH6" s="71">
        <v>405</v>
      </c>
      <c r="AI6" s="71">
        <v>405</v>
      </c>
      <c r="AJ6" s="71">
        <v>405</v>
      </c>
      <c r="AK6" s="71">
        <v>405</v>
      </c>
      <c r="AL6" s="71">
        <v>405</v>
      </c>
      <c r="AM6" s="71">
        <v>405</v>
      </c>
      <c r="AN6" s="71">
        <v>405</v>
      </c>
      <c r="AO6" s="71">
        <v>405</v>
      </c>
      <c r="AP6" s="71">
        <v>405</v>
      </c>
      <c r="AQ6" s="71">
        <v>405</v>
      </c>
      <c r="AR6" s="71">
        <v>405</v>
      </c>
      <c r="AS6" s="71">
        <v>405</v>
      </c>
      <c r="AT6" s="71">
        <v>405</v>
      </c>
      <c r="AU6" s="71">
        <v>405</v>
      </c>
      <c r="AV6" s="71">
        <v>405</v>
      </c>
      <c r="AW6" s="71">
        <v>405</v>
      </c>
      <c r="BD6" s="77"/>
    </row>
    <row r="7" spans="1:347" s="70" customFormat="1" ht="11.25" hidden="1" x14ac:dyDescent="0.2">
      <c r="B7" s="70" t="s">
        <v>281</v>
      </c>
      <c r="H7" s="71">
        <v>23.49</v>
      </c>
      <c r="I7" s="71">
        <v>25.23</v>
      </c>
      <c r="J7" s="71">
        <v>24.26</v>
      </c>
      <c r="K7" s="71">
        <v>28.303333333333335</v>
      </c>
      <c r="L7" s="71">
        <v>32.346666666666664</v>
      </c>
      <c r="M7" s="71">
        <v>36.390000000000008</v>
      </c>
      <c r="N7" s="71">
        <v>36.390000000000008</v>
      </c>
      <c r="O7" s="71">
        <v>36.390000000000008</v>
      </c>
      <c r="P7" s="71">
        <v>36.390000000000008</v>
      </c>
      <c r="Q7" s="71">
        <v>36.390000000000008</v>
      </c>
      <c r="R7" s="71">
        <v>36.390000000000008</v>
      </c>
      <c r="S7" s="71">
        <v>36.390000000000008</v>
      </c>
      <c r="T7" s="71">
        <v>36.390000000000008</v>
      </c>
      <c r="U7" s="71">
        <v>36.390000000000008</v>
      </c>
      <c r="V7" s="71">
        <v>36.390000000000008</v>
      </c>
      <c r="W7" s="71">
        <v>36.390000000000008</v>
      </c>
      <c r="X7" s="71">
        <v>36.390000000000008</v>
      </c>
      <c r="Y7" s="71">
        <v>36.390000000000008</v>
      </c>
      <c r="Z7" s="71">
        <v>36.390000000000008</v>
      </c>
      <c r="AA7" s="71">
        <v>36.390000000000008</v>
      </c>
      <c r="AB7" s="71">
        <v>36.390000000000008</v>
      </c>
      <c r="AC7" s="71">
        <v>36.390000000000008</v>
      </c>
      <c r="AD7" s="71">
        <v>36.390000000000008</v>
      </c>
      <c r="AE7" s="71">
        <v>36.390000000000008</v>
      </c>
      <c r="AF7" s="71">
        <v>36.390000000000008</v>
      </c>
      <c r="AG7" s="71">
        <v>36.390000000000008</v>
      </c>
      <c r="AH7" s="71">
        <v>36.390000000000008</v>
      </c>
      <c r="AI7" s="71">
        <v>36.390000000000008</v>
      </c>
      <c r="AJ7" s="71">
        <v>36.390000000000008</v>
      </c>
      <c r="AK7" s="71">
        <v>36.390000000000008</v>
      </c>
      <c r="AL7" s="71">
        <v>36.390000000000008</v>
      </c>
      <c r="AM7" s="71">
        <v>36.390000000000008</v>
      </c>
      <c r="AN7" s="71">
        <v>36.390000000000008</v>
      </c>
      <c r="AO7" s="71">
        <v>36.390000000000008</v>
      </c>
      <c r="AP7" s="71">
        <v>36.390000000000008</v>
      </c>
      <c r="AQ7" s="71">
        <v>36.390000000000008</v>
      </c>
      <c r="AR7" s="71">
        <v>36.390000000000008</v>
      </c>
      <c r="AS7" s="71">
        <v>36.390000000000008</v>
      </c>
      <c r="AT7" s="71">
        <v>36.390000000000008</v>
      </c>
      <c r="AU7" s="71">
        <v>36.390000000000008</v>
      </c>
      <c r="AV7" s="71">
        <v>36.390000000000008</v>
      </c>
      <c r="AW7" s="71">
        <v>36.390000000000008</v>
      </c>
      <c r="BD7" s="77"/>
    </row>
    <row r="8" spans="1:347" s="70" customFormat="1" ht="11.25" hidden="1" x14ac:dyDescent="0.2">
      <c r="B8" s="70" t="s">
        <v>282</v>
      </c>
      <c r="H8" s="71">
        <v>48</v>
      </c>
      <c r="I8" s="71">
        <v>51</v>
      </c>
      <c r="J8" s="71">
        <v>48</v>
      </c>
      <c r="K8" s="71">
        <v>56</v>
      </c>
      <c r="L8" s="71">
        <v>64</v>
      </c>
      <c r="M8" s="71">
        <v>72</v>
      </c>
      <c r="N8" s="71">
        <v>72</v>
      </c>
      <c r="O8" s="71">
        <v>72</v>
      </c>
      <c r="P8" s="71">
        <v>72</v>
      </c>
      <c r="Q8" s="71">
        <v>72</v>
      </c>
      <c r="R8" s="71">
        <v>72</v>
      </c>
      <c r="S8" s="71">
        <v>72</v>
      </c>
      <c r="T8" s="71">
        <v>72</v>
      </c>
      <c r="U8" s="71">
        <v>72</v>
      </c>
      <c r="V8" s="71">
        <v>72</v>
      </c>
      <c r="W8" s="71">
        <v>72</v>
      </c>
      <c r="X8" s="71">
        <v>72</v>
      </c>
      <c r="Y8" s="71">
        <v>72</v>
      </c>
      <c r="Z8" s="71">
        <v>72</v>
      </c>
      <c r="AA8" s="71">
        <v>72</v>
      </c>
      <c r="AB8" s="71">
        <v>72</v>
      </c>
      <c r="AC8" s="71">
        <v>72</v>
      </c>
      <c r="AD8" s="71">
        <v>72</v>
      </c>
      <c r="AE8" s="71">
        <v>72</v>
      </c>
      <c r="AF8" s="71">
        <v>72</v>
      </c>
      <c r="AG8" s="71">
        <v>72</v>
      </c>
      <c r="AH8" s="71">
        <v>72</v>
      </c>
      <c r="AI8" s="71">
        <v>72</v>
      </c>
      <c r="AJ8" s="71">
        <v>72</v>
      </c>
      <c r="AK8" s="71">
        <v>72</v>
      </c>
      <c r="AL8" s="71">
        <v>72</v>
      </c>
      <c r="AM8" s="71">
        <v>72</v>
      </c>
      <c r="AN8" s="71">
        <v>72</v>
      </c>
      <c r="AO8" s="71">
        <v>72</v>
      </c>
      <c r="AP8" s="71">
        <v>72</v>
      </c>
      <c r="AQ8" s="71">
        <v>72</v>
      </c>
      <c r="AR8" s="71">
        <v>72</v>
      </c>
      <c r="AS8" s="71">
        <v>72</v>
      </c>
      <c r="AT8" s="71">
        <v>72</v>
      </c>
      <c r="AU8" s="71">
        <v>72</v>
      </c>
      <c r="AV8" s="71">
        <v>72</v>
      </c>
      <c r="AW8" s="71">
        <v>72</v>
      </c>
      <c r="BD8" s="77"/>
    </row>
    <row r="9" spans="1:347" x14ac:dyDescent="0.25">
      <c r="A9" s="70"/>
      <c r="B9" s="96"/>
      <c r="C9" s="96"/>
      <c r="D9" s="96"/>
      <c r="E9" s="96"/>
      <c r="F9" s="96"/>
      <c r="G9" s="96"/>
      <c r="H9" s="444"/>
      <c r="I9" s="444"/>
      <c r="J9" s="97"/>
      <c r="K9" s="97"/>
      <c r="L9" s="97"/>
      <c r="M9" s="97"/>
      <c r="N9" s="97"/>
      <c r="O9" s="97"/>
      <c r="P9" s="97"/>
      <c r="Q9" s="97"/>
      <c r="R9" s="97"/>
      <c r="S9" s="97"/>
      <c r="T9" s="97"/>
      <c r="U9" s="97"/>
      <c r="V9" s="97"/>
      <c r="W9" s="97"/>
      <c r="X9" s="97"/>
      <c r="Y9" s="97"/>
      <c r="Z9" s="97"/>
      <c r="AA9" s="97"/>
      <c r="AB9" s="97"/>
      <c r="AC9" s="97"/>
      <c r="AD9" s="97"/>
      <c r="AE9" s="97"/>
      <c r="AF9" s="97"/>
      <c r="AG9" s="97"/>
      <c r="AH9" s="97"/>
      <c r="AI9" s="97"/>
      <c r="AJ9" s="97"/>
      <c r="AK9" s="97"/>
      <c r="AL9" s="97"/>
      <c r="AM9" s="97"/>
      <c r="AN9" s="97"/>
      <c r="AO9" s="97"/>
      <c r="AP9" s="97"/>
      <c r="AQ9" s="97"/>
      <c r="AR9" s="97"/>
      <c r="AS9" s="97"/>
      <c r="AT9" s="97"/>
      <c r="AU9" s="97"/>
      <c r="AV9" s="97"/>
      <c r="AW9" s="97"/>
      <c r="BD9" s="445"/>
      <c r="CM9" s="70"/>
    </row>
    <row r="10" spans="1:347" x14ac:dyDescent="0.25">
      <c r="A10" s="70"/>
      <c r="B10" s="70" t="s">
        <v>283</v>
      </c>
      <c r="C10" s="70"/>
      <c r="D10" s="70"/>
      <c r="E10" s="70"/>
      <c r="F10" s="70"/>
      <c r="G10" s="70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71"/>
      <c r="V10" s="71"/>
      <c r="W10" s="71"/>
      <c r="X10" s="71"/>
      <c r="Y10" s="71"/>
      <c r="Z10" s="71"/>
      <c r="AA10" s="71"/>
      <c r="AB10" s="71"/>
      <c r="AC10" s="71"/>
      <c r="AD10" s="71"/>
      <c r="AE10" s="71"/>
      <c r="AF10" s="71"/>
      <c r="AG10" s="71"/>
      <c r="AH10" s="71"/>
      <c r="AI10" s="71"/>
      <c r="AJ10" s="71"/>
      <c r="AK10" s="71"/>
      <c r="AL10" s="71"/>
      <c r="AM10" s="71"/>
      <c r="AN10" s="71"/>
      <c r="AO10" s="71"/>
      <c r="AP10" s="71"/>
      <c r="AQ10" s="71"/>
      <c r="AR10" s="71"/>
      <c r="AS10" s="71"/>
      <c r="AT10" s="71"/>
      <c r="AU10" s="71"/>
      <c r="AV10" s="71"/>
      <c r="AW10" s="71"/>
      <c r="AX10" s="70"/>
      <c r="AY10" s="446" t="s">
        <v>351</v>
      </c>
      <c r="AZ10" s="446"/>
      <c r="BA10" s="70"/>
      <c r="BB10" s="70"/>
      <c r="BC10" s="70"/>
      <c r="BD10" s="70"/>
      <c r="BE10" s="70"/>
      <c r="BF10" s="70"/>
      <c r="BG10" s="70"/>
      <c r="BH10" s="70"/>
      <c r="BI10" s="70"/>
      <c r="BJ10" s="70"/>
      <c r="BK10" s="70"/>
      <c r="BL10" s="70"/>
      <c r="BM10" s="70"/>
      <c r="BN10" s="70"/>
      <c r="BO10" s="70"/>
      <c r="BP10" s="70"/>
      <c r="BQ10" s="70"/>
      <c r="BR10" s="70"/>
      <c r="BS10" s="70"/>
      <c r="BT10" s="70"/>
      <c r="BU10" s="70"/>
      <c r="BV10" s="70"/>
      <c r="BW10" s="70"/>
      <c r="BX10" s="70"/>
      <c r="BY10" s="70"/>
      <c r="BZ10" s="70"/>
      <c r="CA10" s="70"/>
      <c r="CB10" s="70"/>
      <c r="CC10" s="70"/>
      <c r="CD10" s="70"/>
      <c r="CE10" s="70"/>
      <c r="CF10" s="70"/>
      <c r="CG10" s="70"/>
      <c r="CH10" s="70"/>
      <c r="CI10" s="70"/>
      <c r="CJ10" s="70"/>
      <c r="CK10" s="70"/>
      <c r="CL10" s="70"/>
      <c r="CM10" s="70"/>
      <c r="CN10" s="70"/>
      <c r="CO10" s="70"/>
      <c r="CP10" s="70"/>
      <c r="CQ10" s="70"/>
      <c r="CR10" s="70"/>
      <c r="CS10" s="70"/>
      <c r="CT10" s="70"/>
      <c r="CU10" s="70"/>
      <c r="CV10" s="70"/>
      <c r="CW10" s="70"/>
      <c r="CX10" s="70"/>
      <c r="CY10" s="70"/>
      <c r="CZ10" s="70"/>
      <c r="DA10" s="70"/>
      <c r="DB10" s="70"/>
      <c r="DC10" s="70"/>
      <c r="DD10" s="70"/>
      <c r="DE10" s="70"/>
      <c r="DF10" s="70"/>
      <c r="DG10" s="70"/>
      <c r="DH10" s="70"/>
      <c r="DI10" s="70"/>
      <c r="DJ10" s="70"/>
      <c r="DK10" s="70"/>
      <c r="DL10" s="70"/>
      <c r="DM10" s="70"/>
      <c r="DN10" s="70"/>
      <c r="DO10" s="70"/>
      <c r="DP10" s="70"/>
      <c r="DQ10" s="70"/>
      <c r="DR10" s="70"/>
      <c r="DS10" s="70"/>
      <c r="DT10" s="70"/>
      <c r="DU10" s="70"/>
      <c r="DV10" s="70"/>
      <c r="DW10" s="70"/>
      <c r="DX10" s="70"/>
      <c r="DY10" s="70"/>
      <c r="DZ10" s="70"/>
      <c r="EA10" s="70"/>
      <c r="EB10" s="70"/>
      <c r="EC10" s="70"/>
      <c r="ED10" s="70"/>
      <c r="EE10" s="70"/>
      <c r="EF10" s="70"/>
      <c r="EG10" s="70"/>
      <c r="EH10" s="70"/>
      <c r="EI10" s="70"/>
      <c r="EJ10" s="70"/>
      <c r="EK10" s="70"/>
      <c r="EL10" s="70"/>
      <c r="EM10" s="70"/>
      <c r="EN10" s="70"/>
      <c r="EO10" s="70"/>
      <c r="EP10" s="70"/>
      <c r="EQ10" s="70"/>
      <c r="ER10" s="70"/>
      <c r="ES10" s="70"/>
      <c r="ET10" s="70"/>
      <c r="EU10" s="70"/>
      <c r="EV10" s="70"/>
      <c r="EW10" s="70"/>
      <c r="EX10" s="70"/>
      <c r="EY10" s="70"/>
      <c r="EZ10" s="70"/>
      <c r="FA10" s="70"/>
      <c r="FB10" s="70"/>
      <c r="FC10" s="70"/>
      <c r="FD10" s="70"/>
      <c r="FE10" s="70"/>
      <c r="FF10" s="70"/>
      <c r="FG10" s="70"/>
      <c r="FH10" s="70"/>
      <c r="FI10" s="70"/>
      <c r="FJ10" s="70"/>
      <c r="FK10" s="70"/>
      <c r="FL10" s="70"/>
      <c r="FM10" s="70"/>
      <c r="FN10" s="70"/>
      <c r="FO10" s="70"/>
      <c r="FP10" s="70"/>
      <c r="FQ10" s="70"/>
      <c r="FR10" s="70"/>
      <c r="FS10" s="70"/>
      <c r="FT10" s="70"/>
      <c r="FU10" s="70"/>
      <c r="FV10" s="70"/>
      <c r="FW10" s="70"/>
      <c r="FX10" s="70"/>
      <c r="FY10" s="70"/>
      <c r="FZ10" s="70"/>
      <c r="GA10" s="70"/>
      <c r="GB10" s="70"/>
      <c r="GC10" s="70"/>
      <c r="GD10" s="70"/>
      <c r="GE10" s="70"/>
      <c r="GF10" s="70"/>
      <c r="GG10" s="70"/>
      <c r="GH10" s="70"/>
      <c r="GI10" s="70"/>
      <c r="GJ10" s="70"/>
      <c r="GK10" s="70"/>
      <c r="GL10" s="70"/>
      <c r="GM10" s="70"/>
      <c r="GN10" s="70"/>
      <c r="GO10" s="70"/>
      <c r="GP10" s="70"/>
      <c r="GQ10" s="70"/>
      <c r="GR10" s="70"/>
      <c r="GS10" s="70"/>
      <c r="GT10" s="70"/>
      <c r="GU10" s="70"/>
      <c r="GV10" s="70"/>
      <c r="GW10" s="70"/>
      <c r="GX10" s="70"/>
      <c r="GY10" s="70"/>
      <c r="GZ10" s="70"/>
      <c r="HA10" s="70"/>
      <c r="HB10" s="70"/>
      <c r="HC10" s="70"/>
      <c r="HD10" s="70"/>
      <c r="HE10" s="70"/>
      <c r="HF10" s="70"/>
      <c r="HG10" s="70"/>
      <c r="HH10" s="70"/>
      <c r="HI10" s="70"/>
      <c r="HJ10" s="70"/>
      <c r="HK10" s="70"/>
      <c r="HL10" s="70"/>
      <c r="HM10" s="70"/>
      <c r="HN10" s="70"/>
      <c r="HO10" s="70"/>
      <c r="HP10" s="70"/>
      <c r="HQ10" s="70"/>
      <c r="HR10" s="70"/>
      <c r="HS10" s="70"/>
      <c r="HT10" s="70"/>
      <c r="HU10" s="70"/>
      <c r="HV10" s="70"/>
      <c r="HW10" s="70"/>
      <c r="HX10" s="70"/>
      <c r="HY10" s="70"/>
      <c r="HZ10" s="70"/>
      <c r="IA10" s="70"/>
      <c r="IB10" s="70"/>
      <c r="IC10" s="70"/>
      <c r="ID10" s="70"/>
      <c r="IE10" s="70"/>
      <c r="IF10" s="70"/>
      <c r="IG10" s="70"/>
      <c r="IH10" s="70"/>
      <c r="II10" s="70"/>
      <c r="IJ10" s="70"/>
      <c r="IK10" s="70"/>
      <c r="IL10" s="70"/>
      <c r="IM10" s="70"/>
      <c r="IN10" s="70"/>
      <c r="IO10" s="70"/>
      <c r="IP10" s="70"/>
      <c r="IQ10" s="70"/>
      <c r="IR10" s="70"/>
      <c r="IS10" s="70"/>
      <c r="IT10" s="70"/>
      <c r="IU10" s="70"/>
      <c r="IV10" s="70"/>
      <c r="IW10" s="70"/>
      <c r="IX10" s="70"/>
      <c r="IY10" s="70"/>
      <c r="IZ10" s="70"/>
      <c r="JA10" s="70"/>
      <c r="JB10" s="70"/>
      <c r="JC10" s="70"/>
      <c r="JD10" s="70"/>
      <c r="JE10" s="70"/>
      <c r="JF10" s="70"/>
      <c r="JG10" s="70"/>
      <c r="JH10" s="70"/>
      <c r="JI10" s="70"/>
      <c r="JJ10" s="70"/>
      <c r="JK10" s="70"/>
      <c r="JL10" s="70"/>
      <c r="JM10" s="70"/>
      <c r="JN10" s="70"/>
      <c r="JO10" s="70"/>
      <c r="JP10" s="70"/>
      <c r="JQ10" s="70"/>
      <c r="JR10" s="70"/>
      <c r="JS10" s="70"/>
      <c r="JT10" s="70"/>
      <c r="JU10" s="70"/>
      <c r="JV10" s="70"/>
      <c r="JW10" s="70"/>
      <c r="JX10" s="70"/>
      <c r="JY10" s="70"/>
      <c r="JZ10" s="70"/>
      <c r="KA10" s="70"/>
      <c r="KB10" s="70"/>
      <c r="KC10" s="70"/>
      <c r="KD10" s="70"/>
      <c r="KE10" s="70"/>
      <c r="KF10" s="70"/>
      <c r="KG10" s="70"/>
      <c r="KH10" s="70"/>
      <c r="KI10" s="70"/>
      <c r="KJ10" s="70"/>
      <c r="KK10" s="70"/>
      <c r="KL10" s="70"/>
      <c r="KM10" s="70"/>
      <c r="KN10" s="70"/>
      <c r="KO10" s="70"/>
      <c r="KP10" s="70"/>
      <c r="KQ10" s="70"/>
      <c r="KR10" s="70"/>
      <c r="KS10" s="70"/>
      <c r="KT10" s="70"/>
      <c r="KU10" s="70"/>
      <c r="KV10" s="70"/>
      <c r="KW10" s="70"/>
      <c r="KX10" s="70"/>
      <c r="KY10" s="70"/>
      <c r="KZ10" s="70"/>
      <c r="LA10" s="70"/>
      <c r="LB10" s="70"/>
      <c r="LC10" s="70"/>
      <c r="LD10" s="70"/>
      <c r="LE10" s="70"/>
      <c r="LF10" s="70"/>
      <c r="LG10" s="70"/>
      <c r="LH10" s="70"/>
      <c r="LI10" s="70"/>
      <c r="LJ10" s="70"/>
      <c r="LK10" s="70"/>
      <c r="LL10" s="70"/>
      <c r="LM10" s="70"/>
      <c r="LN10" s="70"/>
      <c r="LO10" s="70"/>
      <c r="LP10" s="70"/>
      <c r="LQ10" s="70"/>
      <c r="LR10" s="70"/>
      <c r="LS10" s="70"/>
      <c r="LT10" s="70"/>
      <c r="LU10" s="70"/>
      <c r="LV10" s="70"/>
      <c r="LW10" s="70"/>
      <c r="LX10" s="70"/>
      <c r="LY10" s="70"/>
      <c r="LZ10" s="70"/>
      <c r="MA10" s="70"/>
      <c r="MB10" s="70"/>
      <c r="MC10" s="70"/>
      <c r="MD10" s="70"/>
      <c r="ME10" s="70"/>
      <c r="MF10" s="70"/>
      <c r="MG10" s="70"/>
      <c r="MH10" s="70"/>
      <c r="MI10" s="70"/>
    </row>
    <row r="11" spans="1:347" s="128" customFormat="1" ht="12.75" x14ac:dyDescent="0.2">
      <c r="A11" s="70"/>
      <c r="B11" s="120" t="s">
        <v>232</v>
      </c>
      <c r="C11" s="447" t="s">
        <v>284</v>
      </c>
      <c r="D11" s="447" t="s">
        <v>352</v>
      </c>
      <c r="E11" s="447" t="s">
        <v>286</v>
      </c>
      <c r="F11" s="447" t="s">
        <v>287</v>
      </c>
      <c r="G11" s="447" t="s">
        <v>285</v>
      </c>
      <c r="H11" s="448" t="s">
        <v>132</v>
      </c>
      <c r="I11" s="449" t="s">
        <v>305</v>
      </c>
      <c r="J11" s="449" t="s">
        <v>306</v>
      </c>
      <c r="K11" s="449" t="s">
        <v>307</v>
      </c>
      <c r="L11" s="449" t="s">
        <v>308</v>
      </c>
      <c r="M11" s="449" t="s">
        <v>309</v>
      </c>
      <c r="N11" s="449" t="s">
        <v>310</v>
      </c>
      <c r="O11" s="449" t="s">
        <v>311</v>
      </c>
      <c r="P11" s="449" t="s">
        <v>312</v>
      </c>
      <c r="Q11" s="449" t="s">
        <v>313</v>
      </c>
      <c r="R11" s="449" t="s">
        <v>314</v>
      </c>
      <c r="S11" s="449" t="s">
        <v>315</v>
      </c>
      <c r="T11" s="449" t="s">
        <v>316</v>
      </c>
      <c r="U11" s="449" t="s">
        <v>317</v>
      </c>
      <c r="V11" s="449" t="s">
        <v>318</v>
      </c>
      <c r="W11" s="449" t="s">
        <v>319</v>
      </c>
      <c r="X11" s="449" t="s">
        <v>320</v>
      </c>
      <c r="Y11" s="449" t="s">
        <v>321</v>
      </c>
      <c r="Z11" s="449" t="s">
        <v>322</v>
      </c>
      <c r="AA11" s="449" t="s">
        <v>323</v>
      </c>
      <c r="AB11" s="449" t="s">
        <v>324</v>
      </c>
      <c r="AC11" s="449" t="s">
        <v>325</v>
      </c>
      <c r="AD11" s="449" t="s">
        <v>326</v>
      </c>
      <c r="AE11" s="449" t="s">
        <v>327</v>
      </c>
      <c r="AF11" s="449" t="s">
        <v>328</v>
      </c>
      <c r="AG11" s="449" t="s">
        <v>329</v>
      </c>
      <c r="AH11" s="449" t="s">
        <v>330</v>
      </c>
      <c r="AI11" s="449" t="s">
        <v>331</v>
      </c>
      <c r="AJ11" s="449" t="s">
        <v>332</v>
      </c>
      <c r="AK11" s="449" t="s">
        <v>333</v>
      </c>
      <c r="AL11" s="449" t="s">
        <v>334</v>
      </c>
      <c r="AM11" s="449" t="s">
        <v>335</v>
      </c>
      <c r="AN11" s="449" t="s">
        <v>336</v>
      </c>
      <c r="AO11" s="449" t="s">
        <v>337</v>
      </c>
      <c r="AP11" s="449" t="s">
        <v>338</v>
      </c>
      <c r="AQ11" s="449" t="s">
        <v>339</v>
      </c>
      <c r="AR11" s="449" t="s">
        <v>340</v>
      </c>
      <c r="AS11" s="449" t="s">
        <v>341</v>
      </c>
      <c r="AT11" s="449" t="s">
        <v>342</v>
      </c>
      <c r="AU11" s="449" t="s">
        <v>343</v>
      </c>
      <c r="AV11" s="449" t="s">
        <v>344</v>
      </c>
      <c r="AW11" s="449" t="s">
        <v>345</v>
      </c>
      <c r="AX11" s="70"/>
      <c r="AY11" s="447" t="s">
        <v>304</v>
      </c>
      <c r="AZ11" s="447" t="s">
        <v>353</v>
      </c>
      <c r="BA11" s="447" t="s">
        <v>354</v>
      </c>
      <c r="BB11" s="447" t="s">
        <v>355</v>
      </c>
      <c r="BC11" s="70"/>
      <c r="BD11" s="70"/>
      <c r="BE11" s="70"/>
      <c r="BF11" s="70"/>
      <c r="BG11" s="70"/>
      <c r="BH11" s="70"/>
      <c r="BI11" s="70"/>
      <c r="BJ11" s="70"/>
      <c r="BK11" s="70"/>
      <c r="BL11" s="70"/>
      <c r="BM11" s="70"/>
      <c r="BN11" s="70"/>
      <c r="BO11" s="70"/>
      <c r="BP11" s="70"/>
      <c r="BQ11" s="70"/>
      <c r="BR11" s="70"/>
      <c r="BS11" s="70"/>
      <c r="BT11" s="70"/>
      <c r="BU11" s="70"/>
      <c r="BV11" s="70"/>
      <c r="BW11" s="70"/>
      <c r="BX11" s="70"/>
      <c r="BY11" s="70"/>
      <c r="BZ11" s="70"/>
      <c r="CA11" s="70"/>
      <c r="CB11" s="70"/>
      <c r="CC11" s="70"/>
      <c r="CD11" s="70"/>
      <c r="CE11" s="70"/>
      <c r="CF11" s="70"/>
      <c r="CG11" s="70"/>
      <c r="CH11" s="70"/>
      <c r="CI11" s="70"/>
      <c r="CJ11" s="70"/>
      <c r="CK11" s="70"/>
      <c r="CL11" s="70"/>
      <c r="CM11" s="70"/>
      <c r="CN11" s="70"/>
      <c r="CO11" s="70"/>
      <c r="CP11" s="70"/>
      <c r="CQ11" s="70"/>
      <c r="CR11" s="70"/>
      <c r="CS11" s="70"/>
      <c r="CT11" s="70"/>
      <c r="CU11" s="70"/>
      <c r="CV11" s="70"/>
      <c r="CW11" s="70"/>
      <c r="CX11" s="70"/>
      <c r="CY11" s="70"/>
      <c r="CZ11" s="70"/>
      <c r="DA11" s="70"/>
      <c r="DB11" s="70"/>
      <c r="DC11" s="70"/>
      <c r="DD11" s="70"/>
      <c r="DE11" s="70"/>
      <c r="DF11" s="70"/>
      <c r="DG11" s="70"/>
      <c r="DH11" s="70"/>
      <c r="DI11" s="70"/>
      <c r="DJ11" s="70"/>
      <c r="DK11" s="70"/>
      <c r="DL11" s="70"/>
      <c r="DM11" s="70"/>
      <c r="DN11" s="70"/>
      <c r="DO11" s="70"/>
      <c r="DP11" s="70"/>
      <c r="DQ11" s="70"/>
      <c r="DR11" s="70"/>
      <c r="DS11" s="70"/>
      <c r="DT11" s="70"/>
      <c r="DU11" s="70"/>
      <c r="DV11" s="70"/>
      <c r="DW11" s="70"/>
      <c r="DX11" s="70"/>
      <c r="DY11" s="70"/>
      <c r="DZ11" s="70"/>
      <c r="EA11" s="70"/>
      <c r="EB11" s="70"/>
      <c r="EC11" s="70"/>
      <c r="ED11" s="70"/>
      <c r="EE11" s="70"/>
      <c r="EF11" s="70"/>
      <c r="EG11" s="70"/>
      <c r="EH11" s="70"/>
      <c r="EI11" s="70"/>
      <c r="EJ11" s="70"/>
      <c r="EK11" s="70"/>
      <c r="EL11" s="70"/>
      <c r="EM11" s="70"/>
      <c r="EN11" s="70"/>
      <c r="EO11" s="70"/>
      <c r="EP11" s="70"/>
      <c r="EQ11" s="70"/>
      <c r="ER11" s="70"/>
      <c r="ES11" s="70"/>
      <c r="ET11" s="70"/>
      <c r="EU11" s="70"/>
      <c r="EV11" s="70"/>
      <c r="EW11" s="70"/>
      <c r="EX11" s="70"/>
      <c r="EY11" s="70"/>
      <c r="EZ11" s="70"/>
      <c r="FA11" s="70"/>
      <c r="FB11" s="70"/>
      <c r="FC11" s="70"/>
      <c r="FD11" s="70"/>
      <c r="FE11" s="70"/>
      <c r="FF11" s="70"/>
      <c r="FG11" s="70"/>
      <c r="FH11" s="70"/>
      <c r="FI11" s="70"/>
      <c r="FJ11" s="70"/>
      <c r="FK11" s="70"/>
      <c r="FL11" s="70"/>
      <c r="FM11" s="70"/>
      <c r="FN11" s="70"/>
      <c r="FO11" s="70"/>
      <c r="FP11" s="70"/>
      <c r="FQ11" s="70"/>
      <c r="FR11" s="70"/>
      <c r="FS11" s="70"/>
      <c r="FT11" s="70"/>
      <c r="FU11" s="70"/>
      <c r="FV11" s="70"/>
      <c r="FW11" s="70"/>
      <c r="FX11" s="70"/>
      <c r="FY11" s="70"/>
      <c r="FZ11" s="70"/>
      <c r="GA11" s="70"/>
      <c r="GB11" s="70"/>
      <c r="GC11" s="70"/>
      <c r="GD11" s="70"/>
      <c r="GE11" s="70"/>
      <c r="GF11" s="70"/>
      <c r="GG11" s="70"/>
      <c r="GH11" s="70"/>
      <c r="GI11" s="70"/>
      <c r="GJ11" s="70"/>
      <c r="GK11" s="70"/>
      <c r="GL11" s="70"/>
      <c r="GM11" s="70"/>
      <c r="GN11" s="70"/>
      <c r="GO11" s="70"/>
      <c r="GP11" s="70"/>
      <c r="GQ11" s="70"/>
      <c r="GR11" s="70"/>
      <c r="GS11" s="70"/>
      <c r="GT11" s="70"/>
      <c r="GU11" s="70"/>
      <c r="GV11" s="70"/>
      <c r="GW11" s="70"/>
      <c r="GX11" s="70"/>
      <c r="GY11" s="70"/>
      <c r="GZ11" s="70"/>
      <c r="HA11" s="70"/>
      <c r="HB11" s="70"/>
      <c r="HC11" s="70"/>
      <c r="HD11" s="70"/>
      <c r="HE11" s="70"/>
      <c r="HF11" s="70"/>
      <c r="HG11" s="70"/>
      <c r="HH11" s="70"/>
      <c r="HI11" s="70"/>
      <c r="HJ11" s="70"/>
      <c r="HK11" s="70"/>
      <c r="HL11" s="70"/>
      <c r="HM11" s="70"/>
      <c r="HN11" s="70"/>
      <c r="HO11" s="70"/>
      <c r="HP11" s="70"/>
      <c r="HQ11" s="70"/>
      <c r="HR11" s="70"/>
      <c r="HS11" s="70"/>
      <c r="HT11" s="70"/>
      <c r="HU11" s="70"/>
      <c r="HV11" s="70"/>
      <c r="HW11" s="70"/>
      <c r="HX11" s="70"/>
      <c r="HY11" s="70"/>
      <c r="HZ11" s="70"/>
      <c r="IA11" s="70"/>
      <c r="IB11" s="70"/>
      <c r="IC11" s="70"/>
      <c r="ID11" s="70"/>
      <c r="IE11" s="70"/>
      <c r="IF11" s="70"/>
      <c r="IG11" s="70"/>
      <c r="IH11" s="70"/>
      <c r="II11" s="70"/>
      <c r="IJ11" s="70"/>
      <c r="IK11" s="70"/>
      <c r="IL11" s="70"/>
      <c r="IM11" s="70"/>
      <c r="IN11" s="70"/>
      <c r="IO11" s="70"/>
      <c r="IP11" s="70"/>
      <c r="IQ11" s="70"/>
      <c r="IR11" s="70"/>
      <c r="IS11" s="70"/>
      <c r="IT11" s="70"/>
      <c r="IU11" s="70"/>
      <c r="IV11" s="70"/>
      <c r="IW11" s="70"/>
      <c r="IX11" s="70"/>
      <c r="IY11" s="70"/>
      <c r="IZ11" s="70"/>
      <c r="JA11" s="70"/>
      <c r="JB11" s="70"/>
      <c r="JC11" s="70"/>
      <c r="JD11" s="70"/>
      <c r="JE11" s="70"/>
      <c r="JF11" s="70"/>
      <c r="JG11" s="70"/>
      <c r="JH11" s="70"/>
      <c r="JI11" s="70"/>
      <c r="JJ11" s="70"/>
      <c r="JK11" s="70"/>
      <c r="JL11" s="70"/>
      <c r="JM11" s="70"/>
      <c r="JN11" s="70"/>
      <c r="JO11" s="70"/>
      <c r="JP11" s="70"/>
      <c r="JQ11" s="70"/>
      <c r="JR11" s="70"/>
      <c r="JS11" s="70"/>
      <c r="JT11" s="70"/>
      <c r="JU11" s="70"/>
      <c r="JV11" s="70"/>
      <c r="JW11" s="70"/>
      <c r="JX11" s="70"/>
      <c r="JY11" s="70"/>
      <c r="JZ11" s="70"/>
      <c r="KA11" s="70"/>
      <c r="KB11" s="70"/>
      <c r="KC11" s="70"/>
      <c r="KD11" s="70"/>
      <c r="KE11" s="70"/>
      <c r="KF11" s="70"/>
      <c r="KG11" s="70"/>
      <c r="KH11" s="70"/>
      <c r="KI11" s="70"/>
      <c r="KJ11" s="70"/>
      <c r="KK11" s="70"/>
      <c r="KL11" s="70"/>
      <c r="KM11" s="70"/>
      <c r="KN11" s="70"/>
      <c r="KO11" s="70"/>
      <c r="KP11" s="70"/>
      <c r="KQ11" s="70"/>
      <c r="KR11" s="70"/>
      <c r="KS11" s="70"/>
      <c r="KT11" s="70"/>
      <c r="KU11" s="70"/>
      <c r="KV11" s="70"/>
      <c r="KW11" s="70"/>
      <c r="KX11" s="70"/>
      <c r="KY11" s="70"/>
      <c r="KZ11" s="70"/>
      <c r="LA11" s="70"/>
      <c r="LB11" s="70"/>
      <c r="LC11" s="70"/>
      <c r="LD11" s="70"/>
      <c r="LE11" s="70"/>
      <c r="LF11" s="70"/>
      <c r="LG11" s="70"/>
      <c r="LH11" s="70"/>
      <c r="LI11" s="70"/>
      <c r="LJ11" s="70"/>
      <c r="LK11" s="70"/>
      <c r="LL11" s="70"/>
      <c r="LM11" s="70"/>
      <c r="LN11" s="70"/>
      <c r="LO11" s="70"/>
      <c r="LP11" s="70"/>
      <c r="LQ11" s="70"/>
      <c r="LR11" s="70"/>
      <c r="LS11" s="70"/>
      <c r="LT11" s="70"/>
      <c r="LU11" s="70"/>
      <c r="LV11" s="70"/>
      <c r="LW11" s="70"/>
      <c r="LX11" s="70"/>
      <c r="LY11" s="70"/>
      <c r="LZ11" s="70"/>
      <c r="MA11" s="70"/>
      <c r="MB11" s="70"/>
      <c r="MC11" s="70"/>
      <c r="MD11" s="70"/>
      <c r="ME11" s="70"/>
      <c r="MF11" s="70"/>
      <c r="MG11" s="70"/>
      <c r="MH11" s="70"/>
      <c r="MI11" s="70"/>
    </row>
    <row r="12" spans="1:347" x14ac:dyDescent="0.25">
      <c r="A12" s="70"/>
      <c r="B12" s="121" t="s">
        <v>133</v>
      </c>
      <c r="C12" s="450"/>
      <c r="D12" s="450"/>
      <c r="E12" s="152"/>
      <c r="F12" s="152"/>
      <c r="G12" s="152"/>
      <c r="H12" s="122"/>
      <c r="I12" s="152">
        <v>0</v>
      </c>
      <c r="J12" s="152">
        <v>0</v>
      </c>
      <c r="K12" s="152">
        <v>0</v>
      </c>
      <c r="L12" s="152">
        <v>0</v>
      </c>
      <c r="M12" s="152">
        <v>0</v>
      </c>
      <c r="N12" s="152">
        <v>0</v>
      </c>
      <c r="O12" s="152">
        <v>0</v>
      </c>
      <c r="P12" s="152">
        <v>0</v>
      </c>
      <c r="Q12" s="152">
        <v>0</v>
      </c>
      <c r="R12" s="152">
        <v>0</v>
      </c>
      <c r="S12" s="451"/>
      <c r="T12" s="451"/>
      <c r="U12" s="451"/>
      <c r="V12" s="451"/>
      <c r="W12" s="451"/>
      <c r="X12" s="451"/>
      <c r="Y12" s="451"/>
      <c r="Z12" s="451"/>
      <c r="AA12" s="451"/>
      <c r="AB12" s="451"/>
      <c r="AC12" s="451"/>
      <c r="AD12" s="451"/>
      <c r="AE12" s="451"/>
      <c r="AF12" s="451"/>
      <c r="AG12" s="451"/>
      <c r="AH12" s="451"/>
      <c r="AI12" s="451"/>
      <c r="AJ12" s="451"/>
      <c r="AK12" s="451"/>
      <c r="AL12" s="451"/>
      <c r="AM12" s="451"/>
      <c r="AN12" s="451"/>
      <c r="AO12" s="451"/>
      <c r="AP12" s="451"/>
      <c r="AQ12" s="451"/>
      <c r="AR12" s="451"/>
      <c r="AS12" s="451"/>
      <c r="AT12" s="451"/>
      <c r="AU12" s="451"/>
      <c r="AV12" s="451"/>
      <c r="AW12" s="451"/>
      <c r="AX12" s="70"/>
      <c r="AY12" s="451"/>
      <c r="AZ12" s="451"/>
      <c r="BA12" s="451"/>
      <c r="BB12" s="451"/>
      <c r="BC12" s="70"/>
      <c r="BD12" s="70"/>
      <c r="BE12" s="70"/>
      <c r="BF12" s="70"/>
      <c r="BG12" s="70"/>
      <c r="BH12" s="70"/>
      <c r="BI12" s="70"/>
      <c r="BJ12" s="70"/>
      <c r="BK12" s="70"/>
      <c r="BL12" s="70"/>
      <c r="BM12" s="70"/>
      <c r="BN12" s="70"/>
      <c r="BO12" s="70"/>
      <c r="BP12" s="70"/>
      <c r="BQ12" s="70"/>
      <c r="BR12" s="70"/>
      <c r="BS12" s="70"/>
      <c r="BT12" s="70"/>
      <c r="BU12" s="70"/>
      <c r="BV12" s="70"/>
      <c r="BW12" s="70"/>
      <c r="BX12" s="70"/>
      <c r="BY12" s="70"/>
      <c r="BZ12" s="70"/>
      <c r="CA12" s="70"/>
      <c r="CB12" s="70"/>
      <c r="CC12" s="70"/>
      <c r="CD12" s="70"/>
      <c r="CE12" s="70"/>
      <c r="CF12" s="70"/>
      <c r="CG12" s="70"/>
      <c r="CH12" s="70"/>
      <c r="CI12" s="70"/>
      <c r="CJ12" s="70"/>
      <c r="CK12" s="70"/>
      <c r="CL12" s="70"/>
      <c r="CM12" s="70"/>
      <c r="CN12" s="70"/>
      <c r="CO12" s="70"/>
      <c r="CP12" s="70"/>
      <c r="CQ12" s="70"/>
      <c r="CR12" s="70"/>
      <c r="CS12" s="70"/>
      <c r="CT12" s="70"/>
      <c r="CU12" s="70"/>
      <c r="CV12" s="70"/>
      <c r="CW12" s="70"/>
      <c r="CX12" s="70"/>
      <c r="CY12" s="70"/>
      <c r="CZ12" s="70"/>
      <c r="DA12" s="70"/>
      <c r="DB12" s="70"/>
      <c r="DC12" s="70"/>
      <c r="DD12" s="70"/>
      <c r="DE12" s="70"/>
      <c r="DF12" s="70"/>
      <c r="DG12" s="70"/>
      <c r="DH12" s="70"/>
      <c r="DI12" s="70"/>
      <c r="DJ12" s="70"/>
      <c r="DK12" s="70"/>
      <c r="DL12" s="70"/>
      <c r="DM12" s="70"/>
      <c r="DN12" s="70"/>
      <c r="DO12" s="70"/>
      <c r="DP12" s="70"/>
      <c r="DQ12" s="70"/>
      <c r="DR12" s="70"/>
      <c r="DS12" s="70"/>
      <c r="DT12" s="70"/>
      <c r="DU12" s="70"/>
      <c r="DV12" s="70"/>
      <c r="DW12" s="70"/>
      <c r="DX12" s="70"/>
      <c r="DY12" s="70"/>
      <c r="DZ12" s="70"/>
      <c r="EA12" s="70"/>
      <c r="EB12" s="70"/>
      <c r="EC12" s="70"/>
      <c r="ED12" s="70"/>
      <c r="EE12" s="70"/>
      <c r="EF12" s="70"/>
      <c r="EG12" s="70"/>
      <c r="EH12" s="70"/>
      <c r="EI12" s="70"/>
      <c r="EJ12" s="70"/>
      <c r="EK12" s="70"/>
      <c r="EL12" s="70"/>
      <c r="EM12" s="70"/>
      <c r="EN12" s="70"/>
      <c r="EO12" s="70"/>
      <c r="EP12" s="70"/>
      <c r="EQ12" s="70"/>
      <c r="ER12" s="70"/>
      <c r="ES12" s="70"/>
      <c r="ET12" s="70"/>
      <c r="EU12" s="70"/>
      <c r="EV12" s="70"/>
      <c r="EW12" s="70"/>
      <c r="EX12" s="70"/>
      <c r="EY12" s="70"/>
      <c r="EZ12" s="70"/>
      <c r="FA12" s="70"/>
      <c r="FB12" s="70"/>
      <c r="FC12" s="70"/>
      <c r="FD12" s="70"/>
      <c r="FE12" s="70"/>
      <c r="FF12" s="70"/>
      <c r="FG12" s="70"/>
      <c r="FH12" s="70"/>
      <c r="FI12" s="70"/>
      <c r="FJ12" s="70"/>
      <c r="FK12" s="70"/>
      <c r="FL12" s="70"/>
      <c r="FM12" s="70"/>
      <c r="FN12" s="70"/>
      <c r="FO12" s="70"/>
      <c r="FP12" s="70"/>
      <c r="FQ12" s="70"/>
      <c r="FR12" s="70"/>
      <c r="FS12" s="70"/>
      <c r="FT12" s="70"/>
      <c r="FU12" s="70"/>
      <c r="FV12" s="70"/>
      <c r="FW12" s="70"/>
      <c r="FX12" s="70"/>
      <c r="FY12" s="70"/>
      <c r="FZ12" s="70"/>
      <c r="GA12" s="70"/>
      <c r="GB12" s="70"/>
      <c r="GC12" s="70"/>
      <c r="GD12" s="70"/>
      <c r="GE12" s="70"/>
      <c r="GF12" s="70"/>
      <c r="GG12" s="70"/>
      <c r="GH12" s="70"/>
      <c r="GI12" s="70"/>
      <c r="GJ12" s="70"/>
      <c r="GK12" s="70"/>
      <c r="GL12" s="70"/>
      <c r="GM12" s="70"/>
      <c r="GN12" s="70"/>
      <c r="GO12" s="70"/>
      <c r="GP12" s="70"/>
      <c r="GQ12" s="70"/>
      <c r="GR12" s="70"/>
      <c r="GS12" s="70"/>
      <c r="GT12" s="70"/>
      <c r="GU12" s="70"/>
      <c r="GV12" s="70"/>
      <c r="GW12" s="70"/>
      <c r="GX12" s="70"/>
      <c r="GY12" s="70"/>
      <c r="GZ12" s="70"/>
      <c r="HA12" s="70"/>
      <c r="HB12" s="70"/>
      <c r="HC12" s="70"/>
      <c r="HD12" s="70"/>
      <c r="HE12" s="70"/>
      <c r="HF12" s="70"/>
      <c r="HG12" s="70"/>
      <c r="HH12" s="70"/>
      <c r="HI12" s="70"/>
      <c r="HJ12" s="70"/>
      <c r="HK12" s="70"/>
      <c r="HL12" s="70"/>
      <c r="HM12" s="70"/>
      <c r="HN12" s="70"/>
      <c r="HO12" s="70"/>
      <c r="HP12" s="70"/>
      <c r="HQ12" s="70"/>
      <c r="HR12" s="70"/>
      <c r="HS12" s="70"/>
      <c r="HT12" s="70"/>
      <c r="HU12" s="70"/>
      <c r="HV12" s="70"/>
      <c r="HW12" s="70"/>
      <c r="HX12" s="70"/>
      <c r="HY12" s="70"/>
      <c r="HZ12" s="70"/>
      <c r="IA12" s="70"/>
      <c r="IB12" s="70"/>
      <c r="IC12" s="70"/>
      <c r="ID12" s="70"/>
      <c r="IE12" s="70"/>
      <c r="IF12" s="70"/>
      <c r="IG12" s="70"/>
      <c r="IH12" s="70"/>
      <c r="II12" s="70"/>
      <c r="IJ12" s="70"/>
      <c r="IK12" s="70"/>
      <c r="IL12" s="70"/>
      <c r="IM12" s="70"/>
      <c r="IN12" s="70"/>
      <c r="IO12" s="70"/>
      <c r="IP12" s="70"/>
      <c r="IQ12" s="70"/>
      <c r="IR12" s="70"/>
      <c r="IS12" s="70"/>
      <c r="IT12" s="70"/>
      <c r="IU12" s="70"/>
      <c r="IV12" s="70"/>
      <c r="IW12" s="70"/>
      <c r="IX12" s="70"/>
      <c r="IY12" s="70"/>
      <c r="IZ12" s="70"/>
      <c r="JA12" s="70"/>
      <c r="JB12" s="70"/>
      <c r="JC12" s="70"/>
      <c r="JD12" s="70"/>
      <c r="JE12" s="70"/>
      <c r="JF12" s="70"/>
      <c r="JG12" s="70"/>
      <c r="JH12" s="70"/>
      <c r="JI12" s="70"/>
      <c r="JJ12" s="70"/>
      <c r="JK12" s="70"/>
      <c r="JL12" s="70"/>
      <c r="JM12" s="70"/>
      <c r="JN12" s="70"/>
      <c r="JO12" s="70"/>
      <c r="JP12" s="70"/>
      <c r="JQ12" s="70"/>
      <c r="JR12" s="70"/>
      <c r="JS12" s="70"/>
      <c r="JT12" s="70"/>
      <c r="JU12" s="70"/>
      <c r="JV12" s="70"/>
      <c r="JW12" s="70"/>
      <c r="JX12" s="70"/>
      <c r="JY12" s="70"/>
      <c r="JZ12" s="70"/>
      <c r="KA12" s="70"/>
      <c r="KB12" s="70"/>
      <c r="KC12" s="70"/>
      <c r="KD12" s="70"/>
      <c r="KE12" s="70"/>
      <c r="KF12" s="70"/>
      <c r="KG12" s="70"/>
      <c r="KH12" s="70"/>
      <c r="KI12" s="70"/>
      <c r="KJ12" s="70"/>
      <c r="KK12" s="70"/>
      <c r="KL12" s="70"/>
      <c r="KM12" s="70"/>
      <c r="KN12" s="70"/>
      <c r="KO12" s="70"/>
      <c r="KP12" s="70"/>
      <c r="KQ12" s="70"/>
      <c r="KR12" s="70"/>
      <c r="KS12" s="70"/>
      <c r="KT12" s="70"/>
      <c r="KU12" s="70"/>
      <c r="KV12" s="70"/>
      <c r="KW12" s="70"/>
      <c r="KX12" s="70"/>
      <c r="KY12" s="70"/>
      <c r="KZ12" s="70"/>
      <c r="LA12" s="70"/>
      <c r="LB12" s="70"/>
      <c r="LC12" s="70"/>
      <c r="LD12" s="70"/>
      <c r="LE12" s="70"/>
      <c r="LF12" s="70"/>
      <c r="LG12" s="70"/>
      <c r="LH12" s="70"/>
      <c r="LI12" s="70"/>
      <c r="LJ12" s="70"/>
      <c r="LK12" s="70"/>
      <c r="LL12" s="70"/>
      <c r="LM12" s="70"/>
      <c r="LN12" s="70"/>
      <c r="LO12" s="70"/>
      <c r="LP12" s="70"/>
      <c r="LQ12" s="70"/>
      <c r="LR12" s="70"/>
      <c r="LS12" s="70"/>
      <c r="LT12" s="70"/>
      <c r="LU12" s="70"/>
      <c r="LV12" s="70"/>
      <c r="LW12" s="70"/>
      <c r="LX12" s="70"/>
      <c r="LY12" s="70"/>
      <c r="LZ12" s="70"/>
      <c r="MA12" s="70"/>
      <c r="MB12" s="70"/>
      <c r="MC12" s="70"/>
      <c r="MD12" s="70"/>
      <c r="ME12" s="70"/>
      <c r="MF12" s="70"/>
      <c r="MG12" s="70"/>
      <c r="MH12" s="70"/>
      <c r="MI12" s="70"/>
    </row>
    <row r="13" spans="1:347" x14ac:dyDescent="0.25">
      <c r="B13" s="68" t="s">
        <v>237</v>
      </c>
      <c r="C13" s="452"/>
      <c r="D13" s="452"/>
      <c r="E13" s="452"/>
      <c r="F13" s="452"/>
      <c r="G13" s="453"/>
      <c r="H13" s="454"/>
      <c r="I13" s="455"/>
      <c r="J13" s="455"/>
      <c r="K13" s="455"/>
      <c r="L13" s="455"/>
      <c r="M13" s="455"/>
      <c r="N13" s="455"/>
      <c r="O13" s="455"/>
      <c r="P13" s="455"/>
      <c r="Q13" s="455"/>
      <c r="R13" s="455"/>
      <c r="S13" s="455"/>
      <c r="T13" s="455"/>
      <c r="U13" s="455"/>
      <c r="V13" s="455"/>
      <c r="W13" s="455"/>
      <c r="X13" s="455"/>
      <c r="Y13" s="455"/>
      <c r="Z13" s="455"/>
      <c r="AA13" s="455"/>
      <c r="AB13" s="455"/>
      <c r="AC13" s="455"/>
      <c r="AD13" s="455"/>
      <c r="AE13" s="455"/>
      <c r="AF13" s="455"/>
      <c r="AG13" s="455"/>
      <c r="AH13" s="455"/>
      <c r="AI13" s="455"/>
      <c r="AJ13" s="455"/>
      <c r="AK13" s="455"/>
      <c r="AL13" s="455"/>
      <c r="AM13" s="455"/>
      <c r="AN13" s="455"/>
      <c r="AO13" s="455"/>
      <c r="AP13" s="455"/>
      <c r="AQ13" s="455"/>
      <c r="AR13" s="455"/>
      <c r="AS13" s="455"/>
      <c r="AT13" s="455"/>
      <c r="AU13" s="455"/>
      <c r="AV13" s="455"/>
      <c r="AW13" s="455"/>
      <c r="AX13" s="70"/>
      <c r="AY13" s="455"/>
      <c r="AZ13" s="455"/>
      <c r="BA13" s="455"/>
      <c r="BB13" s="455"/>
      <c r="BC13" s="70"/>
      <c r="BD13" s="70"/>
      <c r="BE13" s="70"/>
      <c r="BF13" s="70"/>
      <c r="BG13" s="70"/>
      <c r="BH13" s="70"/>
      <c r="BI13" s="70"/>
      <c r="BJ13" s="70"/>
      <c r="BK13" s="70"/>
      <c r="BL13" s="70"/>
      <c r="BM13" s="70"/>
      <c r="BN13" s="70"/>
      <c r="BO13" s="70"/>
      <c r="BP13" s="70"/>
      <c r="BQ13" s="70"/>
      <c r="BR13" s="70"/>
      <c r="BS13" s="70"/>
      <c r="BT13" s="70"/>
      <c r="BU13" s="70"/>
      <c r="BV13" s="70"/>
      <c r="BW13" s="70"/>
      <c r="BX13" s="70"/>
      <c r="BY13" s="70"/>
      <c r="BZ13" s="70"/>
      <c r="CA13" s="70"/>
      <c r="CB13" s="70"/>
      <c r="CC13" s="70"/>
      <c r="CD13" s="70"/>
      <c r="CE13" s="70"/>
      <c r="CF13" s="70"/>
      <c r="CG13" s="70"/>
      <c r="CH13" s="70"/>
      <c r="CI13" s="70"/>
      <c r="CJ13" s="70"/>
      <c r="CK13" s="70"/>
      <c r="CL13" s="70"/>
      <c r="CM13" s="70"/>
      <c r="CN13" s="70"/>
      <c r="CO13" s="70"/>
      <c r="CP13" s="70"/>
      <c r="CQ13" s="70"/>
      <c r="CR13" s="70"/>
      <c r="CS13" s="70"/>
      <c r="CT13" s="70"/>
      <c r="CU13" s="70"/>
      <c r="CV13" s="70"/>
      <c r="CW13" s="70"/>
      <c r="CX13" s="70"/>
      <c r="CY13" s="70"/>
      <c r="CZ13" s="70"/>
      <c r="DA13" s="70"/>
      <c r="DB13" s="70"/>
      <c r="DC13" s="70"/>
      <c r="DD13" s="70"/>
      <c r="DE13" s="70"/>
      <c r="DF13" s="70"/>
      <c r="DG13" s="70"/>
      <c r="DH13" s="70"/>
      <c r="DI13" s="70"/>
      <c r="DJ13" s="70"/>
      <c r="DK13" s="70"/>
      <c r="DL13" s="70"/>
      <c r="DM13" s="70"/>
      <c r="DN13" s="70"/>
      <c r="DO13" s="70"/>
      <c r="DP13" s="70"/>
      <c r="DQ13" s="70"/>
      <c r="DR13" s="70"/>
      <c r="DS13" s="70"/>
      <c r="DT13" s="70"/>
      <c r="DU13" s="70"/>
      <c r="DV13" s="70"/>
      <c r="DW13" s="70"/>
      <c r="DX13" s="70"/>
      <c r="DY13" s="70"/>
      <c r="DZ13" s="70"/>
      <c r="EA13" s="70"/>
      <c r="EB13" s="70"/>
      <c r="EC13" s="70"/>
      <c r="ED13" s="70"/>
      <c r="EE13" s="70"/>
      <c r="EF13" s="70"/>
      <c r="EG13" s="70"/>
      <c r="EH13" s="70"/>
      <c r="EI13" s="70"/>
      <c r="EJ13" s="70"/>
      <c r="EK13" s="70"/>
      <c r="EL13" s="70"/>
      <c r="EM13" s="70"/>
      <c r="EN13" s="70"/>
      <c r="EO13" s="70"/>
      <c r="EP13" s="70"/>
      <c r="EQ13" s="70"/>
      <c r="ER13" s="70"/>
      <c r="ES13" s="70"/>
      <c r="ET13" s="70"/>
      <c r="EU13" s="70"/>
      <c r="EV13" s="70"/>
      <c r="EW13" s="70"/>
      <c r="EX13" s="70"/>
      <c r="EY13" s="70"/>
      <c r="EZ13" s="70"/>
      <c r="FA13" s="70"/>
      <c r="FB13" s="70"/>
      <c r="FC13" s="70"/>
      <c r="FD13" s="70"/>
      <c r="FE13" s="70"/>
      <c r="FF13" s="70"/>
      <c r="FG13" s="70"/>
      <c r="FH13" s="70"/>
      <c r="FI13" s="70"/>
      <c r="FJ13" s="70"/>
      <c r="FK13" s="70"/>
      <c r="FL13" s="70"/>
      <c r="FM13" s="70"/>
      <c r="FN13" s="70"/>
      <c r="FO13" s="70"/>
      <c r="FP13" s="70"/>
      <c r="FQ13" s="70"/>
      <c r="FR13" s="70"/>
      <c r="FS13" s="70"/>
      <c r="FT13" s="70"/>
      <c r="FU13" s="70"/>
      <c r="FV13" s="70"/>
      <c r="FW13" s="70"/>
      <c r="FX13" s="70"/>
      <c r="FY13" s="70"/>
      <c r="FZ13" s="70"/>
      <c r="GA13" s="70"/>
      <c r="GB13" s="70"/>
      <c r="GC13" s="70"/>
      <c r="GD13" s="70"/>
      <c r="GE13" s="70"/>
      <c r="GF13" s="70"/>
      <c r="GG13" s="70"/>
      <c r="GH13" s="70"/>
      <c r="GI13" s="70"/>
      <c r="GJ13" s="70"/>
      <c r="GK13" s="70"/>
      <c r="GL13" s="70"/>
      <c r="GM13" s="70"/>
      <c r="GN13" s="70"/>
      <c r="GO13" s="70"/>
      <c r="GP13" s="70"/>
      <c r="GQ13" s="70"/>
      <c r="GR13" s="70"/>
      <c r="GS13" s="70"/>
      <c r="GT13" s="70"/>
      <c r="GU13" s="70"/>
      <c r="GV13" s="70"/>
      <c r="GW13" s="70"/>
      <c r="GX13" s="70"/>
      <c r="GY13" s="70"/>
      <c r="GZ13" s="70"/>
      <c r="HA13" s="70"/>
      <c r="HB13" s="70"/>
      <c r="HC13" s="70"/>
      <c r="HD13" s="70"/>
      <c r="HE13" s="70"/>
      <c r="HF13" s="70"/>
      <c r="HG13" s="70"/>
      <c r="HH13" s="70"/>
      <c r="HI13" s="70"/>
      <c r="HJ13" s="70"/>
      <c r="HK13" s="70"/>
      <c r="HL13" s="70"/>
      <c r="HM13" s="70"/>
      <c r="HN13" s="70"/>
      <c r="HO13" s="70"/>
      <c r="HP13" s="70"/>
      <c r="HQ13" s="70"/>
      <c r="HR13" s="70"/>
      <c r="HS13" s="70"/>
      <c r="HT13" s="70"/>
      <c r="HU13" s="70"/>
      <c r="HV13" s="70"/>
      <c r="HW13" s="70"/>
      <c r="HX13" s="70"/>
      <c r="HY13" s="70"/>
      <c r="HZ13" s="70"/>
      <c r="IA13" s="70"/>
      <c r="IB13" s="70"/>
      <c r="IC13" s="70"/>
      <c r="ID13" s="70"/>
      <c r="IE13" s="70"/>
      <c r="IF13" s="70"/>
      <c r="IG13" s="70"/>
      <c r="IH13" s="70"/>
      <c r="II13" s="70"/>
      <c r="IJ13" s="70"/>
      <c r="IK13" s="70"/>
      <c r="IL13" s="70"/>
      <c r="IM13" s="70"/>
      <c r="IN13" s="70"/>
      <c r="IO13" s="70"/>
      <c r="IP13" s="70"/>
      <c r="IQ13" s="70"/>
      <c r="IR13" s="70"/>
      <c r="IS13" s="70"/>
      <c r="IT13" s="70"/>
      <c r="IU13" s="70"/>
      <c r="IV13" s="70"/>
      <c r="IW13" s="70"/>
      <c r="IX13" s="70"/>
      <c r="IY13" s="70"/>
      <c r="IZ13" s="70"/>
      <c r="JA13" s="70"/>
      <c r="JB13" s="70"/>
      <c r="JC13" s="70"/>
      <c r="JD13" s="70"/>
      <c r="JE13" s="70"/>
      <c r="JF13" s="70"/>
      <c r="JG13" s="70"/>
      <c r="JH13" s="70"/>
      <c r="JI13" s="70"/>
      <c r="JJ13" s="70"/>
      <c r="JK13" s="70"/>
      <c r="JL13" s="70"/>
      <c r="JM13" s="70"/>
      <c r="JN13" s="70"/>
      <c r="JO13" s="70"/>
      <c r="JP13" s="70"/>
      <c r="JQ13" s="70"/>
      <c r="JR13" s="70"/>
      <c r="JS13" s="70"/>
      <c r="JT13" s="70"/>
      <c r="JU13" s="70"/>
      <c r="JV13" s="70"/>
      <c r="JW13" s="70"/>
      <c r="JX13" s="70"/>
      <c r="JY13" s="70"/>
      <c r="JZ13" s="70"/>
      <c r="KA13" s="70"/>
      <c r="KB13" s="70"/>
      <c r="KC13" s="70"/>
      <c r="KD13" s="70"/>
      <c r="KE13" s="70"/>
      <c r="KF13" s="70"/>
      <c r="KG13" s="70"/>
      <c r="KH13" s="70"/>
      <c r="KI13" s="70"/>
      <c r="KJ13" s="70"/>
      <c r="KK13" s="70"/>
      <c r="KL13" s="70"/>
      <c r="KM13" s="70"/>
      <c r="KN13" s="70"/>
      <c r="KO13" s="70"/>
      <c r="KP13" s="70"/>
      <c r="KQ13" s="70"/>
      <c r="KR13" s="70"/>
      <c r="KS13" s="70"/>
      <c r="KT13" s="70"/>
      <c r="KU13" s="70"/>
      <c r="KV13" s="70"/>
      <c r="KW13" s="70"/>
      <c r="KX13" s="70"/>
      <c r="KY13" s="70"/>
      <c r="KZ13" s="70"/>
      <c r="LA13" s="70"/>
      <c r="LB13" s="70"/>
      <c r="LC13" s="70"/>
      <c r="LD13" s="70"/>
      <c r="LE13" s="70"/>
      <c r="LF13" s="70"/>
      <c r="LG13" s="70"/>
      <c r="LH13" s="70"/>
      <c r="LI13" s="70"/>
      <c r="LJ13" s="70"/>
      <c r="LK13" s="70"/>
      <c r="LL13" s="70"/>
      <c r="LM13" s="70"/>
      <c r="LN13" s="70"/>
      <c r="LO13" s="70"/>
      <c r="LP13" s="70"/>
      <c r="LQ13" s="70"/>
      <c r="LR13" s="70"/>
      <c r="LS13" s="70"/>
      <c r="LT13" s="70"/>
      <c r="LU13" s="70"/>
      <c r="LV13" s="70"/>
      <c r="LW13" s="70"/>
      <c r="LX13" s="70"/>
      <c r="LY13" s="70"/>
      <c r="LZ13" s="70"/>
      <c r="MA13" s="70"/>
      <c r="MB13" s="70"/>
      <c r="MC13" s="70"/>
      <c r="MD13" s="70"/>
      <c r="ME13" s="70"/>
      <c r="MF13" s="70"/>
      <c r="MG13" s="70"/>
      <c r="MH13" s="70"/>
      <c r="MI13" s="70"/>
    </row>
    <row r="14" spans="1:347" x14ac:dyDescent="0.25">
      <c r="B14" s="456" t="s">
        <v>288</v>
      </c>
      <c r="C14" s="457"/>
      <c r="D14" s="457"/>
      <c r="E14" s="457"/>
      <c r="F14" s="457"/>
      <c r="G14" s="457"/>
      <c r="H14" s="123"/>
      <c r="I14" s="458"/>
      <c r="J14" s="458"/>
      <c r="K14" s="458"/>
      <c r="L14" s="458"/>
      <c r="M14" s="458"/>
      <c r="N14" s="458"/>
      <c r="O14" s="458"/>
      <c r="P14" s="458"/>
      <c r="Q14" s="458"/>
      <c r="R14" s="458"/>
      <c r="S14" s="458"/>
      <c r="T14" s="458"/>
      <c r="U14" s="458"/>
      <c r="V14" s="458"/>
      <c r="W14" s="458"/>
      <c r="X14" s="458"/>
      <c r="Y14" s="458"/>
      <c r="Z14" s="458"/>
      <c r="AA14" s="458"/>
      <c r="AB14" s="458"/>
      <c r="AC14" s="458"/>
      <c r="AD14" s="458"/>
      <c r="AE14" s="458"/>
      <c r="AF14" s="458"/>
      <c r="AG14" s="458"/>
      <c r="AH14" s="458"/>
      <c r="AI14" s="458"/>
      <c r="AJ14" s="458"/>
      <c r="AK14" s="458"/>
      <c r="AL14" s="458"/>
      <c r="AM14" s="458"/>
      <c r="AN14" s="458"/>
      <c r="AO14" s="458"/>
      <c r="AP14" s="458"/>
      <c r="AQ14" s="458"/>
      <c r="AR14" s="458"/>
      <c r="AS14" s="458"/>
      <c r="AT14" s="458"/>
      <c r="AU14" s="458"/>
      <c r="AV14" s="458"/>
      <c r="AW14" s="458"/>
      <c r="AX14" s="70"/>
      <c r="AY14" s="458"/>
      <c r="AZ14" s="458"/>
      <c r="BA14" s="458"/>
      <c r="BB14" s="458"/>
      <c r="BC14" s="70"/>
      <c r="BD14" s="70"/>
      <c r="BE14" s="70"/>
      <c r="BF14" s="70"/>
      <c r="BG14" s="70"/>
      <c r="BH14" s="70"/>
      <c r="BI14" s="70"/>
      <c r="BJ14" s="70"/>
      <c r="BK14" s="70"/>
      <c r="BL14" s="70"/>
      <c r="BM14" s="70"/>
      <c r="BN14" s="70"/>
      <c r="BO14" s="70"/>
      <c r="BP14" s="70"/>
      <c r="BQ14" s="70"/>
      <c r="BR14" s="70"/>
      <c r="BS14" s="70"/>
      <c r="BT14" s="70"/>
      <c r="BU14" s="70"/>
      <c r="BV14" s="70"/>
      <c r="BW14" s="70"/>
      <c r="BX14" s="70"/>
      <c r="BY14" s="70"/>
      <c r="BZ14" s="70"/>
      <c r="CA14" s="70"/>
      <c r="CB14" s="70"/>
      <c r="CC14" s="70"/>
      <c r="CD14" s="70"/>
      <c r="CE14" s="70"/>
      <c r="CF14" s="70"/>
      <c r="CG14" s="70"/>
      <c r="CH14" s="70"/>
      <c r="CI14" s="70"/>
      <c r="CJ14" s="70"/>
      <c r="CK14" s="70"/>
      <c r="CL14" s="70"/>
      <c r="CM14" s="70"/>
      <c r="CN14" s="70"/>
      <c r="CO14" s="70"/>
      <c r="CP14" s="70"/>
      <c r="CQ14" s="70"/>
      <c r="CR14" s="70"/>
      <c r="CS14" s="70"/>
      <c r="CT14" s="70"/>
      <c r="CU14" s="70"/>
      <c r="CV14" s="70"/>
      <c r="CW14" s="70"/>
      <c r="CX14" s="70"/>
      <c r="CY14" s="70"/>
      <c r="CZ14" s="70"/>
      <c r="DA14" s="70"/>
      <c r="DB14" s="70"/>
      <c r="DC14" s="70"/>
      <c r="DD14" s="70"/>
      <c r="DE14" s="70"/>
      <c r="DF14" s="70"/>
      <c r="DG14" s="70"/>
      <c r="DH14" s="70"/>
      <c r="DI14" s="70"/>
      <c r="DJ14" s="70"/>
      <c r="DK14" s="70"/>
      <c r="DL14" s="70"/>
      <c r="DM14" s="70"/>
      <c r="DN14" s="70"/>
      <c r="DO14" s="70"/>
      <c r="DP14" s="70"/>
      <c r="DQ14" s="70"/>
      <c r="DR14" s="70"/>
      <c r="DS14" s="70"/>
      <c r="DT14" s="70"/>
      <c r="DU14" s="70"/>
      <c r="DV14" s="70"/>
      <c r="DW14" s="70"/>
      <c r="DX14" s="70"/>
      <c r="DY14" s="70"/>
      <c r="DZ14" s="70"/>
      <c r="EA14" s="70"/>
      <c r="EB14" s="70"/>
      <c r="EC14" s="70"/>
      <c r="ED14" s="70"/>
      <c r="EE14" s="70"/>
      <c r="EF14" s="70"/>
      <c r="EG14" s="70"/>
      <c r="EH14" s="70"/>
      <c r="EI14" s="70"/>
      <c r="EJ14" s="70"/>
      <c r="EK14" s="70"/>
      <c r="EL14" s="70"/>
      <c r="EM14" s="70"/>
      <c r="EN14" s="70"/>
      <c r="EO14" s="70"/>
      <c r="EP14" s="70"/>
      <c r="EQ14" s="70"/>
      <c r="ER14" s="70"/>
      <c r="ES14" s="70"/>
      <c r="ET14" s="70"/>
      <c r="EU14" s="70"/>
      <c r="EV14" s="70"/>
      <c r="EW14" s="70"/>
      <c r="EX14" s="70"/>
      <c r="EY14" s="70"/>
      <c r="EZ14" s="70"/>
      <c r="FA14" s="70"/>
      <c r="FB14" s="70"/>
      <c r="FC14" s="70"/>
      <c r="FD14" s="70"/>
      <c r="FE14" s="70"/>
      <c r="FF14" s="70"/>
      <c r="FG14" s="70"/>
      <c r="FH14" s="70"/>
      <c r="FI14" s="70"/>
      <c r="FJ14" s="70"/>
      <c r="FK14" s="70"/>
      <c r="FL14" s="70"/>
      <c r="FM14" s="70"/>
      <c r="FN14" s="70"/>
      <c r="FO14" s="70"/>
      <c r="FP14" s="70"/>
      <c r="FQ14" s="70"/>
      <c r="FR14" s="70"/>
      <c r="FS14" s="70"/>
      <c r="FT14" s="70"/>
      <c r="FU14" s="70"/>
      <c r="FV14" s="70"/>
      <c r="FW14" s="70"/>
      <c r="FX14" s="70"/>
      <c r="FY14" s="70"/>
      <c r="FZ14" s="70"/>
      <c r="GA14" s="70"/>
      <c r="GB14" s="70"/>
      <c r="GC14" s="70"/>
      <c r="GD14" s="70"/>
      <c r="GE14" s="70"/>
      <c r="GF14" s="70"/>
      <c r="GG14" s="70"/>
      <c r="GH14" s="70"/>
      <c r="GI14" s="70"/>
      <c r="GJ14" s="70"/>
      <c r="GK14" s="70"/>
      <c r="GL14" s="70"/>
      <c r="GM14" s="70"/>
      <c r="GN14" s="70"/>
      <c r="GO14" s="70"/>
      <c r="GP14" s="70"/>
      <c r="GQ14" s="70"/>
      <c r="GR14" s="70"/>
      <c r="GS14" s="70"/>
      <c r="GT14" s="70"/>
      <c r="GU14" s="70"/>
      <c r="GV14" s="70"/>
      <c r="GW14" s="70"/>
      <c r="GX14" s="70"/>
      <c r="GY14" s="70"/>
      <c r="GZ14" s="70"/>
      <c r="HA14" s="70"/>
      <c r="HB14" s="70"/>
      <c r="HC14" s="70"/>
      <c r="HD14" s="70"/>
      <c r="HE14" s="70"/>
      <c r="HF14" s="70"/>
      <c r="HG14" s="70"/>
      <c r="HH14" s="70"/>
      <c r="HI14" s="70"/>
      <c r="HJ14" s="70"/>
      <c r="HK14" s="70"/>
      <c r="HL14" s="70"/>
      <c r="HM14" s="70"/>
      <c r="HN14" s="70"/>
      <c r="HO14" s="70"/>
      <c r="HP14" s="70"/>
      <c r="HQ14" s="70"/>
      <c r="HR14" s="70"/>
      <c r="HS14" s="70"/>
      <c r="HT14" s="70"/>
      <c r="HU14" s="70"/>
      <c r="HV14" s="70"/>
      <c r="HW14" s="70"/>
      <c r="HX14" s="70"/>
      <c r="HY14" s="70"/>
      <c r="HZ14" s="70"/>
      <c r="IA14" s="70"/>
      <c r="IB14" s="70"/>
      <c r="IC14" s="70"/>
      <c r="ID14" s="70"/>
      <c r="IE14" s="70"/>
      <c r="IF14" s="70"/>
      <c r="IG14" s="70"/>
      <c r="IH14" s="70"/>
      <c r="II14" s="70"/>
      <c r="IJ14" s="70"/>
      <c r="IK14" s="70"/>
      <c r="IL14" s="70"/>
      <c r="IM14" s="70"/>
      <c r="IN14" s="70"/>
      <c r="IO14" s="70"/>
      <c r="IP14" s="70"/>
      <c r="IQ14" s="70"/>
      <c r="IR14" s="70"/>
      <c r="IS14" s="70"/>
      <c r="IT14" s="70"/>
      <c r="IU14" s="70"/>
      <c r="IV14" s="70"/>
      <c r="IW14" s="70"/>
      <c r="IX14" s="70"/>
      <c r="IY14" s="70"/>
      <c r="IZ14" s="70"/>
      <c r="JA14" s="70"/>
      <c r="JB14" s="70"/>
      <c r="JC14" s="70"/>
      <c r="JD14" s="70"/>
      <c r="JE14" s="70"/>
      <c r="JF14" s="70"/>
      <c r="JG14" s="70"/>
      <c r="JH14" s="70"/>
      <c r="JI14" s="70"/>
      <c r="JJ14" s="70"/>
      <c r="JK14" s="70"/>
      <c r="JL14" s="70"/>
      <c r="JM14" s="70"/>
      <c r="JN14" s="70"/>
      <c r="JO14" s="70"/>
      <c r="JP14" s="70"/>
      <c r="JQ14" s="70"/>
      <c r="JR14" s="70"/>
      <c r="JS14" s="70"/>
      <c r="JT14" s="70"/>
      <c r="JU14" s="70"/>
      <c r="JV14" s="70"/>
      <c r="JW14" s="70"/>
      <c r="JX14" s="70"/>
      <c r="JY14" s="70"/>
      <c r="JZ14" s="70"/>
      <c r="KA14" s="70"/>
      <c r="KB14" s="70"/>
      <c r="KC14" s="70"/>
      <c r="KD14" s="70"/>
      <c r="KE14" s="70"/>
      <c r="KF14" s="70"/>
      <c r="KG14" s="70"/>
      <c r="KH14" s="70"/>
      <c r="KI14" s="70"/>
      <c r="KJ14" s="70"/>
      <c r="KK14" s="70"/>
      <c r="KL14" s="70"/>
      <c r="KM14" s="70"/>
      <c r="KN14" s="70"/>
      <c r="KO14" s="70"/>
      <c r="KP14" s="70"/>
      <c r="KQ14" s="70"/>
      <c r="KR14" s="70"/>
      <c r="KS14" s="70"/>
      <c r="KT14" s="70"/>
      <c r="KU14" s="70"/>
      <c r="KV14" s="70"/>
      <c r="KW14" s="70"/>
      <c r="KX14" s="70"/>
      <c r="KY14" s="70"/>
      <c r="KZ14" s="70"/>
      <c r="LA14" s="70"/>
      <c r="LB14" s="70"/>
      <c r="LC14" s="70"/>
      <c r="LD14" s="70"/>
      <c r="LE14" s="70"/>
      <c r="LF14" s="70"/>
      <c r="LG14" s="70"/>
      <c r="LH14" s="70"/>
      <c r="LI14" s="70"/>
      <c r="LJ14" s="70"/>
      <c r="LK14" s="70"/>
      <c r="LL14" s="70"/>
      <c r="LM14" s="70"/>
      <c r="LN14" s="70"/>
      <c r="LO14" s="70"/>
      <c r="LP14" s="70"/>
      <c r="LQ14" s="70"/>
      <c r="LR14" s="70"/>
      <c r="LS14" s="70"/>
      <c r="LT14" s="70"/>
      <c r="LU14" s="70"/>
      <c r="LV14" s="70"/>
      <c r="LW14" s="70"/>
      <c r="LX14" s="70"/>
      <c r="LY14" s="70"/>
      <c r="LZ14" s="70"/>
      <c r="MA14" s="70"/>
      <c r="MB14" s="70"/>
      <c r="MC14" s="70"/>
      <c r="MD14" s="70"/>
      <c r="ME14" s="70"/>
      <c r="MF14" s="70"/>
      <c r="MG14" s="70"/>
      <c r="MH14" s="70"/>
      <c r="MI14" s="70"/>
    </row>
    <row r="15" spans="1:347" s="70" customFormat="1" ht="11.25" x14ac:dyDescent="0.2">
      <c r="A15" s="127"/>
      <c r="B15" s="70" t="s">
        <v>237</v>
      </c>
      <c r="C15" s="70" t="s">
        <v>369</v>
      </c>
      <c r="D15" s="70" t="s">
        <v>370</v>
      </c>
      <c r="E15" s="501">
        <v>1</v>
      </c>
      <c r="G15" s="87"/>
      <c r="H15" s="124">
        <v>95000</v>
      </c>
      <c r="I15" s="125"/>
      <c r="J15" s="125">
        <v>0</v>
      </c>
      <c r="K15" s="125">
        <v>0</v>
      </c>
      <c r="L15" s="125">
        <v>0</v>
      </c>
      <c r="M15" s="125">
        <v>0</v>
      </c>
      <c r="N15" s="125">
        <v>0</v>
      </c>
      <c r="O15" s="125">
        <v>0</v>
      </c>
      <c r="P15" s="125">
        <v>0</v>
      </c>
      <c r="Q15" s="125">
        <v>0</v>
      </c>
      <c r="R15" s="125">
        <v>0</v>
      </c>
      <c r="S15" s="125">
        <v>0</v>
      </c>
      <c r="T15" s="125">
        <v>0</v>
      </c>
      <c r="U15" s="125">
        <v>0</v>
      </c>
      <c r="V15" s="125">
        <v>0</v>
      </c>
      <c r="W15" s="125">
        <v>0</v>
      </c>
      <c r="X15" s="125">
        <v>0</v>
      </c>
      <c r="Y15" s="125">
        <v>0</v>
      </c>
      <c r="Z15" s="125">
        <v>0</v>
      </c>
      <c r="AA15" s="125">
        <v>0</v>
      </c>
      <c r="AB15" s="125">
        <v>0</v>
      </c>
      <c r="AC15" s="125">
        <v>0</v>
      </c>
      <c r="AD15" s="125">
        <v>0</v>
      </c>
      <c r="AE15" s="125">
        <v>0</v>
      </c>
      <c r="AF15" s="125">
        <v>0</v>
      </c>
      <c r="AG15" s="125">
        <v>0</v>
      </c>
      <c r="AH15" s="125">
        <v>0</v>
      </c>
      <c r="AI15" s="125">
        <v>0</v>
      </c>
      <c r="AJ15" s="125">
        <v>0</v>
      </c>
      <c r="AK15" s="125">
        <v>0</v>
      </c>
      <c r="AL15" s="125">
        <v>0</v>
      </c>
      <c r="AM15" s="125">
        <v>0</v>
      </c>
      <c r="AN15" s="125">
        <v>0</v>
      </c>
      <c r="AO15" s="125">
        <v>0</v>
      </c>
      <c r="AP15" s="125">
        <v>0</v>
      </c>
      <c r="AQ15" s="125">
        <v>0</v>
      </c>
      <c r="AR15" s="125">
        <v>0</v>
      </c>
      <c r="AS15" s="125">
        <v>0</v>
      </c>
      <c r="AT15" s="125">
        <v>0</v>
      </c>
      <c r="AU15" s="125">
        <v>0</v>
      </c>
      <c r="AV15" s="125">
        <v>0</v>
      </c>
      <c r="AW15" s="125">
        <v>0</v>
      </c>
      <c r="AY15" s="71"/>
      <c r="AZ15" s="71"/>
      <c r="BA15" s="71"/>
      <c r="BB15" s="71">
        <v>0</v>
      </c>
      <c r="BD15" s="78"/>
      <c r="BE15" s="78"/>
    </row>
    <row r="16" spans="1:347" s="70" customFormat="1" ht="11.25" x14ac:dyDescent="0.2">
      <c r="A16" s="127"/>
      <c r="B16" s="70" t="s">
        <v>237</v>
      </c>
      <c r="C16" s="70" t="s">
        <v>371</v>
      </c>
      <c r="D16" s="70" t="s">
        <v>359</v>
      </c>
      <c r="E16" s="501">
        <v>1</v>
      </c>
      <c r="G16" s="87"/>
      <c r="H16" s="124"/>
      <c r="I16" s="125">
        <v>99500</v>
      </c>
      <c r="J16" s="125">
        <v>101490</v>
      </c>
      <c r="K16" s="125">
        <v>103519.8</v>
      </c>
      <c r="L16" s="125">
        <v>105590.19600000001</v>
      </c>
      <c r="M16" s="125">
        <v>107701.99992000002</v>
      </c>
      <c r="N16" s="125">
        <v>109856.03991840001</v>
      </c>
      <c r="O16" s="125">
        <v>112053.16071676802</v>
      </c>
      <c r="P16" s="125">
        <v>114294.22393110338</v>
      </c>
      <c r="Q16" s="125">
        <v>116580.10840972545</v>
      </c>
      <c r="R16" s="125">
        <v>118911.71057791996</v>
      </c>
      <c r="S16" s="125">
        <v>121289.94478947837</v>
      </c>
      <c r="T16" s="125">
        <v>123715.74368526794</v>
      </c>
      <c r="U16" s="125">
        <v>126190.05855897329</v>
      </c>
      <c r="V16" s="125">
        <v>128713.85973015276</v>
      </c>
      <c r="W16" s="125">
        <v>131288.13692475582</v>
      </c>
      <c r="X16" s="125">
        <v>133913.89966325092</v>
      </c>
      <c r="Y16" s="125">
        <v>136592.17765651594</v>
      </c>
      <c r="Z16" s="125">
        <v>139324.02120964625</v>
      </c>
      <c r="AA16" s="125">
        <v>142110.50163383919</v>
      </c>
      <c r="AB16" s="125">
        <v>144952.71166651597</v>
      </c>
      <c r="AC16" s="125">
        <v>147851.7658998463</v>
      </c>
      <c r="AD16" s="125">
        <v>150808.80121784323</v>
      </c>
      <c r="AE16" s="125">
        <v>153824.97724220008</v>
      </c>
      <c r="AF16" s="125">
        <v>156901.47678704408</v>
      </c>
      <c r="AG16" s="125">
        <v>160039.50632278496</v>
      </c>
      <c r="AH16" s="125">
        <v>163240.29644924068</v>
      </c>
      <c r="AI16" s="125">
        <v>166505.10237822548</v>
      </c>
      <c r="AJ16" s="125">
        <v>169835.20442579</v>
      </c>
      <c r="AK16" s="125">
        <v>173231.9085143058</v>
      </c>
      <c r="AL16" s="125">
        <v>176696.54668459191</v>
      </c>
      <c r="AM16" s="125">
        <v>180230.47761828377</v>
      </c>
      <c r="AN16" s="125">
        <v>183835.08717064944</v>
      </c>
      <c r="AO16" s="125">
        <v>187511.78891406243</v>
      </c>
      <c r="AP16" s="125">
        <v>191262.02469234369</v>
      </c>
      <c r="AQ16" s="125">
        <v>195087.26518619058</v>
      </c>
      <c r="AR16" s="125">
        <v>198989.01048991439</v>
      </c>
      <c r="AS16" s="125">
        <v>202968.79069971267</v>
      </c>
      <c r="AT16" s="125">
        <v>207028.16651370694</v>
      </c>
      <c r="AU16" s="125">
        <v>211168.72984398107</v>
      </c>
      <c r="AV16" s="125">
        <v>215392.10444086068</v>
      </c>
      <c r="AW16" s="125">
        <v>219699.94652967789</v>
      </c>
      <c r="AY16" s="71"/>
      <c r="AZ16" s="71"/>
      <c r="BA16" s="71"/>
      <c r="BB16" s="71">
        <v>-99500</v>
      </c>
      <c r="BD16" s="78"/>
      <c r="BE16" s="78"/>
    </row>
    <row r="17" spans="1:347" s="70" customFormat="1" ht="11.25" x14ac:dyDescent="0.2">
      <c r="A17" s="127"/>
      <c r="B17" s="70" t="s">
        <v>237</v>
      </c>
      <c r="C17" s="70" t="s">
        <v>372</v>
      </c>
      <c r="D17" s="70" t="s">
        <v>373</v>
      </c>
      <c r="E17" s="501">
        <v>1</v>
      </c>
      <c r="G17" s="87"/>
      <c r="H17" s="124">
        <v>150000</v>
      </c>
      <c r="I17" s="125">
        <v>153000</v>
      </c>
      <c r="J17" s="125">
        <v>156060</v>
      </c>
      <c r="K17" s="125">
        <v>159181.20000000001</v>
      </c>
      <c r="L17" s="125">
        <v>162364.82400000002</v>
      </c>
      <c r="M17" s="125">
        <v>165612.12048000001</v>
      </c>
      <c r="N17" s="125">
        <v>168924.36288960002</v>
      </c>
      <c r="O17" s="125">
        <v>172302.85014739202</v>
      </c>
      <c r="P17" s="125">
        <v>175748.90715033986</v>
      </c>
      <c r="Q17" s="125">
        <v>179263.88529334666</v>
      </c>
      <c r="R17" s="125">
        <v>182849.16299921359</v>
      </c>
      <c r="S17" s="125">
        <v>186506.14625919785</v>
      </c>
      <c r="T17" s="125">
        <v>190236.26918438182</v>
      </c>
      <c r="U17" s="125">
        <v>194040.99456806947</v>
      </c>
      <c r="V17" s="125">
        <v>197921.81445943087</v>
      </c>
      <c r="W17" s="125">
        <v>201880.2507486195</v>
      </c>
      <c r="X17" s="125">
        <v>205917.85576359188</v>
      </c>
      <c r="Y17" s="125">
        <v>210036.21287886373</v>
      </c>
      <c r="Z17" s="125">
        <v>214236.937136441</v>
      </c>
      <c r="AA17" s="125">
        <v>218521.67587916984</v>
      </c>
      <c r="AB17" s="125">
        <v>222892.10939675325</v>
      </c>
      <c r="AC17" s="125">
        <v>227349.95158468833</v>
      </c>
      <c r="AD17" s="125">
        <v>231896.95061638209</v>
      </c>
      <c r="AE17" s="125">
        <v>236534.88962870973</v>
      </c>
      <c r="AF17" s="125">
        <v>241265.58742128394</v>
      </c>
      <c r="AG17" s="125">
        <v>246090.89916970962</v>
      </c>
      <c r="AH17" s="125">
        <v>251012.71715310382</v>
      </c>
      <c r="AI17" s="125">
        <v>256032.9714961659</v>
      </c>
      <c r="AJ17" s="125">
        <v>261153.63092608922</v>
      </c>
      <c r="AK17" s="125">
        <v>266376.70354461099</v>
      </c>
      <c r="AL17" s="125">
        <v>271704.2376155032</v>
      </c>
      <c r="AM17" s="125">
        <v>277138.32236781326</v>
      </c>
      <c r="AN17" s="125">
        <v>282681.08881516953</v>
      </c>
      <c r="AO17" s="125">
        <v>288334.71059147292</v>
      </c>
      <c r="AP17" s="125">
        <v>294101.40480330237</v>
      </c>
      <c r="AQ17" s="125">
        <v>299983.4328993684</v>
      </c>
      <c r="AR17" s="125">
        <v>305983.10155735578</v>
      </c>
      <c r="AS17" s="125">
        <v>312102.76358850289</v>
      </c>
      <c r="AT17" s="125">
        <v>318344.81886027294</v>
      </c>
      <c r="AU17" s="125">
        <v>324711.71523747838</v>
      </c>
      <c r="AV17" s="125">
        <v>331205.94954222796</v>
      </c>
      <c r="AW17" s="125">
        <v>337830.06853307254</v>
      </c>
      <c r="AY17" s="71"/>
      <c r="AZ17" s="71"/>
      <c r="BA17" s="71"/>
      <c r="BB17" s="71">
        <v>-153000</v>
      </c>
      <c r="BD17" s="78"/>
      <c r="BE17" s="78"/>
    </row>
    <row r="18" spans="1:347" s="70" customFormat="1" ht="11.25" x14ac:dyDescent="0.2">
      <c r="A18" s="127"/>
      <c r="B18" s="70" t="s">
        <v>237</v>
      </c>
      <c r="C18" s="70" t="s">
        <v>374</v>
      </c>
      <c r="D18" s="70" t="s">
        <v>375</v>
      </c>
      <c r="E18" s="501">
        <v>1</v>
      </c>
      <c r="G18" s="87"/>
      <c r="H18" s="124"/>
      <c r="I18" s="125">
        <v>0</v>
      </c>
      <c r="J18" s="125">
        <v>0</v>
      </c>
      <c r="K18" s="125">
        <v>0</v>
      </c>
      <c r="L18" s="125">
        <v>0</v>
      </c>
      <c r="M18" s="125">
        <v>0</v>
      </c>
      <c r="N18" s="125">
        <v>0</v>
      </c>
      <c r="O18" s="125">
        <v>0</v>
      </c>
      <c r="P18" s="125">
        <v>0</v>
      </c>
      <c r="Q18" s="125">
        <v>0</v>
      </c>
      <c r="R18" s="125">
        <v>0</v>
      </c>
      <c r="S18" s="125">
        <v>0</v>
      </c>
      <c r="T18" s="125">
        <v>0</v>
      </c>
      <c r="U18" s="125">
        <v>0</v>
      </c>
      <c r="V18" s="125">
        <v>0</v>
      </c>
      <c r="W18" s="125">
        <v>0</v>
      </c>
      <c r="X18" s="125">
        <v>0</v>
      </c>
      <c r="Y18" s="125">
        <v>0</v>
      </c>
      <c r="Z18" s="125">
        <v>0</v>
      </c>
      <c r="AA18" s="125">
        <v>0</v>
      </c>
      <c r="AB18" s="125">
        <v>0</v>
      </c>
      <c r="AC18" s="125">
        <v>0</v>
      </c>
      <c r="AD18" s="125">
        <v>0</v>
      </c>
      <c r="AE18" s="125">
        <v>0</v>
      </c>
      <c r="AF18" s="125">
        <v>0</v>
      </c>
      <c r="AG18" s="125">
        <v>0</v>
      </c>
      <c r="AH18" s="125">
        <v>0</v>
      </c>
      <c r="AI18" s="125">
        <v>0</v>
      </c>
      <c r="AJ18" s="125">
        <v>0</v>
      </c>
      <c r="AK18" s="125">
        <v>0</v>
      </c>
      <c r="AL18" s="125">
        <v>0</v>
      </c>
      <c r="AM18" s="125">
        <v>0</v>
      </c>
      <c r="AN18" s="125">
        <v>0</v>
      </c>
      <c r="AO18" s="125">
        <v>0</v>
      </c>
      <c r="AP18" s="125">
        <v>0</v>
      </c>
      <c r="AQ18" s="125">
        <v>0</v>
      </c>
      <c r="AR18" s="125">
        <v>0</v>
      </c>
      <c r="AS18" s="125">
        <v>0</v>
      </c>
      <c r="AT18" s="125">
        <v>0</v>
      </c>
      <c r="AU18" s="125">
        <v>0</v>
      </c>
      <c r="AV18" s="125">
        <v>0</v>
      </c>
      <c r="AW18" s="125">
        <v>0</v>
      </c>
      <c r="AY18" s="71"/>
      <c r="AZ18" s="71"/>
      <c r="BA18" s="71"/>
      <c r="BB18" s="71">
        <v>0</v>
      </c>
      <c r="BD18" s="78"/>
      <c r="BE18" s="78"/>
    </row>
    <row r="19" spans="1:347" s="70" customFormat="1" ht="11.25" x14ac:dyDescent="0.2">
      <c r="A19" s="127"/>
      <c r="B19" s="70" t="s">
        <v>237</v>
      </c>
      <c r="C19" s="70" t="s">
        <v>371</v>
      </c>
      <c r="D19" s="70" t="s">
        <v>359</v>
      </c>
      <c r="E19" s="501">
        <v>1</v>
      </c>
      <c r="G19" s="87"/>
      <c r="H19" s="124"/>
      <c r="I19" s="125">
        <v>97500</v>
      </c>
      <c r="J19" s="125">
        <v>99450</v>
      </c>
      <c r="K19" s="125">
        <v>101439</v>
      </c>
      <c r="L19" s="125">
        <v>103467.78</v>
      </c>
      <c r="M19" s="125">
        <v>105537.13559999999</v>
      </c>
      <c r="N19" s="125">
        <v>107647.878312</v>
      </c>
      <c r="O19" s="125">
        <v>109800.83587824</v>
      </c>
      <c r="P19" s="125">
        <v>111996.8525958048</v>
      </c>
      <c r="Q19" s="125">
        <v>114236.7896477209</v>
      </c>
      <c r="R19" s="125">
        <v>116521.52544067532</v>
      </c>
      <c r="S19" s="125">
        <v>118851.95594948884</v>
      </c>
      <c r="T19" s="125">
        <v>121228.99506847862</v>
      </c>
      <c r="U19" s="125">
        <v>123653.5749698482</v>
      </c>
      <c r="V19" s="125">
        <v>126126.64646924516</v>
      </c>
      <c r="W19" s="125">
        <v>128649.17939863006</v>
      </c>
      <c r="X19" s="125">
        <v>131222.16298660266</v>
      </c>
      <c r="Y19" s="125">
        <v>133846.60624633473</v>
      </c>
      <c r="Z19" s="125">
        <v>136523.53837126144</v>
      </c>
      <c r="AA19" s="125">
        <v>139254.00913868667</v>
      </c>
      <c r="AB19" s="125">
        <v>142039.0893214604</v>
      </c>
      <c r="AC19" s="125">
        <v>144879.8711078896</v>
      </c>
      <c r="AD19" s="125">
        <v>147777.46853004739</v>
      </c>
      <c r="AE19" s="125">
        <v>150733.01790064835</v>
      </c>
      <c r="AF19" s="125">
        <v>153747.67825866133</v>
      </c>
      <c r="AG19" s="125">
        <v>156822.63182383456</v>
      </c>
      <c r="AH19" s="125">
        <v>159959.08446031125</v>
      </c>
      <c r="AI19" s="125">
        <v>163158.26614951747</v>
      </c>
      <c r="AJ19" s="125">
        <v>166421.43147250783</v>
      </c>
      <c r="AK19" s="125">
        <v>169749.86010195798</v>
      </c>
      <c r="AL19" s="125">
        <v>173144.85730399715</v>
      </c>
      <c r="AM19" s="125">
        <v>176607.7544500771</v>
      </c>
      <c r="AN19" s="125">
        <v>180139.90953907865</v>
      </c>
      <c r="AO19" s="125">
        <v>183742.70772986024</v>
      </c>
      <c r="AP19" s="125">
        <v>187417.56188445745</v>
      </c>
      <c r="AQ19" s="125">
        <v>191165.91312214659</v>
      </c>
      <c r="AR19" s="125">
        <v>194989.23138458954</v>
      </c>
      <c r="AS19" s="125">
        <v>198889.01601228132</v>
      </c>
      <c r="AT19" s="125">
        <v>202866.79633252695</v>
      </c>
      <c r="AU19" s="125">
        <v>206924.13225917748</v>
      </c>
      <c r="AV19" s="125">
        <v>211062.61490436102</v>
      </c>
      <c r="AW19" s="125">
        <v>215283.86720244825</v>
      </c>
      <c r="AY19" s="71"/>
      <c r="AZ19" s="71"/>
      <c r="BA19" s="71"/>
      <c r="BB19" s="71">
        <v>-97500</v>
      </c>
      <c r="BD19" s="78"/>
      <c r="BE19" s="78"/>
    </row>
    <row r="20" spans="1:347" s="70" customFormat="1" ht="11.25" customHeight="1" x14ac:dyDescent="0.2">
      <c r="A20" s="127"/>
      <c r="B20" s="88" t="s">
        <v>289</v>
      </c>
      <c r="C20" s="88"/>
      <c r="D20" s="88"/>
      <c r="E20" s="502"/>
      <c r="F20" s="88"/>
      <c r="G20" s="92"/>
      <c r="H20" s="459"/>
      <c r="I20" s="460"/>
      <c r="J20" s="460"/>
      <c r="K20" s="460"/>
      <c r="L20" s="460"/>
      <c r="M20" s="460"/>
      <c r="N20" s="460"/>
      <c r="O20" s="460"/>
      <c r="P20" s="460"/>
      <c r="Q20" s="460"/>
      <c r="R20" s="460"/>
      <c r="S20" s="460"/>
      <c r="T20" s="460"/>
      <c r="U20" s="460"/>
      <c r="V20" s="460"/>
      <c r="W20" s="460"/>
      <c r="X20" s="460"/>
      <c r="Y20" s="460"/>
      <c r="Z20" s="460"/>
      <c r="AA20" s="460"/>
      <c r="AB20" s="460"/>
      <c r="AC20" s="460"/>
      <c r="AD20" s="460"/>
      <c r="AE20" s="460"/>
      <c r="AF20" s="460"/>
      <c r="AG20" s="460"/>
      <c r="AH20" s="460"/>
      <c r="AI20" s="460"/>
      <c r="AJ20" s="460"/>
      <c r="AK20" s="460"/>
      <c r="AL20" s="460"/>
      <c r="AM20" s="460"/>
      <c r="AN20" s="460"/>
      <c r="AO20" s="460"/>
      <c r="AP20" s="460"/>
      <c r="AQ20" s="460"/>
      <c r="AR20" s="460"/>
      <c r="AS20" s="460"/>
      <c r="AT20" s="460"/>
      <c r="AU20" s="460"/>
      <c r="AV20" s="460"/>
      <c r="AW20" s="460"/>
    </row>
    <row r="21" spans="1:347" s="70" customFormat="1" ht="11.25" customHeight="1" x14ac:dyDescent="0.2">
      <c r="A21" s="127"/>
      <c r="B21" s="461" t="s">
        <v>290</v>
      </c>
      <c r="C21" s="461"/>
      <c r="D21" s="461"/>
      <c r="E21" s="503"/>
      <c r="F21" s="461"/>
      <c r="G21" s="462"/>
      <c r="H21" s="463">
        <v>2</v>
      </c>
      <c r="I21" s="464">
        <v>3</v>
      </c>
      <c r="J21" s="464">
        <v>3</v>
      </c>
      <c r="K21" s="464">
        <v>3</v>
      </c>
      <c r="L21" s="464">
        <v>3</v>
      </c>
      <c r="M21" s="464">
        <v>3</v>
      </c>
      <c r="N21" s="464">
        <v>3</v>
      </c>
      <c r="O21" s="464">
        <v>3</v>
      </c>
      <c r="P21" s="464">
        <v>3</v>
      </c>
      <c r="Q21" s="464">
        <v>3</v>
      </c>
      <c r="R21" s="464">
        <v>3</v>
      </c>
      <c r="S21" s="464">
        <v>3</v>
      </c>
      <c r="T21" s="464">
        <v>3</v>
      </c>
      <c r="U21" s="464">
        <v>3</v>
      </c>
      <c r="V21" s="464">
        <v>3</v>
      </c>
      <c r="W21" s="464">
        <v>3</v>
      </c>
      <c r="X21" s="464">
        <v>3</v>
      </c>
      <c r="Y21" s="464">
        <v>3</v>
      </c>
      <c r="Z21" s="464">
        <v>3</v>
      </c>
      <c r="AA21" s="464">
        <v>3</v>
      </c>
      <c r="AB21" s="464">
        <v>3</v>
      </c>
      <c r="AC21" s="464">
        <v>3</v>
      </c>
      <c r="AD21" s="464">
        <v>3</v>
      </c>
      <c r="AE21" s="464">
        <v>3</v>
      </c>
      <c r="AF21" s="464">
        <v>3</v>
      </c>
      <c r="AG21" s="464">
        <v>3</v>
      </c>
      <c r="AH21" s="464">
        <v>3</v>
      </c>
      <c r="AI21" s="464">
        <v>3</v>
      </c>
      <c r="AJ21" s="464">
        <v>3</v>
      </c>
      <c r="AK21" s="464">
        <v>3</v>
      </c>
      <c r="AL21" s="464">
        <v>3</v>
      </c>
      <c r="AM21" s="464">
        <v>3</v>
      </c>
      <c r="AN21" s="464">
        <v>3</v>
      </c>
      <c r="AO21" s="464">
        <v>3</v>
      </c>
      <c r="AP21" s="464">
        <v>3</v>
      </c>
      <c r="AQ21" s="464">
        <v>3</v>
      </c>
      <c r="AR21" s="464">
        <v>3</v>
      </c>
      <c r="AS21" s="464">
        <v>3</v>
      </c>
      <c r="AT21" s="464">
        <v>3</v>
      </c>
      <c r="AU21" s="464">
        <v>3</v>
      </c>
      <c r="AV21" s="464">
        <v>3</v>
      </c>
      <c r="AW21" s="464">
        <v>3</v>
      </c>
    </row>
    <row r="22" spans="1:347" s="70" customFormat="1" ht="11.25" customHeight="1" x14ac:dyDescent="0.2">
      <c r="A22" s="127"/>
      <c r="B22" s="88" t="s">
        <v>291</v>
      </c>
      <c r="C22" s="88"/>
      <c r="D22" s="88"/>
      <c r="E22" s="502"/>
      <c r="F22" s="88"/>
      <c r="G22" s="92"/>
      <c r="H22" s="465">
        <v>140.5</v>
      </c>
      <c r="I22" s="370">
        <v>95.333333333333329</v>
      </c>
      <c r="J22" s="370">
        <v>90</v>
      </c>
      <c r="K22" s="370">
        <v>105</v>
      </c>
      <c r="L22" s="370">
        <v>120</v>
      </c>
      <c r="M22" s="370">
        <v>135</v>
      </c>
      <c r="N22" s="370">
        <v>135</v>
      </c>
      <c r="O22" s="370">
        <v>135</v>
      </c>
      <c r="P22" s="370">
        <v>135</v>
      </c>
      <c r="Q22" s="370">
        <v>135</v>
      </c>
      <c r="R22" s="370">
        <v>135</v>
      </c>
      <c r="S22" s="370">
        <v>135</v>
      </c>
      <c r="T22" s="370">
        <v>135</v>
      </c>
      <c r="U22" s="370">
        <v>135</v>
      </c>
      <c r="V22" s="370">
        <v>135</v>
      </c>
      <c r="W22" s="370">
        <v>135</v>
      </c>
      <c r="X22" s="370">
        <v>135</v>
      </c>
      <c r="Y22" s="370">
        <v>135</v>
      </c>
      <c r="Z22" s="370">
        <v>135</v>
      </c>
      <c r="AA22" s="370">
        <v>135</v>
      </c>
      <c r="AB22" s="370">
        <v>135</v>
      </c>
      <c r="AC22" s="370">
        <v>135</v>
      </c>
      <c r="AD22" s="370">
        <v>135</v>
      </c>
      <c r="AE22" s="370">
        <v>135</v>
      </c>
      <c r="AF22" s="370">
        <v>135</v>
      </c>
      <c r="AG22" s="370">
        <v>135</v>
      </c>
      <c r="AH22" s="370">
        <v>135</v>
      </c>
      <c r="AI22" s="370">
        <v>135</v>
      </c>
      <c r="AJ22" s="370">
        <v>135</v>
      </c>
      <c r="AK22" s="370">
        <v>135</v>
      </c>
      <c r="AL22" s="370">
        <v>135</v>
      </c>
      <c r="AM22" s="370">
        <v>135</v>
      </c>
      <c r="AN22" s="370">
        <v>135</v>
      </c>
      <c r="AO22" s="370">
        <v>135</v>
      </c>
      <c r="AP22" s="370">
        <v>135</v>
      </c>
      <c r="AQ22" s="370">
        <v>135</v>
      </c>
      <c r="AR22" s="370">
        <v>135</v>
      </c>
      <c r="AS22" s="370">
        <v>135</v>
      </c>
      <c r="AT22" s="370">
        <v>135</v>
      </c>
      <c r="AU22" s="370">
        <v>135</v>
      </c>
      <c r="AV22" s="370">
        <v>135</v>
      </c>
      <c r="AW22" s="370">
        <v>135</v>
      </c>
    </row>
    <row r="23" spans="1:347" s="70" customFormat="1" ht="11.25" customHeight="1" x14ac:dyDescent="0.2">
      <c r="A23" s="127"/>
      <c r="E23" s="504"/>
      <c r="G23" s="87"/>
      <c r="H23" s="126"/>
      <c r="I23" s="71"/>
      <c r="J23" s="71"/>
      <c r="K23" s="71"/>
      <c r="L23" s="71"/>
      <c r="M23" s="71"/>
      <c r="N23" s="71"/>
      <c r="O23" s="71"/>
      <c r="P23" s="71"/>
      <c r="Q23" s="71"/>
      <c r="R23" s="71"/>
      <c r="S23" s="71"/>
      <c r="T23" s="71"/>
      <c r="U23" s="71"/>
      <c r="V23" s="71"/>
      <c r="W23" s="71"/>
      <c r="X23" s="71"/>
      <c r="Y23" s="71"/>
      <c r="Z23" s="71"/>
      <c r="AA23" s="71"/>
      <c r="AB23" s="71"/>
      <c r="AC23" s="71"/>
      <c r="AD23" s="71"/>
      <c r="AE23" s="71"/>
      <c r="AF23" s="71"/>
      <c r="AG23" s="71"/>
      <c r="AH23" s="71"/>
      <c r="AI23" s="71"/>
      <c r="AJ23" s="71"/>
      <c r="AK23" s="71"/>
      <c r="AL23" s="71"/>
      <c r="AM23" s="71"/>
      <c r="AN23" s="71"/>
      <c r="AO23" s="71"/>
      <c r="AP23" s="71"/>
      <c r="AQ23" s="71"/>
      <c r="AR23" s="71"/>
      <c r="AS23" s="71"/>
      <c r="AT23" s="71"/>
      <c r="AU23" s="71"/>
      <c r="AV23" s="71"/>
      <c r="AW23" s="71"/>
    </row>
    <row r="24" spans="1:347" x14ac:dyDescent="0.25">
      <c r="B24" s="68" t="s">
        <v>238</v>
      </c>
      <c r="C24" s="452"/>
      <c r="D24" s="452"/>
      <c r="E24" s="505"/>
      <c r="F24" s="452"/>
      <c r="G24" s="453"/>
      <c r="H24" s="454"/>
      <c r="I24" s="455"/>
      <c r="J24" s="455"/>
      <c r="K24" s="455"/>
      <c r="L24" s="455"/>
      <c r="M24" s="455"/>
      <c r="N24" s="455"/>
      <c r="O24" s="455"/>
      <c r="P24" s="455"/>
      <c r="Q24" s="455"/>
      <c r="R24" s="455"/>
      <c r="S24" s="455"/>
      <c r="T24" s="455"/>
      <c r="U24" s="455"/>
      <c r="V24" s="455"/>
      <c r="W24" s="455"/>
      <c r="X24" s="455"/>
      <c r="Y24" s="455"/>
      <c r="Z24" s="455"/>
      <c r="AA24" s="455"/>
      <c r="AB24" s="455"/>
      <c r="AC24" s="455"/>
      <c r="AD24" s="455"/>
      <c r="AE24" s="455"/>
      <c r="AF24" s="455"/>
      <c r="AG24" s="455"/>
      <c r="AH24" s="455"/>
      <c r="AI24" s="455"/>
      <c r="AJ24" s="455"/>
      <c r="AK24" s="455"/>
      <c r="AL24" s="455"/>
      <c r="AM24" s="455"/>
      <c r="AN24" s="455"/>
      <c r="AO24" s="455"/>
      <c r="AP24" s="455"/>
      <c r="AQ24" s="455"/>
      <c r="AR24" s="455"/>
      <c r="AS24" s="455"/>
      <c r="AT24" s="455"/>
      <c r="AU24" s="455"/>
      <c r="AV24" s="455"/>
      <c r="AW24" s="455"/>
      <c r="AX24" s="70"/>
      <c r="AY24" s="455"/>
      <c r="AZ24" s="455"/>
      <c r="BA24" s="455"/>
      <c r="BB24" s="455"/>
      <c r="BC24" s="70"/>
      <c r="BD24" s="70"/>
      <c r="BE24" s="70"/>
      <c r="BF24" s="70"/>
      <c r="BG24" s="70"/>
      <c r="BH24" s="70"/>
      <c r="BI24" s="70"/>
      <c r="BJ24" s="70"/>
      <c r="BK24" s="70"/>
      <c r="BL24" s="70"/>
      <c r="BM24" s="70"/>
      <c r="BN24" s="70"/>
      <c r="BO24" s="70"/>
      <c r="BP24" s="70"/>
      <c r="BQ24" s="70"/>
      <c r="BR24" s="70"/>
      <c r="BS24" s="70"/>
      <c r="BT24" s="70"/>
      <c r="BU24" s="70"/>
      <c r="BV24" s="70"/>
      <c r="BW24" s="70"/>
      <c r="BX24" s="70"/>
      <c r="BY24" s="70"/>
      <c r="BZ24" s="70"/>
      <c r="CA24" s="70"/>
      <c r="CB24" s="70"/>
      <c r="CC24" s="70"/>
      <c r="CD24" s="70"/>
      <c r="CE24" s="70"/>
      <c r="CF24" s="70"/>
      <c r="CG24" s="70"/>
      <c r="CH24" s="70"/>
      <c r="CI24" s="70"/>
      <c r="CJ24" s="70"/>
      <c r="CK24" s="70"/>
      <c r="CL24" s="70"/>
      <c r="CM24" s="70"/>
      <c r="CN24" s="70"/>
      <c r="CO24" s="70"/>
      <c r="CP24" s="70"/>
      <c r="CQ24" s="70"/>
      <c r="CR24" s="70"/>
      <c r="CS24" s="70"/>
      <c r="CT24" s="70"/>
      <c r="CU24" s="70"/>
      <c r="CV24" s="70"/>
      <c r="CW24" s="70"/>
      <c r="CX24" s="70"/>
      <c r="CY24" s="70"/>
      <c r="CZ24" s="70"/>
      <c r="DA24" s="70"/>
      <c r="DB24" s="70"/>
      <c r="DC24" s="70"/>
      <c r="DD24" s="70"/>
      <c r="DE24" s="70"/>
      <c r="DF24" s="70"/>
      <c r="DG24" s="70"/>
      <c r="DH24" s="70"/>
      <c r="DI24" s="70"/>
      <c r="DJ24" s="70"/>
      <c r="DK24" s="70"/>
      <c r="DL24" s="70"/>
      <c r="DM24" s="70"/>
      <c r="DN24" s="70"/>
      <c r="DO24" s="70"/>
      <c r="DP24" s="70"/>
      <c r="DQ24" s="70"/>
      <c r="DR24" s="70"/>
      <c r="DS24" s="70"/>
      <c r="DT24" s="70"/>
      <c r="DU24" s="70"/>
      <c r="DV24" s="70"/>
      <c r="DW24" s="70"/>
      <c r="DX24" s="70"/>
      <c r="DY24" s="70"/>
      <c r="DZ24" s="70"/>
      <c r="EA24" s="70"/>
      <c r="EB24" s="70"/>
      <c r="EC24" s="70"/>
      <c r="ED24" s="70"/>
      <c r="EE24" s="70"/>
      <c r="EF24" s="70"/>
      <c r="EG24" s="70"/>
      <c r="EH24" s="70"/>
      <c r="EI24" s="70"/>
      <c r="EJ24" s="70"/>
      <c r="EK24" s="70"/>
      <c r="EL24" s="70"/>
      <c r="EM24" s="70"/>
      <c r="EN24" s="70"/>
      <c r="EO24" s="70"/>
      <c r="EP24" s="70"/>
      <c r="EQ24" s="70"/>
      <c r="ER24" s="70"/>
      <c r="ES24" s="70"/>
      <c r="ET24" s="70"/>
      <c r="EU24" s="70"/>
      <c r="EV24" s="70"/>
      <c r="EW24" s="70"/>
      <c r="EX24" s="70"/>
      <c r="EY24" s="70"/>
      <c r="EZ24" s="70"/>
      <c r="FA24" s="70"/>
      <c r="FB24" s="70"/>
      <c r="FC24" s="70"/>
      <c r="FD24" s="70"/>
      <c r="FE24" s="70"/>
      <c r="FF24" s="70"/>
      <c r="FG24" s="70"/>
      <c r="FH24" s="70"/>
      <c r="FI24" s="70"/>
      <c r="FJ24" s="70"/>
      <c r="FK24" s="70"/>
      <c r="FL24" s="70"/>
      <c r="FM24" s="70"/>
      <c r="FN24" s="70"/>
      <c r="FO24" s="70"/>
      <c r="FP24" s="70"/>
      <c r="FQ24" s="70"/>
      <c r="FR24" s="70"/>
      <c r="FS24" s="70"/>
      <c r="FT24" s="70"/>
      <c r="FU24" s="70"/>
      <c r="FV24" s="70"/>
      <c r="FW24" s="70"/>
      <c r="FX24" s="70"/>
      <c r="FY24" s="70"/>
      <c r="FZ24" s="70"/>
      <c r="GA24" s="70"/>
      <c r="GB24" s="70"/>
      <c r="GC24" s="70"/>
      <c r="GD24" s="70"/>
      <c r="GE24" s="70"/>
      <c r="GF24" s="70"/>
      <c r="GG24" s="70"/>
      <c r="GH24" s="70"/>
      <c r="GI24" s="70"/>
      <c r="GJ24" s="70"/>
      <c r="GK24" s="70"/>
      <c r="GL24" s="70"/>
      <c r="GM24" s="70"/>
      <c r="GN24" s="70"/>
      <c r="GO24" s="70"/>
      <c r="GP24" s="70"/>
      <c r="GQ24" s="70"/>
      <c r="GR24" s="70"/>
      <c r="GS24" s="70"/>
      <c r="GT24" s="70"/>
      <c r="GU24" s="70"/>
      <c r="GV24" s="70"/>
      <c r="GW24" s="70"/>
      <c r="GX24" s="70"/>
      <c r="GY24" s="70"/>
      <c r="GZ24" s="70"/>
      <c r="HA24" s="70"/>
      <c r="HB24" s="70"/>
      <c r="HC24" s="70"/>
      <c r="HD24" s="70"/>
      <c r="HE24" s="70"/>
      <c r="HF24" s="70"/>
      <c r="HG24" s="70"/>
      <c r="HH24" s="70"/>
      <c r="HI24" s="70"/>
      <c r="HJ24" s="70"/>
      <c r="HK24" s="70"/>
      <c r="HL24" s="70"/>
      <c r="HM24" s="70"/>
      <c r="HN24" s="70"/>
      <c r="HO24" s="70"/>
      <c r="HP24" s="70"/>
      <c r="HQ24" s="70"/>
      <c r="HR24" s="70"/>
      <c r="HS24" s="70"/>
      <c r="HT24" s="70"/>
      <c r="HU24" s="70"/>
      <c r="HV24" s="70"/>
      <c r="HW24" s="70"/>
      <c r="HX24" s="70"/>
      <c r="HY24" s="70"/>
      <c r="HZ24" s="70"/>
      <c r="IA24" s="70"/>
      <c r="IB24" s="70"/>
      <c r="IC24" s="70"/>
      <c r="ID24" s="70"/>
      <c r="IE24" s="70"/>
      <c r="IF24" s="70"/>
      <c r="IG24" s="70"/>
      <c r="IH24" s="70"/>
      <c r="II24" s="70"/>
      <c r="IJ24" s="70"/>
      <c r="IK24" s="70"/>
      <c r="IL24" s="70"/>
      <c r="IM24" s="70"/>
      <c r="IN24" s="70"/>
      <c r="IO24" s="70"/>
      <c r="IP24" s="70"/>
      <c r="IQ24" s="70"/>
      <c r="IR24" s="70"/>
      <c r="IS24" s="70"/>
      <c r="IT24" s="70"/>
      <c r="IU24" s="70"/>
      <c r="IV24" s="70"/>
      <c r="IW24" s="70"/>
      <c r="IX24" s="70"/>
      <c r="IY24" s="70"/>
      <c r="IZ24" s="70"/>
      <c r="JA24" s="70"/>
      <c r="JB24" s="70"/>
      <c r="JC24" s="70"/>
      <c r="JD24" s="70"/>
      <c r="JE24" s="70"/>
      <c r="JF24" s="70"/>
      <c r="JG24" s="70"/>
      <c r="JH24" s="70"/>
      <c r="JI24" s="70"/>
      <c r="JJ24" s="70"/>
      <c r="JK24" s="70"/>
      <c r="JL24" s="70"/>
      <c r="JM24" s="70"/>
      <c r="JN24" s="70"/>
      <c r="JO24" s="70"/>
      <c r="JP24" s="70"/>
      <c r="JQ24" s="70"/>
      <c r="JR24" s="70"/>
      <c r="JS24" s="70"/>
      <c r="JT24" s="70"/>
      <c r="JU24" s="70"/>
      <c r="JV24" s="70"/>
      <c r="JW24" s="70"/>
      <c r="JX24" s="70"/>
      <c r="JY24" s="70"/>
      <c r="JZ24" s="70"/>
      <c r="KA24" s="70"/>
      <c r="KB24" s="70"/>
      <c r="KC24" s="70"/>
      <c r="KD24" s="70"/>
      <c r="KE24" s="70"/>
      <c r="KF24" s="70"/>
      <c r="KG24" s="70"/>
      <c r="KH24" s="70"/>
      <c r="KI24" s="70"/>
      <c r="KJ24" s="70"/>
      <c r="KK24" s="70"/>
      <c r="KL24" s="70"/>
      <c r="KM24" s="70"/>
      <c r="KN24" s="70"/>
      <c r="KO24" s="70"/>
      <c r="KP24" s="70"/>
      <c r="KQ24" s="70"/>
      <c r="KR24" s="70"/>
      <c r="KS24" s="70"/>
      <c r="KT24" s="70"/>
      <c r="KU24" s="70"/>
      <c r="KV24" s="70"/>
      <c r="KW24" s="70"/>
      <c r="KX24" s="70"/>
      <c r="KY24" s="70"/>
      <c r="KZ24" s="70"/>
      <c r="LA24" s="70"/>
      <c r="LB24" s="70"/>
      <c r="LC24" s="70"/>
      <c r="LD24" s="70"/>
      <c r="LE24" s="70"/>
      <c r="LF24" s="70"/>
      <c r="LG24" s="70"/>
      <c r="LH24" s="70"/>
      <c r="LI24" s="70"/>
      <c r="LJ24" s="70"/>
      <c r="LK24" s="70"/>
      <c r="LL24" s="70"/>
      <c r="LM24" s="70"/>
      <c r="LN24" s="70"/>
      <c r="LO24" s="70"/>
      <c r="LP24" s="70"/>
      <c r="LQ24" s="70"/>
      <c r="LR24" s="70"/>
      <c r="LS24" s="70"/>
      <c r="LT24" s="70"/>
      <c r="LU24" s="70"/>
      <c r="LV24" s="70"/>
      <c r="LW24" s="70"/>
      <c r="LX24" s="70"/>
      <c r="LY24" s="70"/>
      <c r="LZ24" s="70"/>
      <c r="MA24" s="70"/>
      <c r="MB24" s="70"/>
      <c r="MC24" s="70"/>
      <c r="MD24" s="70"/>
      <c r="ME24" s="70"/>
      <c r="MF24" s="70"/>
      <c r="MG24" s="70"/>
      <c r="MH24" s="70"/>
      <c r="MI24" s="70"/>
    </row>
    <row r="25" spans="1:347" x14ac:dyDescent="0.25">
      <c r="B25" s="456" t="s">
        <v>292</v>
      </c>
      <c r="C25" s="457"/>
      <c r="D25" s="457"/>
      <c r="E25" s="506"/>
      <c r="F25" s="457"/>
      <c r="G25" s="457"/>
      <c r="H25" s="123"/>
      <c r="I25" s="458"/>
      <c r="J25" s="458"/>
      <c r="K25" s="458"/>
      <c r="L25" s="458"/>
      <c r="M25" s="458"/>
      <c r="N25" s="458"/>
      <c r="O25" s="458"/>
      <c r="P25" s="458"/>
      <c r="Q25" s="458"/>
      <c r="R25" s="458"/>
      <c r="S25" s="458"/>
      <c r="T25" s="458"/>
      <c r="U25" s="458"/>
      <c r="V25" s="458"/>
      <c r="W25" s="458"/>
      <c r="X25" s="458"/>
      <c r="Y25" s="458"/>
      <c r="Z25" s="458"/>
      <c r="AA25" s="458"/>
      <c r="AB25" s="458"/>
      <c r="AC25" s="458"/>
      <c r="AD25" s="458"/>
      <c r="AE25" s="458"/>
      <c r="AF25" s="458"/>
      <c r="AG25" s="458"/>
      <c r="AH25" s="458"/>
      <c r="AI25" s="458"/>
      <c r="AJ25" s="458"/>
      <c r="AK25" s="458"/>
      <c r="AL25" s="458"/>
      <c r="AM25" s="458"/>
      <c r="AN25" s="458"/>
      <c r="AO25" s="458"/>
      <c r="AP25" s="458"/>
      <c r="AQ25" s="458"/>
      <c r="AR25" s="458"/>
      <c r="AS25" s="458"/>
      <c r="AT25" s="458"/>
      <c r="AU25" s="458"/>
      <c r="AV25" s="458"/>
      <c r="AW25" s="458"/>
      <c r="AX25" s="70"/>
      <c r="AY25" s="458"/>
      <c r="AZ25" s="458"/>
      <c r="BA25" s="458"/>
      <c r="BB25" s="458"/>
      <c r="BC25" s="70"/>
      <c r="BD25" s="70"/>
      <c r="BE25" s="70"/>
      <c r="BF25" s="70"/>
      <c r="BG25" s="70"/>
      <c r="BH25" s="70"/>
      <c r="BI25" s="70"/>
      <c r="BJ25" s="70"/>
      <c r="BK25" s="70"/>
      <c r="BL25" s="70"/>
      <c r="BM25" s="70"/>
      <c r="BN25" s="70"/>
      <c r="BO25" s="70"/>
      <c r="BP25" s="70"/>
      <c r="BQ25" s="70"/>
      <c r="BR25" s="70"/>
      <c r="BS25" s="70"/>
      <c r="BT25" s="70"/>
      <c r="BU25" s="70"/>
      <c r="BV25" s="70"/>
      <c r="BW25" s="70"/>
      <c r="BX25" s="70"/>
      <c r="BY25" s="70"/>
      <c r="BZ25" s="70"/>
      <c r="CA25" s="70"/>
      <c r="CB25" s="70"/>
      <c r="CC25" s="70"/>
      <c r="CD25" s="70"/>
      <c r="CE25" s="70"/>
      <c r="CF25" s="70"/>
      <c r="CG25" s="70"/>
      <c r="CH25" s="70"/>
      <c r="CI25" s="70"/>
      <c r="CJ25" s="70"/>
      <c r="CK25" s="70"/>
      <c r="CL25" s="70"/>
      <c r="CM25" s="70"/>
      <c r="CN25" s="70"/>
      <c r="CO25" s="70"/>
      <c r="CP25" s="70"/>
      <c r="CQ25" s="70"/>
      <c r="CR25" s="70"/>
      <c r="CS25" s="70"/>
      <c r="CT25" s="70"/>
      <c r="CU25" s="70"/>
      <c r="CV25" s="70"/>
      <c r="CW25" s="70"/>
      <c r="CX25" s="70"/>
      <c r="CY25" s="70"/>
      <c r="CZ25" s="70"/>
      <c r="DA25" s="70"/>
      <c r="DB25" s="70"/>
      <c r="DC25" s="70"/>
      <c r="DD25" s="70"/>
      <c r="DE25" s="70"/>
      <c r="DF25" s="70"/>
      <c r="DG25" s="70"/>
      <c r="DH25" s="70"/>
      <c r="DI25" s="70"/>
      <c r="DJ25" s="70"/>
      <c r="DK25" s="70"/>
      <c r="DL25" s="70"/>
      <c r="DM25" s="70"/>
      <c r="DN25" s="70"/>
      <c r="DO25" s="70"/>
      <c r="DP25" s="70"/>
      <c r="DQ25" s="70"/>
      <c r="DR25" s="70"/>
      <c r="DS25" s="70"/>
      <c r="DT25" s="70"/>
      <c r="DU25" s="70"/>
      <c r="DV25" s="70"/>
      <c r="DW25" s="70"/>
      <c r="DX25" s="70"/>
      <c r="DY25" s="70"/>
      <c r="DZ25" s="70"/>
      <c r="EA25" s="70"/>
      <c r="EB25" s="70"/>
      <c r="EC25" s="70"/>
      <c r="ED25" s="70"/>
      <c r="EE25" s="70"/>
      <c r="EF25" s="70"/>
      <c r="EG25" s="70"/>
      <c r="EH25" s="70"/>
      <c r="EI25" s="70"/>
      <c r="EJ25" s="70"/>
      <c r="EK25" s="70"/>
      <c r="EL25" s="70"/>
      <c r="EM25" s="70"/>
      <c r="EN25" s="70"/>
      <c r="EO25" s="70"/>
      <c r="EP25" s="70"/>
      <c r="EQ25" s="70"/>
      <c r="ER25" s="70"/>
      <c r="ES25" s="70"/>
      <c r="ET25" s="70"/>
      <c r="EU25" s="70"/>
      <c r="EV25" s="70"/>
      <c r="EW25" s="70"/>
      <c r="EX25" s="70"/>
      <c r="EY25" s="70"/>
      <c r="EZ25" s="70"/>
      <c r="FA25" s="70"/>
      <c r="FB25" s="70"/>
      <c r="FC25" s="70"/>
      <c r="FD25" s="70"/>
      <c r="FE25" s="70"/>
      <c r="FF25" s="70"/>
      <c r="FG25" s="70"/>
      <c r="FH25" s="70"/>
      <c r="FI25" s="70"/>
      <c r="FJ25" s="70"/>
      <c r="FK25" s="70"/>
      <c r="FL25" s="70"/>
      <c r="FM25" s="70"/>
      <c r="FN25" s="70"/>
      <c r="FO25" s="70"/>
      <c r="FP25" s="70"/>
      <c r="FQ25" s="70"/>
      <c r="FR25" s="70"/>
      <c r="FS25" s="70"/>
      <c r="FT25" s="70"/>
      <c r="FU25" s="70"/>
      <c r="FV25" s="70"/>
      <c r="FW25" s="70"/>
      <c r="FX25" s="70"/>
      <c r="FY25" s="70"/>
      <c r="FZ25" s="70"/>
      <c r="GA25" s="70"/>
      <c r="GB25" s="70"/>
      <c r="GC25" s="70"/>
      <c r="GD25" s="70"/>
      <c r="GE25" s="70"/>
      <c r="GF25" s="70"/>
      <c r="GG25" s="70"/>
      <c r="GH25" s="70"/>
      <c r="GI25" s="70"/>
      <c r="GJ25" s="70"/>
      <c r="GK25" s="70"/>
      <c r="GL25" s="70"/>
      <c r="GM25" s="70"/>
      <c r="GN25" s="70"/>
      <c r="GO25" s="70"/>
      <c r="GP25" s="70"/>
      <c r="GQ25" s="70"/>
      <c r="GR25" s="70"/>
      <c r="GS25" s="70"/>
      <c r="GT25" s="70"/>
      <c r="GU25" s="70"/>
      <c r="GV25" s="70"/>
      <c r="GW25" s="70"/>
      <c r="GX25" s="70"/>
      <c r="GY25" s="70"/>
      <c r="GZ25" s="70"/>
      <c r="HA25" s="70"/>
      <c r="HB25" s="70"/>
      <c r="HC25" s="70"/>
      <c r="HD25" s="70"/>
      <c r="HE25" s="70"/>
      <c r="HF25" s="70"/>
      <c r="HG25" s="70"/>
      <c r="HH25" s="70"/>
      <c r="HI25" s="70"/>
      <c r="HJ25" s="70"/>
      <c r="HK25" s="70"/>
      <c r="HL25" s="70"/>
      <c r="HM25" s="70"/>
      <c r="HN25" s="70"/>
      <c r="HO25" s="70"/>
      <c r="HP25" s="70"/>
      <c r="HQ25" s="70"/>
      <c r="HR25" s="70"/>
      <c r="HS25" s="70"/>
      <c r="HT25" s="70"/>
      <c r="HU25" s="70"/>
      <c r="HV25" s="70"/>
      <c r="HW25" s="70"/>
      <c r="HX25" s="70"/>
      <c r="HY25" s="70"/>
      <c r="HZ25" s="70"/>
      <c r="IA25" s="70"/>
      <c r="IB25" s="70"/>
      <c r="IC25" s="70"/>
      <c r="ID25" s="70"/>
      <c r="IE25" s="70"/>
      <c r="IF25" s="70"/>
      <c r="IG25" s="70"/>
      <c r="IH25" s="70"/>
      <c r="II25" s="70"/>
      <c r="IJ25" s="70"/>
      <c r="IK25" s="70"/>
      <c r="IL25" s="70"/>
      <c r="IM25" s="70"/>
      <c r="IN25" s="70"/>
      <c r="IO25" s="70"/>
      <c r="IP25" s="70"/>
      <c r="IQ25" s="70"/>
      <c r="IR25" s="70"/>
      <c r="IS25" s="70"/>
      <c r="IT25" s="70"/>
      <c r="IU25" s="70"/>
      <c r="IV25" s="70"/>
      <c r="IW25" s="70"/>
      <c r="IX25" s="70"/>
      <c r="IY25" s="70"/>
      <c r="IZ25" s="70"/>
      <c r="JA25" s="70"/>
      <c r="JB25" s="70"/>
      <c r="JC25" s="70"/>
      <c r="JD25" s="70"/>
      <c r="JE25" s="70"/>
      <c r="JF25" s="70"/>
      <c r="JG25" s="70"/>
      <c r="JH25" s="70"/>
      <c r="JI25" s="70"/>
      <c r="JJ25" s="70"/>
      <c r="JK25" s="70"/>
      <c r="JL25" s="70"/>
      <c r="JM25" s="70"/>
      <c r="JN25" s="70"/>
      <c r="JO25" s="70"/>
      <c r="JP25" s="70"/>
      <c r="JQ25" s="70"/>
      <c r="JR25" s="70"/>
      <c r="JS25" s="70"/>
      <c r="JT25" s="70"/>
      <c r="JU25" s="70"/>
      <c r="JV25" s="70"/>
      <c r="JW25" s="70"/>
      <c r="JX25" s="70"/>
      <c r="JY25" s="70"/>
      <c r="JZ25" s="70"/>
      <c r="KA25" s="70"/>
      <c r="KB25" s="70"/>
      <c r="KC25" s="70"/>
      <c r="KD25" s="70"/>
      <c r="KE25" s="70"/>
      <c r="KF25" s="70"/>
      <c r="KG25" s="70"/>
      <c r="KH25" s="70"/>
      <c r="KI25" s="70"/>
      <c r="KJ25" s="70"/>
      <c r="KK25" s="70"/>
      <c r="KL25" s="70"/>
      <c r="KM25" s="70"/>
      <c r="KN25" s="70"/>
      <c r="KO25" s="70"/>
      <c r="KP25" s="70"/>
      <c r="KQ25" s="70"/>
      <c r="KR25" s="70"/>
      <c r="KS25" s="70"/>
      <c r="KT25" s="70"/>
      <c r="KU25" s="70"/>
      <c r="KV25" s="70"/>
      <c r="KW25" s="70"/>
      <c r="KX25" s="70"/>
      <c r="KY25" s="70"/>
      <c r="KZ25" s="70"/>
      <c r="LA25" s="70"/>
      <c r="LB25" s="70"/>
      <c r="LC25" s="70"/>
      <c r="LD25" s="70"/>
      <c r="LE25" s="70"/>
      <c r="LF25" s="70"/>
      <c r="LG25" s="70"/>
      <c r="LH25" s="70"/>
      <c r="LI25" s="70"/>
      <c r="LJ25" s="70"/>
      <c r="LK25" s="70"/>
      <c r="LL25" s="70"/>
      <c r="LM25" s="70"/>
      <c r="LN25" s="70"/>
      <c r="LO25" s="70"/>
      <c r="LP25" s="70"/>
      <c r="LQ25" s="70"/>
      <c r="LR25" s="70"/>
      <c r="LS25" s="70"/>
      <c r="LT25" s="70"/>
      <c r="LU25" s="70"/>
      <c r="LV25" s="70"/>
      <c r="LW25" s="70"/>
      <c r="LX25" s="70"/>
      <c r="LY25" s="70"/>
      <c r="LZ25" s="70"/>
      <c r="MA25" s="70"/>
      <c r="MB25" s="70"/>
      <c r="MC25" s="70"/>
      <c r="MD25" s="70"/>
      <c r="ME25" s="70"/>
      <c r="MF25" s="70"/>
      <c r="MG25" s="70"/>
      <c r="MH25" s="70"/>
      <c r="MI25" s="70"/>
    </row>
    <row r="26" spans="1:347" s="70" customFormat="1" ht="11.25" customHeight="1" x14ac:dyDescent="0.2">
      <c r="A26" s="127"/>
      <c r="B26" s="70" t="s">
        <v>238</v>
      </c>
      <c r="C26" s="70" t="s">
        <v>376</v>
      </c>
      <c r="D26" s="70" t="s">
        <v>359</v>
      </c>
      <c r="E26" s="501"/>
      <c r="G26" s="87"/>
      <c r="H26" s="124"/>
      <c r="I26" s="125">
        <v>0</v>
      </c>
      <c r="J26" s="132">
        <v>0</v>
      </c>
      <c r="K26" s="132">
        <v>0</v>
      </c>
      <c r="L26" s="132">
        <v>0</v>
      </c>
      <c r="M26" s="132">
        <v>0</v>
      </c>
      <c r="N26" s="132">
        <v>0</v>
      </c>
      <c r="O26" s="125">
        <v>0</v>
      </c>
      <c r="P26" s="125">
        <v>0</v>
      </c>
      <c r="Q26" s="125">
        <v>0</v>
      </c>
      <c r="R26" s="125">
        <v>0</v>
      </c>
      <c r="S26" s="125">
        <v>0</v>
      </c>
      <c r="T26" s="125">
        <v>0</v>
      </c>
      <c r="U26" s="125">
        <v>0</v>
      </c>
      <c r="V26" s="125">
        <v>0</v>
      </c>
      <c r="W26" s="125">
        <v>0</v>
      </c>
      <c r="X26" s="125">
        <v>0</v>
      </c>
      <c r="Y26" s="125">
        <v>0</v>
      </c>
      <c r="Z26" s="125">
        <v>0</v>
      </c>
      <c r="AA26" s="125">
        <v>0</v>
      </c>
      <c r="AB26" s="125">
        <v>0</v>
      </c>
      <c r="AC26" s="125">
        <v>0</v>
      </c>
      <c r="AD26" s="125">
        <v>0</v>
      </c>
      <c r="AE26" s="125">
        <v>0</v>
      </c>
      <c r="AF26" s="125">
        <v>0</v>
      </c>
      <c r="AG26" s="125">
        <v>0</v>
      </c>
      <c r="AH26" s="125">
        <v>0</v>
      </c>
      <c r="AI26" s="125">
        <v>0</v>
      </c>
      <c r="AJ26" s="125">
        <v>0</v>
      </c>
      <c r="AK26" s="125">
        <v>0</v>
      </c>
      <c r="AL26" s="125">
        <v>0</v>
      </c>
      <c r="AM26" s="125">
        <v>0</v>
      </c>
      <c r="AN26" s="125">
        <v>0</v>
      </c>
      <c r="AO26" s="125">
        <v>0</v>
      </c>
      <c r="AP26" s="125">
        <v>0</v>
      </c>
      <c r="AQ26" s="125">
        <v>0</v>
      </c>
      <c r="AR26" s="125">
        <v>0</v>
      </c>
      <c r="AS26" s="125">
        <v>0</v>
      </c>
      <c r="AT26" s="125">
        <v>0</v>
      </c>
      <c r="AU26" s="125">
        <v>0</v>
      </c>
      <c r="AV26" s="125">
        <v>0</v>
      </c>
      <c r="AW26" s="125">
        <v>0</v>
      </c>
      <c r="BB26" s="71">
        <v>0</v>
      </c>
    </row>
    <row r="27" spans="1:347" s="70" customFormat="1" ht="11.25" customHeight="1" x14ac:dyDescent="0.2">
      <c r="A27" s="127"/>
      <c r="B27" s="70" t="s">
        <v>238</v>
      </c>
      <c r="C27" s="70" t="s">
        <v>377</v>
      </c>
      <c r="D27" s="70" t="s">
        <v>378</v>
      </c>
      <c r="E27" s="501">
        <v>1</v>
      </c>
      <c r="G27" s="87"/>
      <c r="H27" s="124">
        <v>42000</v>
      </c>
      <c r="I27" s="125">
        <v>42840</v>
      </c>
      <c r="J27" s="132">
        <v>43696.800000000003</v>
      </c>
      <c r="K27" s="132">
        <v>44570.736000000004</v>
      </c>
      <c r="L27" s="132">
        <v>45462.150720000005</v>
      </c>
      <c r="M27" s="132">
        <v>46371.393734400008</v>
      </c>
      <c r="N27" s="132">
        <v>47298.821609088009</v>
      </c>
      <c r="O27" s="125">
        <v>48244.798041269773</v>
      </c>
      <c r="P27" s="125">
        <v>49209.694002095166</v>
      </c>
      <c r="Q27" s="125">
        <v>50193.887882137067</v>
      </c>
      <c r="R27" s="125">
        <v>51197.765639779813</v>
      </c>
      <c r="S27" s="125">
        <v>52221.720952575408</v>
      </c>
      <c r="T27" s="125">
        <v>53266.155371626919</v>
      </c>
      <c r="U27" s="125">
        <v>54331.478479059457</v>
      </c>
      <c r="V27" s="125">
        <v>55418.10804864065</v>
      </c>
      <c r="W27" s="125">
        <v>56526.470209613464</v>
      </c>
      <c r="X27" s="125">
        <v>57656.999613805732</v>
      </c>
      <c r="Y27" s="125">
        <v>58810.139606081852</v>
      </c>
      <c r="Z27" s="125">
        <v>59986.342398203487</v>
      </c>
      <c r="AA27" s="125">
        <v>61186.069246167557</v>
      </c>
      <c r="AB27" s="125">
        <v>62409.790631090909</v>
      </c>
      <c r="AC27" s="125">
        <v>63657.986443712725</v>
      </c>
      <c r="AD27" s="125">
        <v>64931.146172586981</v>
      </c>
      <c r="AE27" s="125">
        <v>66229.769096038726</v>
      </c>
      <c r="AF27" s="125">
        <v>67554.364477959505</v>
      </c>
      <c r="AG27" s="125">
        <v>68905.451767518694</v>
      </c>
      <c r="AH27" s="125">
        <v>70283.560802869077</v>
      </c>
      <c r="AI27" s="125">
        <v>71689.232018926457</v>
      </c>
      <c r="AJ27" s="125">
        <v>73123.016659304994</v>
      </c>
      <c r="AK27" s="125">
        <v>74585.476992491094</v>
      </c>
      <c r="AL27" s="125">
        <v>76077.186532340915</v>
      </c>
      <c r="AM27" s="125">
        <v>77598.730262987738</v>
      </c>
      <c r="AN27" s="125">
        <v>79150.7048682475</v>
      </c>
      <c r="AO27" s="125">
        <v>80733.718965612454</v>
      </c>
      <c r="AP27" s="125">
        <v>82348.393344924698</v>
      </c>
      <c r="AQ27" s="125">
        <v>83995.361211823198</v>
      </c>
      <c r="AR27" s="125">
        <v>85675.268436059661</v>
      </c>
      <c r="AS27" s="125">
        <v>87388.773804780853</v>
      </c>
      <c r="AT27" s="125">
        <v>89136.549280876468</v>
      </c>
      <c r="AU27" s="125">
        <v>90919.280266493995</v>
      </c>
      <c r="AV27" s="125">
        <v>92737.665871823876</v>
      </c>
      <c r="AW27" s="125">
        <v>94592.419189260356</v>
      </c>
      <c r="BB27" s="71">
        <v>-42840</v>
      </c>
    </row>
    <row r="28" spans="1:347" s="70" customFormat="1" ht="11.25" customHeight="1" x14ac:dyDescent="0.2">
      <c r="A28" s="127"/>
      <c r="B28" s="70" t="s">
        <v>238</v>
      </c>
      <c r="C28" s="70" t="s">
        <v>379</v>
      </c>
      <c r="D28" s="70" t="s">
        <v>380</v>
      </c>
      <c r="E28" s="501">
        <v>1</v>
      </c>
      <c r="G28" s="87"/>
      <c r="H28" s="124">
        <v>52500</v>
      </c>
      <c r="I28" s="125">
        <v>53550</v>
      </c>
      <c r="J28" s="132">
        <v>54621</v>
      </c>
      <c r="K28" s="132">
        <v>55713.42</v>
      </c>
      <c r="L28" s="132">
        <v>56827.688399999999</v>
      </c>
      <c r="M28" s="132">
        <v>57964.242167999997</v>
      </c>
      <c r="N28" s="132">
        <v>59123.527011359998</v>
      </c>
      <c r="O28" s="125">
        <v>60305.997551587199</v>
      </c>
      <c r="P28" s="125">
        <v>61512.117502618945</v>
      </c>
      <c r="Q28" s="125">
        <v>62742.359852671325</v>
      </c>
      <c r="R28" s="125">
        <v>63997.207049724755</v>
      </c>
      <c r="S28" s="125">
        <v>65277.151190719254</v>
      </c>
      <c r="T28" s="125">
        <v>66582.694214533636</v>
      </c>
      <c r="U28" s="125">
        <v>67914.34809882431</v>
      </c>
      <c r="V28" s="125">
        <v>69272.635060800792</v>
      </c>
      <c r="W28" s="125">
        <v>70658.087762016803</v>
      </c>
      <c r="X28" s="125">
        <v>72071.249517257136</v>
      </c>
      <c r="Y28" s="125">
        <v>73512.674507602278</v>
      </c>
      <c r="Z28" s="125">
        <v>74982.927997754319</v>
      </c>
      <c r="AA28" s="125">
        <v>76482.586557709408</v>
      </c>
      <c r="AB28" s="125">
        <v>78012.238288863591</v>
      </c>
      <c r="AC28" s="125">
        <v>79572.483054640863</v>
      </c>
      <c r="AD28" s="125">
        <v>81163.932715733681</v>
      </c>
      <c r="AE28" s="125">
        <v>82787.211370048361</v>
      </c>
      <c r="AF28" s="125">
        <v>84442.955597449327</v>
      </c>
      <c r="AG28" s="125">
        <v>86131.814709398313</v>
      </c>
      <c r="AH28" s="125">
        <v>87854.451003586277</v>
      </c>
      <c r="AI28" s="125">
        <v>89611.540023658003</v>
      </c>
      <c r="AJ28" s="125">
        <v>91403.770824131163</v>
      </c>
      <c r="AK28" s="125">
        <v>93231.846240613784</v>
      </c>
      <c r="AL28" s="125">
        <v>95096.483165426063</v>
      </c>
      <c r="AM28" s="125">
        <v>96998.412828734581</v>
      </c>
      <c r="AN28" s="125">
        <v>98938.381085309273</v>
      </c>
      <c r="AO28" s="125">
        <v>100917.14870701545</v>
      </c>
      <c r="AP28" s="125">
        <v>102935.49168115576</v>
      </c>
      <c r="AQ28" s="125">
        <v>104994.20151477888</v>
      </c>
      <c r="AR28" s="125">
        <v>107094.08554507446</v>
      </c>
      <c r="AS28" s="125">
        <v>109235.96725597595</v>
      </c>
      <c r="AT28" s="125">
        <v>111420.68660109547</v>
      </c>
      <c r="AU28" s="125">
        <v>113649.10033311739</v>
      </c>
      <c r="AV28" s="125">
        <v>115922.08233977974</v>
      </c>
      <c r="AW28" s="125">
        <v>118240.52398657534</v>
      </c>
      <c r="BB28" s="71">
        <v>-53550</v>
      </c>
    </row>
    <row r="29" spans="1:347" s="70" customFormat="1" ht="11.25" customHeight="1" x14ac:dyDescent="0.2">
      <c r="A29" s="127"/>
      <c r="B29" s="70" t="s">
        <v>238</v>
      </c>
      <c r="C29" s="70" t="s">
        <v>379</v>
      </c>
      <c r="D29" s="70" t="s">
        <v>381</v>
      </c>
      <c r="E29" s="501">
        <v>1</v>
      </c>
      <c r="G29" s="87"/>
      <c r="H29" s="124">
        <v>64000</v>
      </c>
      <c r="I29" s="125">
        <v>65280</v>
      </c>
      <c r="J29" s="132">
        <v>66585.600000000006</v>
      </c>
      <c r="K29" s="132">
        <v>67917.312000000005</v>
      </c>
      <c r="L29" s="132">
        <v>69275.658240000004</v>
      </c>
      <c r="M29" s="132">
        <v>70661.171404799999</v>
      </c>
      <c r="N29" s="132">
        <v>72074.394832895996</v>
      </c>
      <c r="O29" s="125">
        <v>73515.882729553923</v>
      </c>
      <c r="P29" s="125">
        <v>74986.200384145006</v>
      </c>
      <c r="Q29" s="125">
        <v>76485.92439182791</v>
      </c>
      <c r="R29" s="125">
        <v>78015.642879664476</v>
      </c>
      <c r="S29" s="125">
        <v>79575.955737257769</v>
      </c>
      <c r="T29" s="125">
        <v>81167.474852002924</v>
      </c>
      <c r="U29" s="125">
        <v>82790.824349042989</v>
      </c>
      <c r="V29" s="125">
        <v>84446.640836023857</v>
      </c>
      <c r="W29" s="125">
        <v>86135.573652744337</v>
      </c>
      <c r="X29" s="125">
        <v>87858.28512579923</v>
      </c>
      <c r="Y29" s="125">
        <v>89615.45082831521</v>
      </c>
      <c r="Z29" s="125">
        <v>91407.759844881512</v>
      </c>
      <c r="AA29" s="125">
        <v>93235.915041779139</v>
      </c>
      <c r="AB29" s="125">
        <v>95100.633342614718</v>
      </c>
      <c r="AC29" s="125">
        <v>97002.646009467018</v>
      </c>
      <c r="AD29" s="125">
        <v>98942.698929656355</v>
      </c>
      <c r="AE29" s="125">
        <v>100921.55290824949</v>
      </c>
      <c r="AF29" s="125">
        <v>102939.98396641448</v>
      </c>
      <c r="AG29" s="125">
        <v>104998.78364574278</v>
      </c>
      <c r="AH29" s="125">
        <v>107098.75931865763</v>
      </c>
      <c r="AI29" s="125">
        <v>109240.73450503078</v>
      </c>
      <c r="AJ29" s="125">
        <v>111425.54919513139</v>
      </c>
      <c r="AK29" s="125">
        <v>113654.06017903402</v>
      </c>
      <c r="AL29" s="125">
        <v>115927.1413826147</v>
      </c>
      <c r="AM29" s="125">
        <v>118245.68421026701</v>
      </c>
      <c r="AN29" s="125">
        <v>120610.59789447235</v>
      </c>
      <c r="AO29" s="125">
        <v>123022.8098523618</v>
      </c>
      <c r="AP29" s="125">
        <v>125483.26604940904</v>
      </c>
      <c r="AQ29" s="125">
        <v>127992.93137039721</v>
      </c>
      <c r="AR29" s="125">
        <v>130552.78999780516</v>
      </c>
      <c r="AS29" s="125">
        <v>133163.84579776126</v>
      </c>
      <c r="AT29" s="125">
        <v>135827.1227137165</v>
      </c>
      <c r="AU29" s="125">
        <v>138543.66516799084</v>
      </c>
      <c r="AV29" s="125">
        <v>141314.53847135065</v>
      </c>
      <c r="AW29" s="125">
        <v>144140.82924077768</v>
      </c>
      <c r="BB29" s="71">
        <v>-65280</v>
      </c>
    </row>
    <row r="30" spans="1:347" s="70" customFormat="1" ht="11.25" customHeight="1" x14ac:dyDescent="0.2">
      <c r="A30" s="127"/>
      <c r="B30" s="70" t="s">
        <v>238</v>
      </c>
      <c r="C30" s="70" t="s">
        <v>382</v>
      </c>
      <c r="D30" s="70" t="s">
        <v>383</v>
      </c>
      <c r="E30" s="501">
        <v>1</v>
      </c>
      <c r="G30" s="87"/>
      <c r="H30" s="124">
        <v>46000</v>
      </c>
      <c r="I30" s="125">
        <v>46920</v>
      </c>
      <c r="J30" s="132">
        <v>47858.400000000001</v>
      </c>
      <c r="K30" s="132">
        <v>48815.567999999999</v>
      </c>
      <c r="L30" s="132">
        <v>49791.879359999999</v>
      </c>
      <c r="M30" s="132">
        <v>50787.716947200002</v>
      </c>
      <c r="N30" s="132">
        <v>51803.471286144006</v>
      </c>
      <c r="O30" s="125">
        <v>52839.540711866888</v>
      </c>
      <c r="P30" s="125">
        <v>53896.33152610423</v>
      </c>
      <c r="Q30" s="125">
        <v>54974.258156626318</v>
      </c>
      <c r="R30" s="125">
        <v>56073.743319758847</v>
      </c>
      <c r="S30" s="125">
        <v>57195.218186154023</v>
      </c>
      <c r="T30" s="125">
        <v>58339.122549877102</v>
      </c>
      <c r="U30" s="125">
        <v>59505.905000874642</v>
      </c>
      <c r="V30" s="125">
        <v>60696.023100892133</v>
      </c>
      <c r="W30" s="125">
        <v>61909.943562909975</v>
      </c>
      <c r="X30" s="125">
        <v>63148.142434168178</v>
      </c>
      <c r="Y30" s="125">
        <v>64411.105282851546</v>
      </c>
      <c r="Z30" s="125">
        <v>65699.32738850858</v>
      </c>
      <c r="AA30" s="125">
        <v>67013.313936278748</v>
      </c>
      <c r="AB30" s="125">
        <v>68353.580215004331</v>
      </c>
      <c r="AC30" s="125">
        <v>69720.651819304418</v>
      </c>
      <c r="AD30" s="125">
        <v>71115.064855690507</v>
      </c>
      <c r="AE30" s="125">
        <v>72537.366152804316</v>
      </c>
      <c r="AF30" s="125">
        <v>73988.113475860402</v>
      </c>
      <c r="AG30" s="125">
        <v>75467.875745377605</v>
      </c>
      <c r="AH30" s="125">
        <v>76977.233260285153</v>
      </c>
      <c r="AI30" s="125">
        <v>78516.777925490853</v>
      </c>
      <c r="AJ30" s="125">
        <v>80087.113484000671</v>
      </c>
      <c r="AK30" s="125">
        <v>81688.855753680691</v>
      </c>
      <c r="AL30" s="125">
        <v>83322.632868754299</v>
      </c>
      <c r="AM30" s="125">
        <v>84989.085526129391</v>
      </c>
      <c r="AN30" s="125">
        <v>86688.867236651975</v>
      </c>
      <c r="AO30" s="125">
        <v>88422.644581385015</v>
      </c>
      <c r="AP30" s="125">
        <v>90191.09747301272</v>
      </c>
      <c r="AQ30" s="125">
        <v>91994.919422472973</v>
      </c>
      <c r="AR30" s="125">
        <v>93834.817810922439</v>
      </c>
      <c r="AS30" s="125">
        <v>95711.514167140893</v>
      </c>
      <c r="AT30" s="125">
        <v>97625.744450483719</v>
      </c>
      <c r="AU30" s="125">
        <v>99578.259339493394</v>
      </c>
      <c r="AV30" s="125">
        <v>101569.82452628326</v>
      </c>
      <c r="AW30" s="125">
        <v>103601.22101680894</v>
      </c>
      <c r="BB30" s="71">
        <v>-46920</v>
      </c>
    </row>
    <row r="31" spans="1:347" s="70" customFormat="1" ht="11.25" customHeight="1" x14ac:dyDescent="0.2">
      <c r="A31" s="127"/>
      <c r="B31" s="70" t="s">
        <v>238</v>
      </c>
      <c r="C31" s="70" t="s">
        <v>382</v>
      </c>
      <c r="D31" s="70" t="s">
        <v>384</v>
      </c>
      <c r="E31" s="501">
        <v>1</v>
      </c>
      <c r="G31" s="87"/>
      <c r="H31" s="124">
        <v>54000</v>
      </c>
      <c r="I31" s="125">
        <v>55080</v>
      </c>
      <c r="J31" s="132">
        <v>56181.599999999999</v>
      </c>
      <c r="K31" s="132">
        <v>57305.231999999996</v>
      </c>
      <c r="L31" s="132">
        <v>58451.336639999994</v>
      </c>
      <c r="M31" s="132">
        <v>59620.363372799999</v>
      </c>
      <c r="N31" s="132">
        <v>60812.770640256</v>
      </c>
      <c r="O31" s="125">
        <v>62029.026053061119</v>
      </c>
      <c r="P31" s="125">
        <v>63269.606574122343</v>
      </c>
      <c r="Q31" s="125">
        <v>64534.99870560479</v>
      </c>
      <c r="R31" s="125">
        <v>65825.698679716894</v>
      </c>
      <c r="S31" s="125">
        <v>67142.212653311231</v>
      </c>
      <c r="T31" s="125">
        <v>68485.05690637746</v>
      </c>
      <c r="U31" s="125">
        <v>69854.758044505012</v>
      </c>
      <c r="V31" s="125">
        <v>71251.85320539512</v>
      </c>
      <c r="W31" s="125">
        <v>72676.890269503027</v>
      </c>
      <c r="X31" s="125">
        <v>74130.428074893091</v>
      </c>
      <c r="Y31" s="125">
        <v>75613.036636390956</v>
      </c>
      <c r="Z31" s="125">
        <v>77125.29736911878</v>
      </c>
      <c r="AA31" s="125">
        <v>78667.803316501158</v>
      </c>
      <c r="AB31" s="125">
        <v>80241.159382831189</v>
      </c>
      <c r="AC31" s="125">
        <v>81845.982570487817</v>
      </c>
      <c r="AD31" s="125">
        <v>83482.902221897573</v>
      </c>
      <c r="AE31" s="125">
        <v>85152.560266335524</v>
      </c>
      <c r="AF31" s="125">
        <v>86855.61147166224</v>
      </c>
      <c r="AG31" s="125">
        <v>88592.723701095485</v>
      </c>
      <c r="AH31" s="125">
        <v>90364.578175117393</v>
      </c>
      <c r="AI31" s="125">
        <v>92171.869738619745</v>
      </c>
      <c r="AJ31" s="125">
        <v>94015.30713339214</v>
      </c>
      <c r="AK31" s="125">
        <v>95895.613276059987</v>
      </c>
      <c r="AL31" s="125">
        <v>97813.525541581184</v>
      </c>
      <c r="AM31" s="125">
        <v>99769.796052412814</v>
      </c>
      <c r="AN31" s="125">
        <v>101765.19197346107</v>
      </c>
      <c r="AO31" s="125">
        <v>103800.4958129303</v>
      </c>
      <c r="AP31" s="125">
        <v>105876.50572918891</v>
      </c>
      <c r="AQ31" s="125">
        <v>107994.03584377268</v>
      </c>
      <c r="AR31" s="125">
        <v>110153.91656064814</v>
      </c>
      <c r="AS31" s="125">
        <v>112356.9948918611</v>
      </c>
      <c r="AT31" s="125">
        <v>114604.13478969834</v>
      </c>
      <c r="AU31" s="125">
        <v>116896.21748549231</v>
      </c>
      <c r="AV31" s="125">
        <v>119234.14183520216</v>
      </c>
      <c r="AW31" s="125">
        <v>121618.8246719062</v>
      </c>
      <c r="BB31" s="71">
        <v>-55080</v>
      </c>
    </row>
    <row r="32" spans="1:347" s="70" customFormat="1" ht="11.25" customHeight="1" x14ac:dyDescent="0.2">
      <c r="A32" s="127"/>
      <c r="B32" s="70" t="s">
        <v>238</v>
      </c>
      <c r="C32" s="70" t="s">
        <v>382</v>
      </c>
      <c r="D32" s="70" t="s">
        <v>385</v>
      </c>
      <c r="E32" s="501">
        <v>1</v>
      </c>
      <c r="G32" s="87"/>
      <c r="H32" s="124">
        <v>61000</v>
      </c>
      <c r="I32" s="125">
        <v>62220</v>
      </c>
      <c r="J32" s="132">
        <v>63464.4</v>
      </c>
      <c r="K32" s="132">
        <v>64733.688000000002</v>
      </c>
      <c r="L32" s="132">
        <v>66028.36176</v>
      </c>
      <c r="M32" s="132">
        <v>67348.928995199996</v>
      </c>
      <c r="N32" s="132">
        <v>68695.907575103993</v>
      </c>
      <c r="O32" s="125">
        <v>70069.825726606068</v>
      </c>
      <c r="P32" s="125">
        <v>71471.222241138195</v>
      </c>
      <c r="Q32" s="125">
        <v>72900.646685960965</v>
      </c>
      <c r="R32" s="125">
        <v>74358.659619680184</v>
      </c>
      <c r="S32" s="125">
        <v>75845.832812073786</v>
      </c>
      <c r="T32" s="125">
        <v>77362.749468315262</v>
      </c>
      <c r="U32" s="125">
        <v>78910.004457681571</v>
      </c>
      <c r="V32" s="125">
        <v>80488.204546835201</v>
      </c>
      <c r="W32" s="125">
        <v>82097.968637771904</v>
      </c>
      <c r="X32" s="125">
        <v>83739.92801052735</v>
      </c>
      <c r="Y32" s="125">
        <v>85414.726570737897</v>
      </c>
      <c r="Z32" s="125">
        <v>87123.021102152663</v>
      </c>
      <c r="AA32" s="125">
        <v>88865.481524195711</v>
      </c>
      <c r="AB32" s="125">
        <v>90642.791154679624</v>
      </c>
      <c r="AC32" s="125">
        <v>92455.646977773213</v>
      </c>
      <c r="AD32" s="125">
        <v>94304.759917328673</v>
      </c>
      <c r="AE32" s="125">
        <v>96190.855115675251</v>
      </c>
      <c r="AF32" s="125">
        <v>98114.672217988758</v>
      </c>
      <c r="AG32" s="125">
        <v>100076.96566234854</v>
      </c>
      <c r="AH32" s="125">
        <v>102078.50497559551</v>
      </c>
      <c r="AI32" s="125">
        <v>104120.07507510742</v>
      </c>
      <c r="AJ32" s="125">
        <v>106202.47657660957</v>
      </c>
      <c r="AK32" s="125">
        <v>108326.52610814176</v>
      </c>
      <c r="AL32" s="125">
        <v>110493.05663030459</v>
      </c>
      <c r="AM32" s="125">
        <v>112702.91776291069</v>
      </c>
      <c r="AN32" s="125">
        <v>114956.9761181689</v>
      </c>
      <c r="AO32" s="125">
        <v>117256.11564053227</v>
      </c>
      <c r="AP32" s="125">
        <v>119601.23795334292</v>
      </c>
      <c r="AQ32" s="125">
        <v>121993.26271240978</v>
      </c>
      <c r="AR32" s="125">
        <v>124433.12796665798</v>
      </c>
      <c r="AS32" s="125">
        <v>126921.79052599113</v>
      </c>
      <c r="AT32" s="125">
        <v>129460.22633651095</v>
      </c>
      <c r="AU32" s="125">
        <v>132049.43086324117</v>
      </c>
      <c r="AV32" s="125">
        <v>134690.41948050601</v>
      </c>
      <c r="AW32" s="125">
        <v>137384.22787011613</v>
      </c>
      <c r="BB32" s="71">
        <v>-62220</v>
      </c>
    </row>
    <row r="33" spans="1:347" s="70" customFormat="1" ht="11.25" customHeight="1" x14ac:dyDescent="0.2">
      <c r="A33" s="127"/>
      <c r="B33" s="70" t="s">
        <v>238</v>
      </c>
      <c r="C33" s="70" t="s">
        <v>382</v>
      </c>
      <c r="D33" s="70" t="s">
        <v>386</v>
      </c>
      <c r="E33" s="501">
        <v>1</v>
      </c>
      <c r="G33" s="87"/>
      <c r="H33" s="124">
        <v>54000</v>
      </c>
      <c r="I33" s="125">
        <v>55080</v>
      </c>
      <c r="J33" s="132">
        <v>56181.599999999999</v>
      </c>
      <c r="K33" s="132">
        <v>57305.231999999996</v>
      </c>
      <c r="L33" s="132">
        <v>58451.336639999994</v>
      </c>
      <c r="M33" s="132">
        <v>59620.363372799999</v>
      </c>
      <c r="N33" s="132">
        <v>60812.770640256</v>
      </c>
      <c r="O33" s="125">
        <v>62029.026053061119</v>
      </c>
      <c r="P33" s="125">
        <v>63269.606574122343</v>
      </c>
      <c r="Q33" s="125">
        <v>64534.99870560479</v>
      </c>
      <c r="R33" s="125">
        <v>65825.698679716894</v>
      </c>
      <c r="S33" s="125">
        <v>67142.212653311231</v>
      </c>
      <c r="T33" s="125">
        <v>68485.05690637746</v>
      </c>
      <c r="U33" s="125">
        <v>69854.758044505012</v>
      </c>
      <c r="V33" s="125">
        <v>71251.85320539512</v>
      </c>
      <c r="W33" s="125">
        <v>72676.890269503027</v>
      </c>
      <c r="X33" s="125">
        <v>74130.428074893091</v>
      </c>
      <c r="Y33" s="125">
        <v>75613.036636390956</v>
      </c>
      <c r="Z33" s="125">
        <v>77125.29736911878</v>
      </c>
      <c r="AA33" s="125">
        <v>78667.803316501158</v>
      </c>
      <c r="AB33" s="125">
        <v>80241.159382831189</v>
      </c>
      <c r="AC33" s="125">
        <v>81845.982570487817</v>
      </c>
      <c r="AD33" s="125">
        <v>83482.902221897573</v>
      </c>
      <c r="AE33" s="125">
        <v>85152.560266335524</v>
      </c>
      <c r="AF33" s="125">
        <v>86855.61147166224</v>
      </c>
      <c r="AG33" s="125">
        <v>88592.723701095485</v>
      </c>
      <c r="AH33" s="125">
        <v>90364.578175117393</v>
      </c>
      <c r="AI33" s="125">
        <v>92171.869738619745</v>
      </c>
      <c r="AJ33" s="125">
        <v>94015.30713339214</v>
      </c>
      <c r="AK33" s="125">
        <v>95895.613276059987</v>
      </c>
      <c r="AL33" s="125">
        <v>97813.525541581184</v>
      </c>
      <c r="AM33" s="125">
        <v>99769.796052412814</v>
      </c>
      <c r="AN33" s="125">
        <v>101765.19197346107</v>
      </c>
      <c r="AO33" s="125">
        <v>103800.4958129303</v>
      </c>
      <c r="AP33" s="125">
        <v>105876.50572918891</v>
      </c>
      <c r="AQ33" s="125">
        <v>107994.03584377268</v>
      </c>
      <c r="AR33" s="125">
        <v>110153.91656064814</v>
      </c>
      <c r="AS33" s="125">
        <v>112356.9948918611</v>
      </c>
      <c r="AT33" s="125">
        <v>114604.13478969834</v>
      </c>
      <c r="AU33" s="125">
        <v>116896.21748549231</v>
      </c>
      <c r="AV33" s="125">
        <v>119234.14183520216</v>
      </c>
      <c r="AW33" s="125">
        <v>121618.8246719062</v>
      </c>
      <c r="BB33" s="71">
        <v>-55080</v>
      </c>
    </row>
    <row r="34" spans="1:347" s="70" customFormat="1" ht="11.25" customHeight="1" x14ac:dyDescent="0.2">
      <c r="A34" s="127"/>
      <c r="B34" s="70" t="s">
        <v>238</v>
      </c>
      <c r="C34" s="70" t="s">
        <v>382</v>
      </c>
      <c r="D34" s="70" t="s">
        <v>387</v>
      </c>
      <c r="E34" s="501">
        <v>1</v>
      </c>
      <c r="G34" s="87"/>
      <c r="H34" s="124">
        <v>45000</v>
      </c>
      <c r="I34" s="125">
        <v>45900</v>
      </c>
      <c r="J34" s="125">
        <v>46818</v>
      </c>
      <c r="K34" s="125">
        <v>47754.36</v>
      </c>
      <c r="L34" s="125">
        <v>48709.447200000002</v>
      </c>
      <c r="M34" s="125">
        <v>49683.636144000004</v>
      </c>
      <c r="N34" s="125">
        <v>50677.308866880005</v>
      </c>
      <c r="O34" s="125">
        <v>51690.855044217606</v>
      </c>
      <c r="P34" s="125">
        <v>52724.672145101962</v>
      </c>
      <c r="Q34" s="125">
        <v>53779.165588004005</v>
      </c>
      <c r="R34" s="125">
        <v>54854.748899764083</v>
      </c>
      <c r="S34" s="125">
        <v>55951.843877759369</v>
      </c>
      <c r="T34" s="125">
        <v>57070.88075531456</v>
      </c>
      <c r="U34" s="125">
        <v>58212.298370420853</v>
      </c>
      <c r="V34" s="125">
        <v>59376.544337829269</v>
      </c>
      <c r="W34" s="125">
        <v>60564.075224585853</v>
      </c>
      <c r="X34" s="125">
        <v>61775.356729077568</v>
      </c>
      <c r="Y34" s="125">
        <v>63010.86386365912</v>
      </c>
      <c r="Z34" s="125">
        <v>64271.081140932307</v>
      </c>
      <c r="AA34" s="125">
        <v>65556.502763750948</v>
      </c>
      <c r="AB34" s="125">
        <v>66867.632819025966</v>
      </c>
      <c r="AC34" s="125">
        <v>68204.985475406487</v>
      </c>
      <c r="AD34" s="125">
        <v>69569.085184914613</v>
      </c>
      <c r="AE34" s="125">
        <v>70960.466888612907</v>
      </c>
      <c r="AF34" s="125">
        <v>72379.676226385171</v>
      </c>
      <c r="AG34" s="125">
        <v>73827.269750912877</v>
      </c>
      <c r="AH34" s="125">
        <v>75303.815145931134</v>
      </c>
      <c r="AI34" s="125">
        <v>76809.891448849754</v>
      </c>
      <c r="AJ34" s="125">
        <v>78346.089277826744</v>
      </c>
      <c r="AK34" s="125">
        <v>79913.011063383281</v>
      </c>
      <c r="AL34" s="125">
        <v>81511.271284650953</v>
      </c>
      <c r="AM34" s="125">
        <v>83141.49671034397</v>
      </c>
      <c r="AN34" s="125">
        <v>84804.326644550849</v>
      </c>
      <c r="AO34" s="125">
        <v>86500.413177441864</v>
      </c>
      <c r="AP34" s="125">
        <v>88230.4214409907</v>
      </c>
      <c r="AQ34" s="125">
        <v>89995.029869810518</v>
      </c>
      <c r="AR34" s="125">
        <v>91794.930467206723</v>
      </c>
      <c r="AS34" s="125">
        <v>93630.829076550857</v>
      </c>
      <c r="AT34" s="125">
        <v>95503.445658081881</v>
      </c>
      <c r="AU34" s="125">
        <v>97413.514571243519</v>
      </c>
      <c r="AV34" s="125">
        <v>99361.784862668384</v>
      </c>
      <c r="AW34" s="125">
        <v>101349.02055992176</v>
      </c>
      <c r="BB34" s="71">
        <v>-45900</v>
      </c>
    </row>
    <row r="35" spans="1:347" s="70" customFormat="1" ht="11.25" customHeight="1" x14ac:dyDescent="0.2">
      <c r="A35" s="127"/>
      <c r="B35" s="70" t="s">
        <v>238</v>
      </c>
      <c r="C35" s="70" t="s">
        <v>382</v>
      </c>
      <c r="D35" s="70" t="s">
        <v>388</v>
      </c>
      <c r="E35" s="501">
        <v>1</v>
      </c>
      <c r="G35" s="87"/>
      <c r="H35" s="124">
        <v>50000</v>
      </c>
      <c r="I35" s="125">
        <v>51000</v>
      </c>
      <c r="J35" s="125">
        <v>52020</v>
      </c>
      <c r="K35" s="125">
        <v>53060.4</v>
      </c>
      <c r="L35" s="125">
        <v>54121.608</v>
      </c>
      <c r="M35" s="125">
        <v>55204.040160000004</v>
      </c>
      <c r="N35" s="125">
        <v>56308.120963200003</v>
      </c>
      <c r="O35" s="125">
        <v>57434.283382464004</v>
      </c>
      <c r="P35" s="125">
        <v>58582.969050113286</v>
      </c>
      <c r="Q35" s="125">
        <v>59754.628431115554</v>
      </c>
      <c r="R35" s="125">
        <v>60949.720999737867</v>
      </c>
      <c r="S35" s="125">
        <v>62168.715419732624</v>
      </c>
      <c r="T35" s="125">
        <v>63412.089728127277</v>
      </c>
      <c r="U35" s="125">
        <v>64680.331522689827</v>
      </c>
      <c r="V35" s="125">
        <v>65973.938153143623</v>
      </c>
      <c r="W35" s="125">
        <v>67293.416916206494</v>
      </c>
      <c r="X35" s="125">
        <v>68639.285254530623</v>
      </c>
      <c r="Y35" s="125">
        <v>70012.07095962124</v>
      </c>
      <c r="Z35" s="125">
        <v>71412.312378813673</v>
      </c>
      <c r="AA35" s="125">
        <v>72840.558626389946</v>
      </c>
      <c r="AB35" s="125">
        <v>74297.369798917745</v>
      </c>
      <c r="AC35" s="125">
        <v>75783.317194896095</v>
      </c>
      <c r="AD35" s="125">
        <v>77298.983538794026</v>
      </c>
      <c r="AE35" s="125">
        <v>78844.963209569905</v>
      </c>
      <c r="AF35" s="125">
        <v>80421.862473761299</v>
      </c>
      <c r="AG35" s="125">
        <v>82030.299723236531</v>
      </c>
      <c r="AH35" s="125">
        <v>83670.905717701258</v>
      </c>
      <c r="AI35" s="125">
        <v>85344.323832055292</v>
      </c>
      <c r="AJ35" s="125">
        <v>87051.210308696405</v>
      </c>
      <c r="AK35" s="125">
        <v>88792.234514870332</v>
      </c>
      <c r="AL35" s="125">
        <v>90568.079205167742</v>
      </c>
      <c r="AM35" s="125">
        <v>92379.440789271102</v>
      </c>
      <c r="AN35" s="125">
        <v>94227.029605056523</v>
      </c>
      <c r="AO35" s="125">
        <v>96111.570197157649</v>
      </c>
      <c r="AP35" s="125">
        <v>98033.8016011008</v>
      </c>
      <c r="AQ35" s="125">
        <v>99994.47763312282</v>
      </c>
      <c r="AR35" s="125">
        <v>101994.36718578528</v>
      </c>
      <c r="AS35" s="125">
        <v>104034.25452950098</v>
      </c>
      <c r="AT35" s="125">
        <v>106114.939620091</v>
      </c>
      <c r="AU35" s="125">
        <v>108237.23841249282</v>
      </c>
      <c r="AV35" s="125">
        <v>110401.98318074268</v>
      </c>
      <c r="AW35" s="125">
        <v>112610.02284435753</v>
      </c>
      <c r="BB35" s="71">
        <v>-51000</v>
      </c>
    </row>
    <row r="36" spans="1:347" s="70" customFormat="1" ht="11.25" customHeight="1" x14ac:dyDescent="0.2">
      <c r="A36" s="127"/>
      <c r="B36" s="70" t="s">
        <v>238</v>
      </c>
      <c r="C36" s="70" t="s">
        <v>389</v>
      </c>
      <c r="D36" s="70" t="s">
        <v>390</v>
      </c>
      <c r="E36" s="501">
        <v>1</v>
      </c>
      <c r="G36" s="87"/>
      <c r="H36" s="124">
        <v>50000</v>
      </c>
      <c r="I36" s="125">
        <v>51000</v>
      </c>
      <c r="J36" s="125">
        <v>52020</v>
      </c>
      <c r="K36" s="125">
        <v>53060.4</v>
      </c>
      <c r="L36" s="125">
        <v>54121.608</v>
      </c>
      <c r="M36" s="125">
        <v>55204.040160000004</v>
      </c>
      <c r="N36" s="125">
        <v>56308.120963200003</v>
      </c>
      <c r="O36" s="125">
        <v>57434.283382464004</v>
      </c>
      <c r="P36" s="125">
        <v>58582.969050113286</v>
      </c>
      <c r="Q36" s="125">
        <v>59754.628431115554</v>
      </c>
      <c r="R36" s="125">
        <v>60949.720999737867</v>
      </c>
      <c r="S36" s="125">
        <v>62168.715419732624</v>
      </c>
      <c r="T36" s="125">
        <v>63412.089728127277</v>
      </c>
      <c r="U36" s="125">
        <v>64680.331522689827</v>
      </c>
      <c r="V36" s="125">
        <v>65973.938153143623</v>
      </c>
      <c r="W36" s="125">
        <v>67293.416916206494</v>
      </c>
      <c r="X36" s="125">
        <v>68639.285254530623</v>
      </c>
      <c r="Y36" s="125">
        <v>70012.07095962124</v>
      </c>
      <c r="Z36" s="125">
        <v>71412.312378813673</v>
      </c>
      <c r="AA36" s="125">
        <v>72840.558626389946</v>
      </c>
      <c r="AB36" s="125">
        <v>74297.369798917745</v>
      </c>
      <c r="AC36" s="125">
        <v>75783.317194896095</v>
      </c>
      <c r="AD36" s="125">
        <v>77298.983538794026</v>
      </c>
      <c r="AE36" s="125">
        <v>78844.963209569905</v>
      </c>
      <c r="AF36" s="125">
        <v>80421.862473761299</v>
      </c>
      <c r="AG36" s="125">
        <v>82030.299723236531</v>
      </c>
      <c r="AH36" s="125">
        <v>83670.905717701258</v>
      </c>
      <c r="AI36" s="125">
        <v>85344.323832055292</v>
      </c>
      <c r="AJ36" s="125">
        <v>87051.210308696405</v>
      </c>
      <c r="AK36" s="125">
        <v>88792.234514870332</v>
      </c>
      <c r="AL36" s="125">
        <v>90568.079205167742</v>
      </c>
      <c r="AM36" s="125">
        <v>92379.440789271102</v>
      </c>
      <c r="AN36" s="125">
        <v>94227.029605056523</v>
      </c>
      <c r="AO36" s="125">
        <v>96111.570197157649</v>
      </c>
      <c r="AP36" s="125">
        <v>98033.8016011008</v>
      </c>
      <c r="AQ36" s="125">
        <v>99994.47763312282</v>
      </c>
      <c r="AR36" s="125">
        <v>101994.36718578528</v>
      </c>
      <c r="AS36" s="125">
        <v>104034.25452950098</v>
      </c>
      <c r="AT36" s="125">
        <v>106114.939620091</v>
      </c>
      <c r="AU36" s="125">
        <v>108237.23841249282</v>
      </c>
      <c r="AV36" s="125">
        <v>110401.98318074268</v>
      </c>
      <c r="AW36" s="125">
        <v>112610.02284435753</v>
      </c>
      <c r="BB36" s="71">
        <v>-51000</v>
      </c>
    </row>
    <row r="37" spans="1:347" s="70" customFormat="1" ht="11.25" customHeight="1" x14ac:dyDescent="0.2">
      <c r="A37" s="127"/>
      <c r="B37" s="70" t="s">
        <v>238</v>
      </c>
      <c r="E37" s="501"/>
      <c r="G37" s="87"/>
      <c r="H37" s="124"/>
      <c r="I37" s="125">
        <v>0</v>
      </c>
      <c r="J37" s="125">
        <v>0</v>
      </c>
      <c r="K37" s="125">
        <v>0</v>
      </c>
      <c r="L37" s="125">
        <v>0</v>
      </c>
      <c r="M37" s="125">
        <v>0</v>
      </c>
      <c r="N37" s="125">
        <v>0</v>
      </c>
      <c r="O37" s="125">
        <v>0</v>
      </c>
      <c r="P37" s="125">
        <v>0</v>
      </c>
      <c r="Q37" s="125">
        <v>0</v>
      </c>
      <c r="R37" s="125">
        <v>0</v>
      </c>
      <c r="S37" s="125">
        <v>0</v>
      </c>
      <c r="T37" s="125">
        <v>0</v>
      </c>
      <c r="U37" s="125">
        <v>0</v>
      </c>
      <c r="V37" s="125">
        <v>0</v>
      </c>
      <c r="W37" s="125">
        <v>0</v>
      </c>
      <c r="X37" s="125">
        <v>0</v>
      </c>
      <c r="Y37" s="125">
        <v>0</v>
      </c>
      <c r="Z37" s="125">
        <v>0</v>
      </c>
      <c r="AA37" s="125">
        <v>0</v>
      </c>
      <c r="AB37" s="125">
        <v>0</v>
      </c>
      <c r="AC37" s="125">
        <v>0</v>
      </c>
      <c r="AD37" s="125">
        <v>0</v>
      </c>
      <c r="AE37" s="125">
        <v>0</v>
      </c>
      <c r="AF37" s="125">
        <v>0</v>
      </c>
      <c r="AG37" s="125">
        <v>0</v>
      </c>
      <c r="AH37" s="125">
        <v>0</v>
      </c>
      <c r="AI37" s="125">
        <v>0</v>
      </c>
      <c r="AJ37" s="125">
        <v>0</v>
      </c>
      <c r="AK37" s="125">
        <v>0</v>
      </c>
      <c r="AL37" s="125">
        <v>0</v>
      </c>
      <c r="AM37" s="125">
        <v>0</v>
      </c>
      <c r="AN37" s="125">
        <v>0</v>
      </c>
      <c r="AO37" s="125">
        <v>0</v>
      </c>
      <c r="AP37" s="125">
        <v>0</v>
      </c>
      <c r="AQ37" s="125">
        <v>0</v>
      </c>
      <c r="AR37" s="125">
        <v>0</v>
      </c>
      <c r="AS37" s="125">
        <v>0</v>
      </c>
      <c r="AT37" s="125">
        <v>0</v>
      </c>
      <c r="AU37" s="125">
        <v>0</v>
      </c>
      <c r="AV37" s="125">
        <v>0</v>
      </c>
      <c r="AW37" s="125">
        <v>0</v>
      </c>
      <c r="BB37" s="71">
        <v>0</v>
      </c>
    </row>
    <row r="38" spans="1:347" s="70" customFormat="1" ht="11.25" customHeight="1" x14ac:dyDescent="0.2">
      <c r="A38" s="127"/>
      <c r="B38" s="70" t="s">
        <v>238</v>
      </c>
      <c r="E38" s="501"/>
      <c r="G38" s="87"/>
      <c r="H38" s="124"/>
      <c r="I38" s="125">
        <v>0</v>
      </c>
      <c r="J38" s="125">
        <v>0</v>
      </c>
      <c r="K38" s="125">
        <v>0</v>
      </c>
      <c r="L38" s="125">
        <v>0</v>
      </c>
      <c r="M38" s="125">
        <v>0</v>
      </c>
      <c r="N38" s="125">
        <v>0</v>
      </c>
      <c r="O38" s="125">
        <v>0</v>
      </c>
      <c r="P38" s="125">
        <v>0</v>
      </c>
      <c r="Q38" s="125">
        <v>0</v>
      </c>
      <c r="R38" s="125">
        <v>0</v>
      </c>
      <c r="S38" s="125">
        <v>0</v>
      </c>
      <c r="T38" s="125">
        <v>0</v>
      </c>
      <c r="U38" s="125">
        <v>0</v>
      </c>
      <c r="V38" s="125">
        <v>0</v>
      </c>
      <c r="W38" s="125">
        <v>0</v>
      </c>
      <c r="X38" s="125">
        <v>0</v>
      </c>
      <c r="Y38" s="125">
        <v>0</v>
      </c>
      <c r="Z38" s="125">
        <v>0</v>
      </c>
      <c r="AA38" s="125">
        <v>0</v>
      </c>
      <c r="AB38" s="125">
        <v>0</v>
      </c>
      <c r="AC38" s="125">
        <v>0</v>
      </c>
      <c r="AD38" s="125">
        <v>0</v>
      </c>
      <c r="AE38" s="125">
        <v>0</v>
      </c>
      <c r="AF38" s="125">
        <v>0</v>
      </c>
      <c r="AG38" s="125">
        <v>0</v>
      </c>
      <c r="AH38" s="125">
        <v>0</v>
      </c>
      <c r="AI38" s="125">
        <v>0</v>
      </c>
      <c r="AJ38" s="125">
        <v>0</v>
      </c>
      <c r="AK38" s="125">
        <v>0</v>
      </c>
      <c r="AL38" s="125">
        <v>0</v>
      </c>
      <c r="AM38" s="125">
        <v>0</v>
      </c>
      <c r="AN38" s="125">
        <v>0</v>
      </c>
      <c r="AO38" s="125">
        <v>0</v>
      </c>
      <c r="AP38" s="125">
        <v>0</v>
      </c>
      <c r="AQ38" s="125">
        <v>0</v>
      </c>
      <c r="AR38" s="125">
        <v>0</v>
      </c>
      <c r="AS38" s="125">
        <v>0</v>
      </c>
      <c r="AT38" s="125">
        <v>0</v>
      </c>
      <c r="AU38" s="125">
        <v>0</v>
      </c>
      <c r="AV38" s="125">
        <v>0</v>
      </c>
      <c r="AW38" s="125">
        <v>0</v>
      </c>
      <c r="BB38" s="71">
        <v>0</v>
      </c>
    </row>
    <row r="39" spans="1:347" s="70" customFormat="1" ht="11.25" customHeight="1" x14ac:dyDescent="0.2">
      <c r="A39" s="127"/>
      <c r="B39" s="70" t="s">
        <v>238</v>
      </c>
      <c r="E39" s="501"/>
      <c r="G39" s="87"/>
      <c r="H39" s="124"/>
      <c r="I39" s="125">
        <v>0</v>
      </c>
      <c r="J39" s="125">
        <v>0</v>
      </c>
      <c r="K39" s="125">
        <v>0</v>
      </c>
      <c r="L39" s="125">
        <v>0</v>
      </c>
      <c r="M39" s="125">
        <v>0</v>
      </c>
      <c r="N39" s="125">
        <v>0</v>
      </c>
      <c r="O39" s="125">
        <v>0</v>
      </c>
      <c r="P39" s="125">
        <v>0</v>
      </c>
      <c r="Q39" s="125">
        <v>0</v>
      </c>
      <c r="R39" s="125">
        <v>0</v>
      </c>
      <c r="S39" s="125">
        <v>0</v>
      </c>
      <c r="T39" s="125">
        <v>0</v>
      </c>
      <c r="U39" s="125">
        <v>0</v>
      </c>
      <c r="V39" s="125">
        <v>0</v>
      </c>
      <c r="W39" s="125">
        <v>0</v>
      </c>
      <c r="X39" s="125">
        <v>0</v>
      </c>
      <c r="Y39" s="125">
        <v>0</v>
      </c>
      <c r="Z39" s="125">
        <v>0</v>
      </c>
      <c r="AA39" s="125">
        <v>0</v>
      </c>
      <c r="AB39" s="125">
        <v>0</v>
      </c>
      <c r="AC39" s="125">
        <v>0</v>
      </c>
      <c r="AD39" s="125">
        <v>0</v>
      </c>
      <c r="AE39" s="125">
        <v>0</v>
      </c>
      <c r="AF39" s="125">
        <v>0</v>
      </c>
      <c r="AG39" s="125">
        <v>0</v>
      </c>
      <c r="AH39" s="125">
        <v>0</v>
      </c>
      <c r="AI39" s="125">
        <v>0</v>
      </c>
      <c r="AJ39" s="125">
        <v>0</v>
      </c>
      <c r="AK39" s="125">
        <v>0</v>
      </c>
      <c r="AL39" s="125">
        <v>0</v>
      </c>
      <c r="AM39" s="125">
        <v>0</v>
      </c>
      <c r="AN39" s="125">
        <v>0</v>
      </c>
      <c r="AO39" s="125">
        <v>0</v>
      </c>
      <c r="AP39" s="125">
        <v>0</v>
      </c>
      <c r="AQ39" s="125">
        <v>0</v>
      </c>
      <c r="AR39" s="125">
        <v>0</v>
      </c>
      <c r="AS39" s="125">
        <v>0</v>
      </c>
      <c r="AT39" s="125">
        <v>0</v>
      </c>
      <c r="AU39" s="125">
        <v>0</v>
      </c>
      <c r="AV39" s="125">
        <v>0</v>
      </c>
      <c r="AW39" s="125">
        <v>0</v>
      </c>
      <c r="BB39" s="71">
        <v>0</v>
      </c>
    </row>
    <row r="40" spans="1:347" s="70" customFormat="1" ht="11.25" customHeight="1" x14ac:dyDescent="0.2">
      <c r="A40" s="127"/>
      <c r="B40" s="88" t="s">
        <v>289</v>
      </c>
      <c r="C40" s="88"/>
      <c r="D40" s="88"/>
      <c r="E40" s="502"/>
      <c r="F40" s="88"/>
      <c r="G40" s="92"/>
      <c r="H40" s="459"/>
      <c r="I40" s="460"/>
      <c r="J40" s="460"/>
      <c r="K40" s="460"/>
      <c r="L40" s="460"/>
      <c r="M40" s="460"/>
      <c r="N40" s="460"/>
      <c r="O40" s="460"/>
      <c r="P40" s="460"/>
      <c r="Q40" s="460"/>
      <c r="R40" s="460"/>
      <c r="S40" s="460"/>
      <c r="T40" s="460"/>
      <c r="U40" s="460"/>
      <c r="V40" s="460"/>
      <c r="W40" s="460"/>
      <c r="X40" s="460"/>
      <c r="Y40" s="460"/>
      <c r="Z40" s="460"/>
      <c r="AA40" s="460"/>
      <c r="AB40" s="460"/>
      <c r="AC40" s="460"/>
      <c r="AD40" s="460"/>
      <c r="AE40" s="460"/>
      <c r="AF40" s="460"/>
      <c r="AG40" s="460"/>
      <c r="AH40" s="460"/>
      <c r="AI40" s="460"/>
      <c r="AJ40" s="460"/>
      <c r="AK40" s="460"/>
      <c r="AL40" s="460"/>
      <c r="AM40" s="460"/>
      <c r="AN40" s="460"/>
      <c r="AO40" s="460"/>
      <c r="AP40" s="460"/>
      <c r="AQ40" s="460"/>
      <c r="AR40" s="460"/>
      <c r="AS40" s="460"/>
      <c r="AT40" s="460"/>
      <c r="AU40" s="460"/>
      <c r="AV40" s="460"/>
      <c r="AW40" s="460"/>
    </row>
    <row r="41" spans="1:347" s="70" customFormat="1" ht="11.25" customHeight="1" x14ac:dyDescent="0.2">
      <c r="A41" s="127"/>
      <c r="B41" s="461" t="s">
        <v>290</v>
      </c>
      <c r="C41" s="461"/>
      <c r="D41" s="461"/>
      <c r="E41" s="503"/>
      <c r="F41" s="461"/>
      <c r="G41" s="462"/>
      <c r="H41" s="463">
        <v>10</v>
      </c>
      <c r="I41" s="464">
        <v>10</v>
      </c>
      <c r="J41" s="464">
        <v>10</v>
      </c>
      <c r="K41" s="464">
        <v>10</v>
      </c>
      <c r="L41" s="464">
        <v>10</v>
      </c>
      <c r="M41" s="464">
        <v>10</v>
      </c>
      <c r="N41" s="464">
        <v>10</v>
      </c>
      <c r="O41" s="464">
        <v>10</v>
      </c>
      <c r="P41" s="464">
        <v>10</v>
      </c>
      <c r="Q41" s="464">
        <v>10</v>
      </c>
      <c r="R41" s="464">
        <v>10</v>
      </c>
      <c r="S41" s="464">
        <v>10</v>
      </c>
      <c r="T41" s="464">
        <v>10</v>
      </c>
      <c r="U41" s="464">
        <v>10</v>
      </c>
      <c r="V41" s="464">
        <v>10</v>
      </c>
      <c r="W41" s="464">
        <v>10</v>
      </c>
      <c r="X41" s="464">
        <v>10</v>
      </c>
      <c r="Y41" s="464">
        <v>10</v>
      </c>
      <c r="Z41" s="464">
        <v>10</v>
      </c>
      <c r="AA41" s="464">
        <v>10</v>
      </c>
      <c r="AB41" s="464">
        <v>10</v>
      </c>
      <c r="AC41" s="464">
        <v>10</v>
      </c>
      <c r="AD41" s="464">
        <v>10</v>
      </c>
      <c r="AE41" s="464">
        <v>10</v>
      </c>
      <c r="AF41" s="464">
        <v>10</v>
      </c>
      <c r="AG41" s="464">
        <v>10</v>
      </c>
      <c r="AH41" s="464">
        <v>10</v>
      </c>
      <c r="AI41" s="464">
        <v>10</v>
      </c>
      <c r="AJ41" s="464">
        <v>10</v>
      </c>
      <c r="AK41" s="464">
        <v>10</v>
      </c>
      <c r="AL41" s="464">
        <v>10</v>
      </c>
      <c r="AM41" s="464">
        <v>10</v>
      </c>
      <c r="AN41" s="464">
        <v>10</v>
      </c>
      <c r="AO41" s="464">
        <v>10</v>
      </c>
      <c r="AP41" s="464">
        <v>10</v>
      </c>
      <c r="AQ41" s="464">
        <v>10</v>
      </c>
      <c r="AR41" s="464">
        <v>10</v>
      </c>
      <c r="AS41" s="464">
        <v>10</v>
      </c>
      <c r="AT41" s="464">
        <v>10</v>
      </c>
      <c r="AU41" s="464">
        <v>10</v>
      </c>
      <c r="AV41" s="464">
        <v>10</v>
      </c>
      <c r="AW41" s="464">
        <v>10</v>
      </c>
    </row>
    <row r="42" spans="1:347" s="70" customFormat="1" ht="11.25" customHeight="1" x14ac:dyDescent="0.2">
      <c r="A42" s="127"/>
      <c r="B42" s="88" t="s">
        <v>291</v>
      </c>
      <c r="C42" s="88"/>
      <c r="D42" s="88"/>
      <c r="E42" s="502"/>
      <c r="F42" s="88"/>
      <c r="G42" s="92"/>
      <c r="H42" s="465">
        <v>28.1</v>
      </c>
      <c r="I42" s="370">
        <v>28.6</v>
      </c>
      <c r="J42" s="370">
        <v>27</v>
      </c>
      <c r="K42" s="370">
        <v>31.5</v>
      </c>
      <c r="L42" s="370">
        <v>36</v>
      </c>
      <c r="M42" s="370">
        <v>40.5</v>
      </c>
      <c r="N42" s="370">
        <v>40.5</v>
      </c>
      <c r="O42" s="370">
        <v>40.5</v>
      </c>
      <c r="P42" s="370">
        <v>40.5</v>
      </c>
      <c r="Q42" s="370">
        <v>40.5</v>
      </c>
      <c r="R42" s="370">
        <v>40.5</v>
      </c>
      <c r="S42" s="370">
        <v>40.5</v>
      </c>
      <c r="T42" s="370">
        <v>40.5</v>
      </c>
      <c r="U42" s="370">
        <v>40.5</v>
      </c>
      <c r="V42" s="370">
        <v>40.5</v>
      </c>
      <c r="W42" s="370">
        <v>40.5</v>
      </c>
      <c r="X42" s="370">
        <v>40.5</v>
      </c>
      <c r="Y42" s="370">
        <v>40.5</v>
      </c>
      <c r="Z42" s="370">
        <v>40.5</v>
      </c>
      <c r="AA42" s="370">
        <v>40.5</v>
      </c>
      <c r="AB42" s="370">
        <v>40.5</v>
      </c>
      <c r="AC42" s="370">
        <v>40.5</v>
      </c>
      <c r="AD42" s="370">
        <v>40.5</v>
      </c>
      <c r="AE42" s="370">
        <v>40.5</v>
      </c>
      <c r="AF42" s="370">
        <v>40.5</v>
      </c>
      <c r="AG42" s="370">
        <v>40.5</v>
      </c>
      <c r="AH42" s="370">
        <v>40.5</v>
      </c>
      <c r="AI42" s="370">
        <v>40.5</v>
      </c>
      <c r="AJ42" s="370">
        <v>40.5</v>
      </c>
      <c r="AK42" s="370">
        <v>40.5</v>
      </c>
      <c r="AL42" s="370">
        <v>40.5</v>
      </c>
      <c r="AM42" s="370">
        <v>40.5</v>
      </c>
      <c r="AN42" s="370">
        <v>40.5</v>
      </c>
      <c r="AO42" s="370">
        <v>40.5</v>
      </c>
      <c r="AP42" s="370">
        <v>40.5</v>
      </c>
      <c r="AQ42" s="370">
        <v>40.5</v>
      </c>
      <c r="AR42" s="370">
        <v>40.5</v>
      </c>
      <c r="AS42" s="370">
        <v>40.5</v>
      </c>
      <c r="AT42" s="370">
        <v>40.5</v>
      </c>
      <c r="AU42" s="370">
        <v>40.5</v>
      </c>
      <c r="AV42" s="370">
        <v>40.5</v>
      </c>
      <c r="AW42" s="370">
        <v>40.5</v>
      </c>
    </row>
    <row r="43" spans="1:347" s="70" customFormat="1" ht="11.25" customHeight="1" x14ac:dyDescent="0.2">
      <c r="A43" s="127"/>
      <c r="E43" s="504"/>
      <c r="G43" s="87"/>
      <c r="H43" s="126"/>
      <c r="I43" s="71"/>
      <c r="J43" s="71"/>
      <c r="K43" s="71"/>
      <c r="L43" s="71"/>
      <c r="M43" s="71"/>
      <c r="N43" s="71"/>
      <c r="O43" s="71"/>
      <c r="P43" s="71"/>
      <c r="Q43" s="71"/>
      <c r="R43" s="71"/>
      <c r="S43" s="71"/>
      <c r="T43" s="71"/>
      <c r="U43" s="71"/>
      <c r="V43" s="71"/>
      <c r="W43" s="71"/>
      <c r="X43" s="71"/>
      <c r="Y43" s="71"/>
      <c r="Z43" s="71"/>
      <c r="AA43" s="71"/>
      <c r="AB43" s="71"/>
      <c r="AC43" s="71"/>
      <c r="AD43" s="71"/>
      <c r="AE43" s="71"/>
      <c r="AF43" s="71"/>
      <c r="AG43" s="71"/>
      <c r="AH43" s="71"/>
      <c r="AI43" s="71"/>
      <c r="AJ43" s="71"/>
      <c r="AK43" s="71"/>
      <c r="AL43" s="71"/>
      <c r="AM43" s="71"/>
      <c r="AN43" s="71"/>
      <c r="AO43" s="71"/>
      <c r="AP43" s="71"/>
      <c r="AQ43" s="71"/>
      <c r="AR43" s="71"/>
      <c r="AS43" s="71"/>
      <c r="AT43" s="71"/>
      <c r="AU43" s="71"/>
      <c r="AV43" s="71"/>
      <c r="AW43" s="71"/>
    </row>
    <row r="44" spans="1:347" x14ac:dyDescent="0.25">
      <c r="B44" s="68" t="s">
        <v>239</v>
      </c>
      <c r="C44" s="452"/>
      <c r="D44" s="452"/>
      <c r="E44" s="505"/>
      <c r="F44" s="452"/>
      <c r="G44" s="453"/>
      <c r="H44" s="454"/>
      <c r="I44" s="455"/>
      <c r="J44" s="455"/>
      <c r="K44" s="455"/>
      <c r="L44" s="455"/>
      <c r="M44" s="455"/>
      <c r="N44" s="455"/>
      <c r="O44" s="455"/>
      <c r="P44" s="455"/>
      <c r="Q44" s="455"/>
      <c r="R44" s="455"/>
      <c r="S44" s="455"/>
      <c r="T44" s="455"/>
      <c r="U44" s="455"/>
      <c r="V44" s="455"/>
      <c r="W44" s="455"/>
      <c r="X44" s="455"/>
      <c r="Y44" s="455"/>
      <c r="Z44" s="455"/>
      <c r="AA44" s="455"/>
      <c r="AB44" s="455"/>
      <c r="AC44" s="455"/>
      <c r="AD44" s="455"/>
      <c r="AE44" s="455"/>
      <c r="AF44" s="455"/>
      <c r="AG44" s="455"/>
      <c r="AH44" s="455"/>
      <c r="AI44" s="455"/>
      <c r="AJ44" s="455"/>
      <c r="AK44" s="455"/>
      <c r="AL44" s="455"/>
      <c r="AM44" s="455"/>
      <c r="AN44" s="455"/>
      <c r="AO44" s="455"/>
      <c r="AP44" s="455"/>
      <c r="AQ44" s="455"/>
      <c r="AR44" s="455"/>
      <c r="AS44" s="455"/>
      <c r="AT44" s="455"/>
      <c r="AU44" s="455"/>
      <c r="AV44" s="455"/>
      <c r="AW44" s="455"/>
      <c r="AX44" s="70"/>
      <c r="AY44" s="455"/>
      <c r="AZ44" s="455"/>
      <c r="BA44" s="455"/>
      <c r="BB44" s="455"/>
      <c r="BC44" s="70"/>
      <c r="BD44" s="70"/>
      <c r="BE44" s="70"/>
      <c r="BF44" s="70"/>
      <c r="BG44" s="70"/>
      <c r="BH44" s="70"/>
      <c r="BI44" s="70"/>
      <c r="BJ44" s="70"/>
      <c r="BK44" s="70"/>
      <c r="BL44" s="70"/>
      <c r="BM44" s="70"/>
      <c r="BN44" s="70"/>
      <c r="BO44" s="70"/>
      <c r="BP44" s="70"/>
      <c r="BQ44" s="70"/>
      <c r="BR44" s="70"/>
      <c r="BS44" s="70"/>
      <c r="BT44" s="70"/>
      <c r="BU44" s="70"/>
      <c r="BV44" s="70"/>
      <c r="BW44" s="70"/>
      <c r="BX44" s="70"/>
      <c r="BY44" s="70"/>
      <c r="BZ44" s="70"/>
      <c r="CA44" s="70"/>
      <c r="CB44" s="70"/>
      <c r="CC44" s="70"/>
      <c r="CD44" s="70"/>
      <c r="CE44" s="70"/>
      <c r="CF44" s="70"/>
      <c r="CG44" s="70"/>
      <c r="CH44" s="70"/>
      <c r="CI44" s="70"/>
      <c r="CJ44" s="70"/>
      <c r="CK44" s="70"/>
      <c r="CL44" s="70"/>
      <c r="CM44" s="70"/>
      <c r="CN44" s="70"/>
      <c r="CO44" s="70"/>
      <c r="CP44" s="70"/>
      <c r="CQ44" s="70"/>
      <c r="CR44" s="70"/>
      <c r="CS44" s="70"/>
      <c r="CT44" s="70"/>
      <c r="CU44" s="70"/>
      <c r="CV44" s="70"/>
      <c r="CW44" s="70"/>
      <c r="CX44" s="70"/>
      <c r="CY44" s="70"/>
      <c r="CZ44" s="70"/>
      <c r="DA44" s="70"/>
      <c r="DB44" s="70"/>
      <c r="DC44" s="70"/>
      <c r="DD44" s="70"/>
      <c r="DE44" s="70"/>
      <c r="DF44" s="70"/>
      <c r="DG44" s="70"/>
      <c r="DH44" s="70"/>
      <c r="DI44" s="70"/>
      <c r="DJ44" s="70"/>
      <c r="DK44" s="70"/>
      <c r="DL44" s="70"/>
      <c r="DM44" s="70"/>
      <c r="DN44" s="70"/>
      <c r="DO44" s="70"/>
      <c r="DP44" s="70"/>
      <c r="DQ44" s="70"/>
      <c r="DR44" s="70"/>
      <c r="DS44" s="70"/>
      <c r="DT44" s="70"/>
      <c r="DU44" s="70"/>
      <c r="DV44" s="70"/>
      <c r="DW44" s="70"/>
      <c r="DX44" s="70"/>
      <c r="DY44" s="70"/>
      <c r="DZ44" s="70"/>
      <c r="EA44" s="70"/>
      <c r="EB44" s="70"/>
      <c r="EC44" s="70"/>
      <c r="ED44" s="70"/>
      <c r="EE44" s="70"/>
      <c r="EF44" s="70"/>
      <c r="EG44" s="70"/>
      <c r="EH44" s="70"/>
      <c r="EI44" s="70"/>
      <c r="EJ44" s="70"/>
      <c r="EK44" s="70"/>
      <c r="EL44" s="70"/>
      <c r="EM44" s="70"/>
      <c r="EN44" s="70"/>
      <c r="EO44" s="70"/>
      <c r="EP44" s="70"/>
      <c r="EQ44" s="70"/>
      <c r="ER44" s="70"/>
      <c r="ES44" s="70"/>
      <c r="ET44" s="70"/>
      <c r="EU44" s="70"/>
      <c r="EV44" s="70"/>
      <c r="EW44" s="70"/>
      <c r="EX44" s="70"/>
      <c r="EY44" s="70"/>
      <c r="EZ44" s="70"/>
      <c r="FA44" s="70"/>
      <c r="FB44" s="70"/>
      <c r="FC44" s="70"/>
      <c r="FD44" s="70"/>
      <c r="FE44" s="70"/>
      <c r="FF44" s="70"/>
      <c r="FG44" s="70"/>
      <c r="FH44" s="70"/>
      <c r="FI44" s="70"/>
      <c r="FJ44" s="70"/>
      <c r="FK44" s="70"/>
      <c r="FL44" s="70"/>
      <c r="FM44" s="70"/>
      <c r="FN44" s="70"/>
      <c r="FO44" s="70"/>
      <c r="FP44" s="70"/>
      <c r="FQ44" s="70"/>
      <c r="FR44" s="70"/>
      <c r="FS44" s="70"/>
      <c r="FT44" s="70"/>
      <c r="FU44" s="70"/>
      <c r="FV44" s="70"/>
      <c r="FW44" s="70"/>
      <c r="FX44" s="70"/>
      <c r="FY44" s="70"/>
      <c r="FZ44" s="70"/>
      <c r="GA44" s="70"/>
      <c r="GB44" s="70"/>
      <c r="GC44" s="70"/>
      <c r="GD44" s="70"/>
      <c r="GE44" s="70"/>
      <c r="GF44" s="70"/>
      <c r="GG44" s="70"/>
      <c r="GH44" s="70"/>
      <c r="GI44" s="70"/>
      <c r="GJ44" s="70"/>
      <c r="GK44" s="70"/>
      <c r="GL44" s="70"/>
      <c r="GM44" s="70"/>
      <c r="GN44" s="70"/>
      <c r="GO44" s="70"/>
      <c r="GP44" s="70"/>
      <c r="GQ44" s="70"/>
      <c r="GR44" s="70"/>
      <c r="GS44" s="70"/>
      <c r="GT44" s="70"/>
      <c r="GU44" s="70"/>
      <c r="GV44" s="70"/>
      <c r="GW44" s="70"/>
      <c r="GX44" s="70"/>
      <c r="GY44" s="70"/>
      <c r="GZ44" s="70"/>
      <c r="HA44" s="70"/>
      <c r="HB44" s="70"/>
      <c r="HC44" s="70"/>
      <c r="HD44" s="70"/>
      <c r="HE44" s="70"/>
      <c r="HF44" s="70"/>
      <c r="HG44" s="70"/>
      <c r="HH44" s="70"/>
      <c r="HI44" s="70"/>
      <c r="HJ44" s="70"/>
      <c r="HK44" s="70"/>
      <c r="HL44" s="70"/>
      <c r="HM44" s="70"/>
      <c r="HN44" s="70"/>
      <c r="HO44" s="70"/>
      <c r="HP44" s="70"/>
      <c r="HQ44" s="70"/>
      <c r="HR44" s="70"/>
      <c r="HS44" s="70"/>
      <c r="HT44" s="70"/>
      <c r="HU44" s="70"/>
      <c r="HV44" s="70"/>
      <c r="HW44" s="70"/>
      <c r="HX44" s="70"/>
      <c r="HY44" s="70"/>
      <c r="HZ44" s="70"/>
      <c r="IA44" s="70"/>
      <c r="IB44" s="70"/>
      <c r="IC44" s="70"/>
      <c r="ID44" s="70"/>
      <c r="IE44" s="70"/>
      <c r="IF44" s="70"/>
      <c r="IG44" s="70"/>
      <c r="IH44" s="70"/>
      <c r="II44" s="70"/>
      <c r="IJ44" s="70"/>
      <c r="IK44" s="70"/>
      <c r="IL44" s="70"/>
      <c r="IM44" s="70"/>
      <c r="IN44" s="70"/>
      <c r="IO44" s="70"/>
      <c r="IP44" s="70"/>
      <c r="IQ44" s="70"/>
      <c r="IR44" s="70"/>
      <c r="IS44" s="70"/>
      <c r="IT44" s="70"/>
      <c r="IU44" s="70"/>
      <c r="IV44" s="70"/>
      <c r="IW44" s="70"/>
      <c r="IX44" s="70"/>
      <c r="IY44" s="70"/>
      <c r="IZ44" s="70"/>
      <c r="JA44" s="70"/>
      <c r="JB44" s="70"/>
      <c r="JC44" s="70"/>
      <c r="JD44" s="70"/>
      <c r="JE44" s="70"/>
      <c r="JF44" s="70"/>
      <c r="JG44" s="70"/>
      <c r="JH44" s="70"/>
      <c r="JI44" s="70"/>
      <c r="JJ44" s="70"/>
      <c r="JK44" s="70"/>
      <c r="JL44" s="70"/>
      <c r="JM44" s="70"/>
      <c r="JN44" s="70"/>
      <c r="JO44" s="70"/>
      <c r="JP44" s="70"/>
      <c r="JQ44" s="70"/>
      <c r="JR44" s="70"/>
      <c r="JS44" s="70"/>
      <c r="JT44" s="70"/>
      <c r="JU44" s="70"/>
      <c r="JV44" s="70"/>
      <c r="JW44" s="70"/>
      <c r="JX44" s="70"/>
      <c r="JY44" s="70"/>
      <c r="JZ44" s="70"/>
      <c r="KA44" s="70"/>
      <c r="KB44" s="70"/>
      <c r="KC44" s="70"/>
      <c r="KD44" s="70"/>
      <c r="KE44" s="70"/>
      <c r="KF44" s="70"/>
      <c r="KG44" s="70"/>
      <c r="KH44" s="70"/>
      <c r="KI44" s="70"/>
      <c r="KJ44" s="70"/>
      <c r="KK44" s="70"/>
      <c r="KL44" s="70"/>
      <c r="KM44" s="70"/>
      <c r="KN44" s="70"/>
      <c r="KO44" s="70"/>
      <c r="KP44" s="70"/>
      <c r="KQ44" s="70"/>
      <c r="KR44" s="70"/>
      <c r="KS44" s="70"/>
      <c r="KT44" s="70"/>
      <c r="KU44" s="70"/>
      <c r="KV44" s="70"/>
      <c r="KW44" s="70"/>
      <c r="KX44" s="70"/>
      <c r="KY44" s="70"/>
      <c r="KZ44" s="70"/>
      <c r="LA44" s="70"/>
      <c r="LB44" s="70"/>
      <c r="LC44" s="70"/>
      <c r="LD44" s="70"/>
      <c r="LE44" s="70"/>
      <c r="LF44" s="70"/>
      <c r="LG44" s="70"/>
      <c r="LH44" s="70"/>
      <c r="LI44" s="70"/>
      <c r="LJ44" s="70"/>
      <c r="LK44" s="70"/>
      <c r="LL44" s="70"/>
      <c r="LM44" s="70"/>
      <c r="LN44" s="70"/>
      <c r="LO44" s="70"/>
      <c r="LP44" s="70"/>
      <c r="LQ44" s="70"/>
      <c r="LR44" s="70"/>
      <c r="LS44" s="70"/>
      <c r="LT44" s="70"/>
      <c r="LU44" s="70"/>
      <c r="LV44" s="70"/>
      <c r="LW44" s="70"/>
      <c r="LX44" s="70"/>
      <c r="LY44" s="70"/>
      <c r="LZ44" s="70"/>
      <c r="MA44" s="70"/>
      <c r="MB44" s="70"/>
      <c r="MC44" s="70"/>
      <c r="MD44" s="70"/>
      <c r="ME44" s="70"/>
      <c r="MF44" s="70"/>
      <c r="MG44" s="70"/>
      <c r="MH44" s="70"/>
      <c r="MI44" s="70"/>
    </row>
    <row r="45" spans="1:347" x14ac:dyDescent="0.25">
      <c r="B45" s="456" t="s">
        <v>288</v>
      </c>
      <c r="C45" s="457"/>
      <c r="D45" s="457"/>
      <c r="E45" s="506"/>
      <c r="F45" s="457"/>
      <c r="G45" s="457"/>
      <c r="H45" s="123"/>
      <c r="I45" s="458"/>
      <c r="J45" s="458"/>
      <c r="K45" s="458"/>
      <c r="L45" s="458"/>
      <c r="M45" s="458"/>
      <c r="N45" s="458"/>
      <c r="O45" s="458"/>
      <c r="P45" s="458"/>
      <c r="Q45" s="458"/>
      <c r="R45" s="458"/>
      <c r="S45" s="458"/>
      <c r="T45" s="458"/>
      <c r="U45" s="458"/>
      <c r="V45" s="458"/>
      <c r="W45" s="458"/>
      <c r="X45" s="458"/>
      <c r="Y45" s="458"/>
      <c r="Z45" s="458"/>
      <c r="AA45" s="458"/>
      <c r="AB45" s="458"/>
      <c r="AC45" s="458"/>
      <c r="AD45" s="458"/>
      <c r="AE45" s="458"/>
      <c r="AF45" s="458"/>
      <c r="AG45" s="458"/>
      <c r="AH45" s="458"/>
      <c r="AI45" s="458"/>
      <c r="AJ45" s="458"/>
      <c r="AK45" s="458"/>
      <c r="AL45" s="458"/>
      <c r="AM45" s="458"/>
      <c r="AN45" s="458"/>
      <c r="AO45" s="458"/>
      <c r="AP45" s="458"/>
      <c r="AQ45" s="458"/>
      <c r="AR45" s="458"/>
      <c r="AS45" s="458"/>
      <c r="AT45" s="458"/>
      <c r="AU45" s="458"/>
      <c r="AV45" s="458"/>
      <c r="AW45" s="458"/>
      <c r="AX45" s="70"/>
      <c r="AY45" s="458"/>
      <c r="AZ45" s="458"/>
      <c r="BA45" s="458"/>
      <c r="BB45" s="458"/>
      <c r="BC45" s="70"/>
      <c r="BD45" s="70"/>
      <c r="BE45" s="70"/>
      <c r="BF45" s="70"/>
      <c r="BG45" s="70"/>
      <c r="BH45" s="70"/>
      <c r="BI45" s="70"/>
      <c r="BJ45" s="70"/>
      <c r="BK45" s="70"/>
      <c r="BL45" s="70"/>
      <c r="BM45" s="70"/>
      <c r="BN45" s="70"/>
      <c r="BO45" s="70"/>
      <c r="BP45" s="70"/>
      <c r="BQ45" s="70"/>
      <c r="BR45" s="70"/>
      <c r="BS45" s="70"/>
      <c r="BT45" s="70"/>
      <c r="BU45" s="70"/>
      <c r="BV45" s="70"/>
      <c r="BW45" s="70"/>
      <c r="BX45" s="70"/>
      <c r="BY45" s="70"/>
      <c r="BZ45" s="70"/>
      <c r="CA45" s="70"/>
      <c r="CB45" s="70"/>
      <c r="CC45" s="70"/>
      <c r="CD45" s="70"/>
      <c r="CE45" s="70"/>
      <c r="CF45" s="70"/>
      <c r="CG45" s="70"/>
      <c r="CH45" s="70"/>
      <c r="CI45" s="70"/>
      <c r="CJ45" s="70"/>
      <c r="CK45" s="70"/>
      <c r="CL45" s="70"/>
      <c r="CM45" s="70"/>
      <c r="CN45" s="70"/>
      <c r="CO45" s="70"/>
      <c r="CP45" s="70"/>
      <c r="CQ45" s="70"/>
      <c r="CR45" s="70"/>
      <c r="CS45" s="70"/>
      <c r="CT45" s="70"/>
      <c r="CU45" s="70"/>
      <c r="CV45" s="70"/>
      <c r="CW45" s="70"/>
      <c r="CX45" s="70"/>
      <c r="CY45" s="70"/>
      <c r="CZ45" s="70"/>
      <c r="DA45" s="70"/>
      <c r="DB45" s="70"/>
      <c r="DC45" s="70"/>
      <c r="DD45" s="70"/>
      <c r="DE45" s="70"/>
      <c r="DF45" s="70"/>
      <c r="DG45" s="70"/>
      <c r="DH45" s="70"/>
      <c r="DI45" s="70"/>
      <c r="DJ45" s="70"/>
      <c r="DK45" s="70"/>
      <c r="DL45" s="70"/>
      <c r="DM45" s="70"/>
      <c r="DN45" s="70"/>
      <c r="DO45" s="70"/>
      <c r="DP45" s="70"/>
      <c r="DQ45" s="70"/>
      <c r="DR45" s="70"/>
      <c r="DS45" s="70"/>
      <c r="DT45" s="70"/>
      <c r="DU45" s="70"/>
      <c r="DV45" s="70"/>
      <c r="DW45" s="70"/>
      <c r="DX45" s="70"/>
      <c r="DY45" s="70"/>
      <c r="DZ45" s="70"/>
      <c r="EA45" s="70"/>
      <c r="EB45" s="70"/>
      <c r="EC45" s="70"/>
      <c r="ED45" s="70"/>
      <c r="EE45" s="70"/>
      <c r="EF45" s="70"/>
      <c r="EG45" s="70"/>
      <c r="EH45" s="70"/>
      <c r="EI45" s="70"/>
      <c r="EJ45" s="70"/>
      <c r="EK45" s="70"/>
      <c r="EL45" s="70"/>
      <c r="EM45" s="70"/>
      <c r="EN45" s="70"/>
      <c r="EO45" s="70"/>
      <c r="EP45" s="70"/>
      <c r="EQ45" s="70"/>
      <c r="ER45" s="70"/>
      <c r="ES45" s="70"/>
      <c r="ET45" s="70"/>
      <c r="EU45" s="70"/>
      <c r="EV45" s="70"/>
      <c r="EW45" s="70"/>
      <c r="EX45" s="70"/>
      <c r="EY45" s="70"/>
      <c r="EZ45" s="70"/>
      <c r="FA45" s="70"/>
      <c r="FB45" s="70"/>
      <c r="FC45" s="70"/>
      <c r="FD45" s="70"/>
      <c r="FE45" s="70"/>
      <c r="FF45" s="70"/>
      <c r="FG45" s="70"/>
      <c r="FH45" s="70"/>
      <c r="FI45" s="70"/>
      <c r="FJ45" s="70"/>
      <c r="FK45" s="70"/>
      <c r="FL45" s="70"/>
      <c r="FM45" s="70"/>
      <c r="FN45" s="70"/>
      <c r="FO45" s="70"/>
      <c r="FP45" s="70"/>
      <c r="FQ45" s="70"/>
      <c r="FR45" s="70"/>
      <c r="FS45" s="70"/>
      <c r="FT45" s="70"/>
      <c r="FU45" s="70"/>
      <c r="FV45" s="70"/>
      <c r="FW45" s="70"/>
      <c r="FX45" s="70"/>
      <c r="FY45" s="70"/>
      <c r="FZ45" s="70"/>
      <c r="GA45" s="70"/>
      <c r="GB45" s="70"/>
      <c r="GC45" s="70"/>
      <c r="GD45" s="70"/>
      <c r="GE45" s="70"/>
      <c r="GF45" s="70"/>
      <c r="GG45" s="70"/>
      <c r="GH45" s="70"/>
      <c r="GI45" s="70"/>
      <c r="GJ45" s="70"/>
      <c r="GK45" s="70"/>
      <c r="GL45" s="70"/>
      <c r="GM45" s="70"/>
      <c r="GN45" s="70"/>
      <c r="GO45" s="70"/>
      <c r="GP45" s="70"/>
      <c r="GQ45" s="70"/>
      <c r="GR45" s="70"/>
      <c r="GS45" s="70"/>
      <c r="GT45" s="70"/>
      <c r="GU45" s="70"/>
      <c r="GV45" s="70"/>
      <c r="GW45" s="70"/>
      <c r="GX45" s="70"/>
      <c r="GY45" s="70"/>
      <c r="GZ45" s="70"/>
      <c r="HA45" s="70"/>
      <c r="HB45" s="70"/>
      <c r="HC45" s="70"/>
      <c r="HD45" s="70"/>
      <c r="HE45" s="70"/>
      <c r="HF45" s="70"/>
      <c r="HG45" s="70"/>
      <c r="HH45" s="70"/>
      <c r="HI45" s="70"/>
      <c r="HJ45" s="70"/>
      <c r="HK45" s="70"/>
      <c r="HL45" s="70"/>
      <c r="HM45" s="70"/>
      <c r="HN45" s="70"/>
      <c r="HO45" s="70"/>
      <c r="HP45" s="70"/>
      <c r="HQ45" s="70"/>
      <c r="HR45" s="70"/>
      <c r="HS45" s="70"/>
      <c r="HT45" s="70"/>
      <c r="HU45" s="70"/>
      <c r="HV45" s="70"/>
      <c r="HW45" s="70"/>
      <c r="HX45" s="70"/>
      <c r="HY45" s="70"/>
      <c r="HZ45" s="70"/>
      <c r="IA45" s="70"/>
      <c r="IB45" s="70"/>
      <c r="IC45" s="70"/>
      <c r="ID45" s="70"/>
      <c r="IE45" s="70"/>
      <c r="IF45" s="70"/>
      <c r="IG45" s="70"/>
      <c r="IH45" s="70"/>
      <c r="II45" s="70"/>
      <c r="IJ45" s="70"/>
      <c r="IK45" s="70"/>
      <c r="IL45" s="70"/>
      <c r="IM45" s="70"/>
      <c r="IN45" s="70"/>
      <c r="IO45" s="70"/>
      <c r="IP45" s="70"/>
      <c r="IQ45" s="70"/>
      <c r="IR45" s="70"/>
      <c r="IS45" s="70"/>
      <c r="IT45" s="70"/>
      <c r="IU45" s="70"/>
      <c r="IV45" s="70"/>
      <c r="IW45" s="70"/>
      <c r="IX45" s="70"/>
      <c r="IY45" s="70"/>
      <c r="IZ45" s="70"/>
      <c r="JA45" s="70"/>
      <c r="JB45" s="70"/>
      <c r="JC45" s="70"/>
      <c r="JD45" s="70"/>
      <c r="JE45" s="70"/>
      <c r="JF45" s="70"/>
      <c r="JG45" s="70"/>
      <c r="JH45" s="70"/>
      <c r="JI45" s="70"/>
      <c r="JJ45" s="70"/>
      <c r="JK45" s="70"/>
      <c r="JL45" s="70"/>
      <c r="JM45" s="70"/>
      <c r="JN45" s="70"/>
      <c r="JO45" s="70"/>
      <c r="JP45" s="70"/>
      <c r="JQ45" s="70"/>
      <c r="JR45" s="70"/>
      <c r="JS45" s="70"/>
      <c r="JT45" s="70"/>
      <c r="JU45" s="70"/>
      <c r="JV45" s="70"/>
      <c r="JW45" s="70"/>
      <c r="JX45" s="70"/>
      <c r="JY45" s="70"/>
      <c r="JZ45" s="70"/>
      <c r="KA45" s="70"/>
      <c r="KB45" s="70"/>
      <c r="KC45" s="70"/>
      <c r="KD45" s="70"/>
      <c r="KE45" s="70"/>
      <c r="KF45" s="70"/>
      <c r="KG45" s="70"/>
      <c r="KH45" s="70"/>
      <c r="KI45" s="70"/>
      <c r="KJ45" s="70"/>
      <c r="KK45" s="70"/>
      <c r="KL45" s="70"/>
      <c r="KM45" s="70"/>
      <c r="KN45" s="70"/>
      <c r="KO45" s="70"/>
      <c r="KP45" s="70"/>
      <c r="KQ45" s="70"/>
      <c r="KR45" s="70"/>
      <c r="KS45" s="70"/>
      <c r="KT45" s="70"/>
      <c r="KU45" s="70"/>
      <c r="KV45" s="70"/>
      <c r="KW45" s="70"/>
      <c r="KX45" s="70"/>
      <c r="KY45" s="70"/>
      <c r="KZ45" s="70"/>
      <c r="LA45" s="70"/>
      <c r="LB45" s="70"/>
      <c r="LC45" s="70"/>
      <c r="LD45" s="70"/>
      <c r="LE45" s="70"/>
      <c r="LF45" s="70"/>
      <c r="LG45" s="70"/>
      <c r="LH45" s="70"/>
      <c r="LI45" s="70"/>
      <c r="LJ45" s="70"/>
      <c r="LK45" s="70"/>
      <c r="LL45" s="70"/>
      <c r="LM45" s="70"/>
      <c r="LN45" s="70"/>
      <c r="LO45" s="70"/>
      <c r="LP45" s="70"/>
      <c r="LQ45" s="70"/>
      <c r="LR45" s="70"/>
      <c r="LS45" s="70"/>
      <c r="LT45" s="70"/>
      <c r="LU45" s="70"/>
      <c r="LV45" s="70"/>
      <c r="LW45" s="70"/>
      <c r="LX45" s="70"/>
      <c r="LY45" s="70"/>
      <c r="LZ45" s="70"/>
      <c r="MA45" s="70"/>
      <c r="MB45" s="70"/>
      <c r="MC45" s="70"/>
      <c r="MD45" s="70"/>
      <c r="ME45" s="70"/>
      <c r="MF45" s="70"/>
      <c r="MG45" s="70"/>
      <c r="MH45" s="70"/>
      <c r="MI45" s="70"/>
    </row>
    <row r="46" spans="1:347" s="70" customFormat="1" ht="11.25" customHeight="1" x14ac:dyDescent="0.2">
      <c r="A46" s="127"/>
      <c r="B46" s="70" t="s">
        <v>239</v>
      </c>
      <c r="C46" s="70" t="s">
        <v>391</v>
      </c>
      <c r="D46" s="70" t="s">
        <v>392</v>
      </c>
      <c r="E46" s="501">
        <v>1</v>
      </c>
      <c r="G46" s="87"/>
      <c r="H46" s="124">
        <v>25000</v>
      </c>
      <c r="I46" s="125">
        <v>25500</v>
      </c>
      <c r="J46" s="132">
        <v>26010</v>
      </c>
      <c r="K46" s="132">
        <v>26530.2</v>
      </c>
      <c r="L46" s="132">
        <v>27060.804</v>
      </c>
      <c r="M46" s="132">
        <v>27602.020080000002</v>
      </c>
      <c r="N46" s="125">
        <v>28154.060481600001</v>
      </c>
      <c r="O46" s="125">
        <v>28717.141691232002</v>
      </c>
      <c r="P46" s="125">
        <v>29291.484525056643</v>
      </c>
      <c r="Q46" s="125">
        <v>29877.314215557777</v>
      </c>
      <c r="R46" s="125">
        <v>30474.860499868933</v>
      </c>
      <c r="S46" s="125">
        <v>31084.357709866312</v>
      </c>
      <c r="T46" s="125">
        <v>31706.044864063639</v>
      </c>
      <c r="U46" s="125">
        <v>32340.165761344913</v>
      </c>
      <c r="V46" s="125">
        <v>32986.969076571811</v>
      </c>
      <c r="W46" s="125">
        <v>33646.708458103247</v>
      </c>
      <c r="X46" s="125">
        <v>34319.642627265312</v>
      </c>
      <c r="Y46" s="125">
        <v>35006.03547981062</v>
      </c>
      <c r="Z46" s="125">
        <v>35706.156189406836</v>
      </c>
      <c r="AA46" s="125">
        <v>36420.279313194973</v>
      </c>
      <c r="AB46" s="125">
        <v>37148.684899458873</v>
      </c>
      <c r="AC46" s="125">
        <v>37891.658597448048</v>
      </c>
      <c r="AD46" s="125">
        <v>38649.491769397013</v>
      </c>
      <c r="AE46" s="125">
        <v>39422.481604784953</v>
      </c>
      <c r="AF46" s="125">
        <v>40210.93123688065</v>
      </c>
      <c r="AG46" s="125">
        <v>41015.149861618265</v>
      </c>
      <c r="AH46" s="125">
        <v>41835.452858850629</v>
      </c>
      <c r="AI46" s="125">
        <v>42672.161916027646</v>
      </c>
      <c r="AJ46" s="125">
        <v>43525.605154348203</v>
      </c>
      <c r="AK46" s="125">
        <v>44396.117257435166</v>
      </c>
      <c r="AL46" s="125">
        <v>45284.039602583871</v>
      </c>
      <c r="AM46" s="125">
        <v>46189.720394635551</v>
      </c>
      <c r="AN46" s="125">
        <v>47113.514802528261</v>
      </c>
      <c r="AO46" s="125">
        <v>48055.785098578825</v>
      </c>
      <c r="AP46" s="125">
        <v>49016.9008005504</v>
      </c>
      <c r="AQ46" s="125">
        <v>49997.23881656141</v>
      </c>
      <c r="AR46" s="125">
        <v>50997.183592892638</v>
      </c>
      <c r="AS46" s="125">
        <v>52017.127264750488</v>
      </c>
      <c r="AT46" s="125">
        <v>53057.469810045499</v>
      </c>
      <c r="AU46" s="125">
        <v>54118.619206246411</v>
      </c>
      <c r="AV46" s="125">
        <v>55200.991590371341</v>
      </c>
      <c r="AW46" s="125">
        <v>56305.011422178766</v>
      </c>
      <c r="AY46" s="71"/>
      <c r="AZ46" s="71"/>
      <c r="BA46" s="71"/>
      <c r="BB46" s="71">
        <v>-25500</v>
      </c>
    </row>
    <row r="47" spans="1:347" s="70" customFormat="1" ht="11.25" customHeight="1" x14ac:dyDescent="0.2">
      <c r="A47" s="127"/>
      <c r="B47" s="70" t="s">
        <v>239</v>
      </c>
      <c r="C47" s="70" t="s">
        <v>393</v>
      </c>
      <c r="D47" s="70" t="s">
        <v>394</v>
      </c>
      <c r="E47" s="501">
        <v>1</v>
      </c>
      <c r="G47" s="87"/>
      <c r="H47" s="124">
        <v>61000</v>
      </c>
      <c r="I47" s="125">
        <v>0</v>
      </c>
      <c r="J47" s="132">
        <v>0</v>
      </c>
      <c r="K47" s="132">
        <v>0</v>
      </c>
      <c r="L47" s="132">
        <v>0</v>
      </c>
      <c r="M47" s="132">
        <v>0</v>
      </c>
      <c r="N47" s="125">
        <v>0</v>
      </c>
      <c r="O47" s="125">
        <v>0</v>
      </c>
      <c r="P47" s="125">
        <v>0</v>
      </c>
      <c r="Q47" s="125">
        <v>0</v>
      </c>
      <c r="R47" s="125">
        <v>0</v>
      </c>
      <c r="S47" s="125">
        <v>0</v>
      </c>
      <c r="T47" s="125">
        <v>0</v>
      </c>
      <c r="U47" s="125">
        <v>0</v>
      </c>
      <c r="V47" s="125">
        <v>0</v>
      </c>
      <c r="W47" s="125">
        <v>0</v>
      </c>
      <c r="X47" s="125">
        <v>0</v>
      </c>
      <c r="Y47" s="125">
        <v>0</v>
      </c>
      <c r="Z47" s="125">
        <v>0</v>
      </c>
      <c r="AA47" s="125">
        <v>0</v>
      </c>
      <c r="AB47" s="125">
        <v>0</v>
      </c>
      <c r="AC47" s="125">
        <v>0</v>
      </c>
      <c r="AD47" s="125">
        <v>0</v>
      </c>
      <c r="AE47" s="125">
        <v>0</v>
      </c>
      <c r="AF47" s="125">
        <v>0</v>
      </c>
      <c r="AG47" s="125">
        <v>0</v>
      </c>
      <c r="AH47" s="125">
        <v>0</v>
      </c>
      <c r="AI47" s="125">
        <v>0</v>
      </c>
      <c r="AJ47" s="125">
        <v>0</v>
      </c>
      <c r="AK47" s="125">
        <v>0</v>
      </c>
      <c r="AL47" s="125">
        <v>0</v>
      </c>
      <c r="AM47" s="125">
        <v>0</v>
      </c>
      <c r="AN47" s="125">
        <v>0</v>
      </c>
      <c r="AO47" s="125">
        <v>0</v>
      </c>
      <c r="AP47" s="125">
        <v>0</v>
      </c>
      <c r="AQ47" s="125">
        <v>0</v>
      </c>
      <c r="AR47" s="125">
        <v>0</v>
      </c>
      <c r="AS47" s="125">
        <v>0</v>
      </c>
      <c r="AT47" s="125">
        <v>0</v>
      </c>
      <c r="AU47" s="125">
        <v>0</v>
      </c>
      <c r="AV47" s="125">
        <v>0</v>
      </c>
      <c r="AW47" s="125">
        <v>0</v>
      </c>
      <c r="AY47" s="71"/>
      <c r="AZ47" s="71"/>
      <c r="BA47" s="71"/>
      <c r="BB47" s="71">
        <v>0</v>
      </c>
    </row>
    <row r="48" spans="1:347" s="70" customFormat="1" ht="11.25" customHeight="1" x14ac:dyDescent="0.2">
      <c r="A48" s="127"/>
      <c r="B48" s="70" t="s">
        <v>239</v>
      </c>
      <c r="C48" s="70" t="s">
        <v>395</v>
      </c>
      <c r="D48" s="70" t="s">
        <v>396</v>
      </c>
      <c r="E48" s="501">
        <v>1</v>
      </c>
      <c r="G48" s="87"/>
      <c r="H48" s="124">
        <v>77000</v>
      </c>
      <c r="I48" s="125">
        <v>78540</v>
      </c>
      <c r="J48" s="132">
        <v>80110.8</v>
      </c>
      <c r="K48" s="132">
        <v>81713.016000000003</v>
      </c>
      <c r="L48" s="132">
        <v>83347.276320000004</v>
      </c>
      <c r="M48" s="132">
        <v>85014.221846400003</v>
      </c>
      <c r="N48" s="125">
        <v>86714.50628332801</v>
      </c>
      <c r="O48" s="125">
        <v>88448.796408994574</v>
      </c>
      <c r="P48" s="125">
        <v>90217.772337174465</v>
      </c>
      <c r="Q48" s="125">
        <v>92022.127783917953</v>
      </c>
      <c r="R48" s="125">
        <v>93862.570339596306</v>
      </c>
      <c r="S48" s="125">
        <v>95739.821746388232</v>
      </c>
      <c r="T48" s="125">
        <v>97654.618181315993</v>
      </c>
      <c r="U48" s="125">
        <v>99607.710544942311</v>
      </c>
      <c r="V48" s="125">
        <v>101599.86475584116</v>
      </c>
      <c r="W48" s="125">
        <v>103631.86205095799</v>
      </c>
      <c r="X48" s="125">
        <v>105704.49929197716</v>
      </c>
      <c r="Y48" s="125">
        <v>107818.5892778167</v>
      </c>
      <c r="Z48" s="125">
        <v>109974.96106337303</v>
      </c>
      <c r="AA48" s="125">
        <v>112174.4602846405</v>
      </c>
      <c r="AB48" s="125">
        <v>114417.94949033331</v>
      </c>
      <c r="AC48" s="125">
        <v>116706.30848013998</v>
      </c>
      <c r="AD48" s="125">
        <v>119040.43464974279</v>
      </c>
      <c r="AE48" s="125">
        <v>121421.24334273765</v>
      </c>
      <c r="AF48" s="125">
        <v>123849.6682095924</v>
      </c>
      <c r="AG48" s="125">
        <v>126326.66157378425</v>
      </c>
      <c r="AH48" s="125">
        <v>128853.19480525993</v>
      </c>
      <c r="AI48" s="125">
        <v>131430.25870136512</v>
      </c>
      <c r="AJ48" s="125">
        <v>134058.86387539242</v>
      </c>
      <c r="AK48" s="125">
        <v>136740.04115290026</v>
      </c>
      <c r="AL48" s="125">
        <v>139474.84197595826</v>
      </c>
      <c r="AM48" s="125">
        <v>142264.33881547741</v>
      </c>
      <c r="AN48" s="125">
        <v>145109.62559178696</v>
      </c>
      <c r="AO48" s="125">
        <v>148011.8181036227</v>
      </c>
      <c r="AP48" s="125">
        <v>150972.05446569517</v>
      </c>
      <c r="AQ48" s="125">
        <v>153991.49555500908</v>
      </c>
      <c r="AR48" s="125">
        <v>157071.32546610927</v>
      </c>
      <c r="AS48" s="125">
        <v>160212.75197543146</v>
      </c>
      <c r="AT48" s="125">
        <v>163417.00701494009</v>
      </c>
      <c r="AU48" s="125">
        <v>166685.34715523888</v>
      </c>
      <c r="AV48" s="125">
        <v>170019.05409834365</v>
      </c>
      <c r="AW48" s="125">
        <v>173419.43518031054</v>
      </c>
      <c r="AY48" s="71"/>
      <c r="AZ48" s="71"/>
      <c r="BA48" s="71"/>
      <c r="BB48" s="71">
        <v>-78540</v>
      </c>
    </row>
    <row r="49" spans="1:347" s="70" customFormat="1" ht="11.25" customHeight="1" x14ac:dyDescent="0.2">
      <c r="A49" s="127"/>
      <c r="B49" s="70" t="s">
        <v>239</v>
      </c>
      <c r="C49" s="70" t="s">
        <v>397</v>
      </c>
      <c r="D49" s="70" t="s">
        <v>398</v>
      </c>
      <c r="E49" s="501">
        <v>1</v>
      </c>
      <c r="G49" s="87"/>
      <c r="H49" s="124">
        <v>55000</v>
      </c>
      <c r="I49" s="125">
        <v>56100</v>
      </c>
      <c r="J49" s="132">
        <v>57222</v>
      </c>
      <c r="K49" s="132">
        <v>58366.44</v>
      </c>
      <c r="L49" s="132">
        <v>59533.768800000005</v>
      </c>
      <c r="M49" s="132">
        <v>60724.444176000005</v>
      </c>
      <c r="N49" s="125">
        <v>61938.933059520008</v>
      </c>
      <c r="O49" s="125">
        <v>63177.711720710409</v>
      </c>
      <c r="P49" s="125">
        <v>64441.265955124618</v>
      </c>
      <c r="Q49" s="125">
        <v>65730.091274227118</v>
      </c>
      <c r="R49" s="125">
        <v>67044.693099711658</v>
      </c>
      <c r="S49" s="125">
        <v>68385.586961705892</v>
      </c>
      <c r="T49" s="125">
        <v>69753.298700940009</v>
      </c>
      <c r="U49" s="125">
        <v>71148.364674958808</v>
      </c>
      <c r="V49" s="125">
        <v>72571.331968457991</v>
      </c>
      <c r="W49" s="125">
        <v>74022.758607827156</v>
      </c>
      <c r="X49" s="125">
        <v>75503.213779983707</v>
      </c>
      <c r="Y49" s="125">
        <v>77013.278055583389</v>
      </c>
      <c r="Z49" s="125">
        <v>78553.543616695053</v>
      </c>
      <c r="AA49" s="125">
        <v>80124.614489028958</v>
      </c>
      <c r="AB49" s="125">
        <v>81727.106778809539</v>
      </c>
      <c r="AC49" s="125">
        <v>83361.648914385732</v>
      </c>
      <c r="AD49" s="125">
        <v>85028.881892673453</v>
      </c>
      <c r="AE49" s="125">
        <v>86729.459530526918</v>
      </c>
      <c r="AF49" s="125">
        <v>88464.048721137457</v>
      </c>
      <c r="AG49" s="125">
        <v>90233.329695560213</v>
      </c>
      <c r="AH49" s="125">
        <v>92037.996289471412</v>
      </c>
      <c r="AI49" s="125">
        <v>93878.756215260844</v>
      </c>
      <c r="AJ49" s="125">
        <v>95756.331339566066</v>
      </c>
      <c r="AK49" s="125">
        <v>97671.457966357382</v>
      </c>
      <c r="AL49" s="125">
        <v>99624.88712568453</v>
      </c>
      <c r="AM49" s="125">
        <v>101617.38486819822</v>
      </c>
      <c r="AN49" s="125">
        <v>103649.73256556218</v>
      </c>
      <c r="AO49" s="125">
        <v>105722.72721687343</v>
      </c>
      <c r="AP49" s="125">
        <v>107837.1817612109</v>
      </c>
      <c r="AQ49" s="125">
        <v>109993.92539643512</v>
      </c>
      <c r="AR49" s="125">
        <v>112193.80390436383</v>
      </c>
      <c r="AS49" s="125">
        <v>114437.67998245111</v>
      </c>
      <c r="AT49" s="125">
        <v>116726.43358210013</v>
      </c>
      <c r="AU49" s="125">
        <v>119060.96225374214</v>
      </c>
      <c r="AV49" s="125">
        <v>121442.18149881698</v>
      </c>
      <c r="AW49" s="125">
        <v>123871.02512879332</v>
      </c>
      <c r="AY49" s="71"/>
      <c r="AZ49" s="71"/>
      <c r="BA49" s="71"/>
      <c r="BB49" s="71">
        <v>-56100</v>
      </c>
    </row>
    <row r="50" spans="1:347" s="70" customFormat="1" ht="11.25" customHeight="1" x14ac:dyDescent="0.2">
      <c r="A50" s="127"/>
      <c r="B50" s="70" t="s">
        <v>239</v>
      </c>
      <c r="C50" s="70" t="s">
        <v>399</v>
      </c>
      <c r="D50" s="70" t="s">
        <v>370</v>
      </c>
      <c r="E50" s="501">
        <v>1</v>
      </c>
      <c r="G50" s="87"/>
      <c r="H50" s="124"/>
      <c r="I50" s="125">
        <v>96900</v>
      </c>
      <c r="J50" s="132">
        <v>98838</v>
      </c>
      <c r="K50" s="132">
        <v>100814.76</v>
      </c>
      <c r="L50" s="132">
        <v>102831.0552</v>
      </c>
      <c r="M50" s="132">
        <v>104887.67630400001</v>
      </c>
      <c r="N50" s="125">
        <v>106985.42983008001</v>
      </c>
      <c r="O50" s="125">
        <v>109125.13842668162</v>
      </c>
      <c r="P50" s="125">
        <v>111307.64119521526</v>
      </c>
      <c r="Q50" s="125">
        <v>113533.79401911957</v>
      </c>
      <c r="R50" s="125">
        <v>115804.46989950196</v>
      </c>
      <c r="S50" s="125">
        <v>118120.559297492</v>
      </c>
      <c r="T50" s="125">
        <v>120482.97048344184</v>
      </c>
      <c r="U50" s="125">
        <v>122892.62989311067</v>
      </c>
      <c r="V50" s="125">
        <v>125350.48249097289</v>
      </c>
      <c r="W50" s="125">
        <v>127857.49214079235</v>
      </c>
      <c r="X50" s="125">
        <v>130414.64198360821</v>
      </c>
      <c r="Y50" s="125">
        <v>133022.93482328037</v>
      </c>
      <c r="Z50" s="125">
        <v>135683.39351974599</v>
      </c>
      <c r="AA50" s="125">
        <v>138397.06139014091</v>
      </c>
      <c r="AB50" s="125">
        <v>141165.00261794374</v>
      </c>
      <c r="AC50" s="125">
        <v>143988.30267030263</v>
      </c>
      <c r="AD50" s="125">
        <v>146868.06872370868</v>
      </c>
      <c r="AE50" s="125">
        <v>149805.43009818287</v>
      </c>
      <c r="AF50" s="125">
        <v>152801.53870014654</v>
      </c>
      <c r="AG50" s="125">
        <v>155857.56947414947</v>
      </c>
      <c r="AH50" s="125">
        <v>158974.72086363245</v>
      </c>
      <c r="AI50" s="125">
        <v>162154.2152809051</v>
      </c>
      <c r="AJ50" s="125">
        <v>165397.29958652321</v>
      </c>
      <c r="AK50" s="125">
        <v>168705.24557825367</v>
      </c>
      <c r="AL50" s="125">
        <v>172079.35048981875</v>
      </c>
      <c r="AM50" s="125">
        <v>175520.93749961513</v>
      </c>
      <c r="AN50" s="125">
        <v>179031.35624960743</v>
      </c>
      <c r="AO50" s="125">
        <v>182611.98337459957</v>
      </c>
      <c r="AP50" s="125">
        <v>186264.22304209156</v>
      </c>
      <c r="AQ50" s="125">
        <v>189989.50750293338</v>
      </c>
      <c r="AR50" s="125">
        <v>193789.29765299204</v>
      </c>
      <c r="AS50" s="125">
        <v>197665.08360605189</v>
      </c>
      <c r="AT50" s="125">
        <v>201618.38527817294</v>
      </c>
      <c r="AU50" s="125">
        <v>205650.7529837364</v>
      </c>
      <c r="AV50" s="125">
        <v>209763.76804341114</v>
      </c>
      <c r="AW50" s="125">
        <v>213959.04340427936</v>
      </c>
      <c r="AY50" s="71"/>
      <c r="AZ50" s="71"/>
      <c r="BA50" s="71"/>
      <c r="BB50" s="71">
        <v>-96900</v>
      </c>
    </row>
    <row r="51" spans="1:347" s="70" customFormat="1" ht="11.25" customHeight="1" x14ac:dyDescent="0.2">
      <c r="A51" s="127"/>
      <c r="B51" s="70" t="s">
        <v>239</v>
      </c>
      <c r="E51" s="501"/>
      <c r="G51" s="87"/>
      <c r="H51" s="124"/>
      <c r="I51" s="125">
        <v>0</v>
      </c>
      <c r="J51" s="132">
        <v>0</v>
      </c>
      <c r="K51" s="132">
        <v>0</v>
      </c>
      <c r="L51" s="132">
        <v>0</v>
      </c>
      <c r="M51" s="132">
        <v>0</v>
      </c>
      <c r="N51" s="125">
        <v>0</v>
      </c>
      <c r="O51" s="125">
        <v>0</v>
      </c>
      <c r="P51" s="125">
        <v>0</v>
      </c>
      <c r="Q51" s="125">
        <v>0</v>
      </c>
      <c r="R51" s="125">
        <v>0</v>
      </c>
      <c r="S51" s="125">
        <v>0</v>
      </c>
      <c r="T51" s="125">
        <v>0</v>
      </c>
      <c r="U51" s="125">
        <v>0</v>
      </c>
      <c r="V51" s="125">
        <v>0</v>
      </c>
      <c r="W51" s="125">
        <v>0</v>
      </c>
      <c r="X51" s="125">
        <v>0</v>
      </c>
      <c r="Y51" s="125">
        <v>0</v>
      </c>
      <c r="Z51" s="125">
        <v>0</v>
      </c>
      <c r="AA51" s="125">
        <v>0</v>
      </c>
      <c r="AB51" s="125">
        <v>0</v>
      </c>
      <c r="AC51" s="125">
        <v>0</v>
      </c>
      <c r="AD51" s="125">
        <v>0</v>
      </c>
      <c r="AE51" s="125">
        <v>0</v>
      </c>
      <c r="AF51" s="125">
        <v>0</v>
      </c>
      <c r="AG51" s="125">
        <v>0</v>
      </c>
      <c r="AH51" s="125">
        <v>0</v>
      </c>
      <c r="AI51" s="125">
        <v>0</v>
      </c>
      <c r="AJ51" s="125">
        <v>0</v>
      </c>
      <c r="AK51" s="125">
        <v>0</v>
      </c>
      <c r="AL51" s="125">
        <v>0</v>
      </c>
      <c r="AM51" s="125">
        <v>0</v>
      </c>
      <c r="AN51" s="125">
        <v>0</v>
      </c>
      <c r="AO51" s="125">
        <v>0</v>
      </c>
      <c r="AP51" s="125">
        <v>0</v>
      </c>
      <c r="AQ51" s="125">
        <v>0</v>
      </c>
      <c r="AR51" s="125">
        <v>0</v>
      </c>
      <c r="AS51" s="125">
        <v>0</v>
      </c>
      <c r="AT51" s="125">
        <v>0</v>
      </c>
      <c r="AU51" s="125">
        <v>0</v>
      </c>
      <c r="AV51" s="125">
        <v>0</v>
      </c>
      <c r="AW51" s="125">
        <v>0</v>
      </c>
      <c r="AY51" s="71"/>
      <c r="AZ51" s="71"/>
      <c r="BA51" s="71"/>
      <c r="BB51" s="71">
        <v>0</v>
      </c>
    </row>
    <row r="52" spans="1:347" s="70" customFormat="1" ht="11.25" customHeight="1" x14ac:dyDescent="0.2">
      <c r="A52" s="127"/>
      <c r="B52" s="70" t="s">
        <v>239</v>
      </c>
      <c r="E52" s="501"/>
      <c r="G52" s="87"/>
      <c r="H52" s="124"/>
      <c r="I52" s="125">
        <v>0</v>
      </c>
      <c r="J52" s="132">
        <v>0</v>
      </c>
      <c r="K52" s="132">
        <v>0</v>
      </c>
      <c r="L52" s="132">
        <v>0</v>
      </c>
      <c r="M52" s="132">
        <v>0</v>
      </c>
      <c r="N52" s="125">
        <v>0</v>
      </c>
      <c r="O52" s="125">
        <v>0</v>
      </c>
      <c r="P52" s="125">
        <v>0</v>
      </c>
      <c r="Q52" s="125">
        <v>0</v>
      </c>
      <c r="R52" s="125">
        <v>0</v>
      </c>
      <c r="S52" s="125">
        <v>0</v>
      </c>
      <c r="T52" s="125">
        <v>0</v>
      </c>
      <c r="U52" s="125">
        <v>0</v>
      </c>
      <c r="V52" s="125">
        <v>0</v>
      </c>
      <c r="W52" s="125">
        <v>0</v>
      </c>
      <c r="X52" s="125">
        <v>0</v>
      </c>
      <c r="Y52" s="125">
        <v>0</v>
      </c>
      <c r="Z52" s="125">
        <v>0</v>
      </c>
      <c r="AA52" s="125">
        <v>0</v>
      </c>
      <c r="AB52" s="125">
        <v>0</v>
      </c>
      <c r="AC52" s="125">
        <v>0</v>
      </c>
      <c r="AD52" s="125">
        <v>0</v>
      </c>
      <c r="AE52" s="125">
        <v>0</v>
      </c>
      <c r="AF52" s="125">
        <v>0</v>
      </c>
      <c r="AG52" s="125">
        <v>0</v>
      </c>
      <c r="AH52" s="125">
        <v>0</v>
      </c>
      <c r="AI52" s="125">
        <v>0</v>
      </c>
      <c r="AJ52" s="125">
        <v>0</v>
      </c>
      <c r="AK52" s="125">
        <v>0</v>
      </c>
      <c r="AL52" s="125">
        <v>0</v>
      </c>
      <c r="AM52" s="125">
        <v>0</v>
      </c>
      <c r="AN52" s="125">
        <v>0</v>
      </c>
      <c r="AO52" s="125">
        <v>0</v>
      </c>
      <c r="AP52" s="125">
        <v>0</v>
      </c>
      <c r="AQ52" s="125">
        <v>0</v>
      </c>
      <c r="AR52" s="125">
        <v>0</v>
      </c>
      <c r="AS52" s="125">
        <v>0</v>
      </c>
      <c r="AT52" s="125">
        <v>0</v>
      </c>
      <c r="AU52" s="125">
        <v>0</v>
      </c>
      <c r="AV52" s="125">
        <v>0</v>
      </c>
      <c r="AW52" s="125">
        <v>0</v>
      </c>
      <c r="BB52" s="71">
        <v>0</v>
      </c>
    </row>
    <row r="53" spans="1:347" s="70" customFormat="1" ht="11.25" customHeight="1" x14ac:dyDescent="0.2">
      <c r="A53" s="127"/>
      <c r="B53" s="70" t="s">
        <v>239</v>
      </c>
      <c r="E53" s="501"/>
      <c r="G53" s="87"/>
      <c r="H53" s="124"/>
      <c r="I53" s="125">
        <v>0</v>
      </c>
      <c r="J53" s="132">
        <v>0</v>
      </c>
      <c r="K53" s="132">
        <v>0</v>
      </c>
      <c r="L53" s="132">
        <v>0</v>
      </c>
      <c r="M53" s="132">
        <v>0</v>
      </c>
      <c r="N53" s="125">
        <v>0</v>
      </c>
      <c r="O53" s="125">
        <v>0</v>
      </c>
      <c r="P53" s="125">
        <v>0</v>
      </c>
      <c r="Q53" s="125">
        <v>0</v>
      </c>
      <c r="R53" s="125">
        <v>0</v>
      </c>
      <c r="S53" s="125">
        <v>0</v>
      </c>
      <c r="T53" s="125">
        <v>0</v>
      </c>
      <c r="U53" s="125">
        <v>0</v>
      </c>
      <c r="V53" s="125">
        <v>0</v>
      </c>
      <c r="W53" s="125">
        <v>0</v>
      </c>
      <c r="X53" s="125">
        <v>0</v>
      </c>
      <c r="Y53" s="125">
        <v>0</v>
      </c>
      <c r="Z53" s="125">
        <v>0</v>
      </c>
      <c r="AA53" s="125">
        <v>0</v>
      </c>
      <c r="AB53" s="125">
        <v>0</v>
      </c>
      <c r="AC53" s="125">
        <v>0</v>
      </c>
      <c r="AD53" s="125">
        <v>0</v>
      </c>
      <c r="AE53" s="125">
        <v>0</v>
      </c>
      <c r="AF53" s="125">
        <v>0</v>
      </c>
      <c r="AG53" s="125">
        <v>0</v>
      </c>
      <c r="AH53" s="125">
        <v>0</v>
      </c>
      <c r="AI53" s="125">
        <v>0</v>
      </c>
      <c r="AJ53" s="125">
        <v>0</v>
      </c>
      <c r="AK53" s="125">
        <v>0</v>
      </c>
      <c r="AL53" s="125">
        <v>0</v>
      </c>
      <c r="AM53" s="125">
        <v>0</v>
      </c>
      <c r="AN53" s="125">
        <v>0</v>
      </c>
      <c r="AO53" s="125">
        <v>0</v>
      </c>
      <c r="AP53" s="125">
        <v>0</v>
      </c>
      <c r="AQ53" s="125">
        <v>0</v>
      </c>
      <c r="AR53" s="125">
        <v>0</v>
      </c>
      <c r="AS53" s="125">
        <v>0</v>
      </c>
      <c r="AT53" s="125">
        <v>0</v>
      </c>
      <c r="AU53" s="125">
        <v>0</v>
      </c>
      <c r="AV53" s="125">
        <v>0</v>
      </c>
      <c r="AW53" s="125">
        <v>0</v>
      </c>
      <c r="BB53" s="71">
        <v>0</v>
      </c>
    </row>
    <row r="54" spans="1:347" s="70" customFormat="1" ht="11.25" customHeight="1" x14ac:dyDescent="0.2">
      <c r="A54" s="127"/>
      <c r="B54" s="88" t="s">
        <v>289</v>
      </c>
      <c r="C54" s="88"/>
      <c r="D54" s="88"/>
      <c r="E54" s="502"/>
      <c r="F54" s="88"/>
      <c r="G54" s="92"/>
      <c r="H54" s="459"/>
      <c r="I54" s="460"/>
      <c r="J54" s="460"/>
      <c r="K54" s="460"/>
      <c r="L54" s="460"/>
      <c r="M54" s="460"/>
      <c r="N54" s="460"/>
      <c r="O54" s="460"/>
      <c r="P54" s="460"/>
      <c r="Q54" s="460"/>
      <c r="R54" s="460"/>
      <c r="S54" s="460"/>
      <c r="T54" s="460"/>
      <c r="U54" s="460"/>
      <c r="V54" s="460"/>
      <c r="W54" s="460"/>
      <c r="X54" s="460"/>
      <c r="Y54" s="460"/>
      <c r="Z54" s="460"/>
      <c r="AA54" s="460"/>
      <c r="AB54" s="460"/>
      <c r="AC54" s="460"/>
      <c r="AD54" s="460"/>
      <c r="AE54" s="460"/>
      <c r="AF54" s="460"/>
      <c r="AG54" s="460"/>
      <c r="AH54" s="460"/>
      <c r="AI54" s="460"/>
      <c r="AJ54" s="460"/>
      <c r="AK54" s="460"/>
      <c r="AL54" s="460"/>
      <c r="AM54" s="460"/>
      <c r="AN54" s="460"/>
      <c r="AO54" s="460"/>
      <c r="AP54" s="460"/>
      <c r="AQ54" s="460"/>
      <c r="AR54" s="460"/>
      <c r="AS54" s="460"/>
      <c r="AT54" s="460"/>
      <c r="AU54" s="460"/>
      <c r="AV54" s="460"/>
      <c r="AW54" s="460"/>
    </row>
    <row r="55" spans="1:347" s="70" customFormat="1" ht="11.25" customHeight="1" x14ac:dyDescent="0.2">
      <c r="A55" s="127"/>
      <c r="B55" s="461" t="s">
        <v>290</v>
      </c>
      <c r="C55" s="461"/>
      <c r="D55" s="461"/>
      <c r="E55" s="503"/>
      <c r="F55" s="461"/>
      <c r="G55" s="462"/>
      <c r="H55" s="463">
        <v>4</v>
      </c>
      <c r="I55" s="464">
        <v>4</v>
      </c>
      <c r="J55" s="464">
        <v>4</v>
      </c>
      <c r="K55" s="464">
        <v>4</v>
      </c>
      <c r="L55" s="464">
        <v>4</v>
      </c>
      <c r="M55" s="464">
        <v>4</v>
      </c>
      <c r="N55" s="464">
        <v>4</v>
      </c>
      <c r="O55" s="464">
        <v>4</v>
      </c>
      <c r="P55" s="464">
        <v>4</v>
      </c>
      <c r="Q55" s="464">
        <v>4</v>
      </c>
      <c r="R55" s="464">
        <v>4</v>
      </c>
      <c r="S55" s="464">
        <v>4</v>
      </c>
      <c r="T55" s="464">
        <v>4</v>
      </c>
      <c r="U55" s="464">
        <v>4</v>
      </c>
      <c r="V55" s="464">
        <v>4</v>
      </c>
      <c r="W55" s="464">
        <v>4</v>
      </c>
      <c r="X55" s="464">
        <v>4</v>
      </c>
      <c r="Y55" s="464">
        <v>4</v>
      </c>
      <c r="Z55" s="464">
        <v>4</v>
      </c>
      <c r="AA55" s="464">
        <v>4</v>
      </c>
      <c r="AB55" s="464">
        <v>4</v>
      </c>
      <c r="AC55" s="464">
        <v>4</v>
      </c>
      <c r="AD55" s="464">
        <v>4</v>
      </c>
      <c r="AE55" s="464">
        <v>4</v>
      </c>
      <c r="AF55" s="464">
        <v>4</v>
      </c>
      <c r="AG55" s="464">
        <v>4</v>
      </c>
      <c r="AH55" s="464">
        <v>4</v>
      </c>
      <c r="AI55" s="464">
        <v>4</v>
      </c>
      <c r="AJ55" s="464">
        <v>4</v>
      </c>
      <c r="AK55" s="464">
        <v>4</v>
      </c>
      <c r="AL55" s="464">
        <v>4</v>
      </c>
      <c r="AM55" s="464">
        <v>4</v>
      </c>
      <c r="AN55" s="464">
        <v>4</v>
      </c>
      <c r="AO55" s="464">
        <v>4</v>
      </c>
      <c r="AP55" s="464">
        <v>4</v>
      </c>
      <c r="AQ55" s="464">
        <v>4</v>
      </c>
      <c r="AR55" s="464">
        <v>4</v>
      </c>
      <c r="AS55" s="464">
        <v>4</v>
      </c>
      <c r="AT55" s="464">
        <v>4</v>
      </c>
      <c r="AU55" s="464">
        <v>4</v>
      </c>
      <c r="AV55" s="464">
        <v>4</v>
      </c>
      <c r="AW55" s="464">
        <v>4</v>
      </c>
    </row>
    <row r="56" spans="1:347" s="70" customFormat="1" ht="11.25" customHeight="1" x14ac:dyDescent="0.2">
      <c r="A56" s="127"/>
      <c r="B56" s="88" t="s">
        <v>293</v>
      </c>
      <c r="C56" s="88"/>
      <c r="D56" s="88"/>
      <c r="E56" s="502"/>
      <c r="F56" s="88"/>
      <c r="G56" s="92"/>
      <c r="H56" s="465">
        <v>5.8724999999999996</v>
      </c>
      <c r="I56" s="370">
        <v>6.3075000000000001</v>
      </c>
      <c r="J56" s="370">
        <v>6.0650000000000004</v>
      </c>
      <c r="K56" s="370">
        <v>7.0758333333333336</v>
      </c>
      <c r="L56" s="370">
        <v>8.086666666666666</v>
      </c>
      <c r="M56" s="370">
        <v>9.0975000000000019</v>
      </c>
      <c r="N56" s="370">
        <v>9.0975000000000019</v>
      </c>
      <c r="O56" s="370">
        <v>9.0975000000000019</v>
      </c>
      <c r="P56" s="370">
        <v>9.0975000000000019</v>
      </c>
      <c r="Q56" s="370">
        <v>9.0975000000000019</v>
      </c>
      <c r="R56" s="370">
        <v>9.0975000000000019</v>
      </c>
      <c r="S56" s="370">
        <v>9.0975000000000019</v>
      </c>
      <c r="T56" s="370">
        <v>9.0975000000000019</v>
      </c>
      <c r="U56" s="370">
        <v>9.0975000000000019</v>
      </c>
      <c r="V56" s="370">
        <v>9.0975000000000019</v>
      </c>
      <c r="W56" s="370">
        <v>9.0975000000000019</v>
      </c>
      <c r="X56" s="370">
        <v>9.0975000000000019</v>
      </c>
      <c r="Y56" s="370">
        <v>9.0975000000000019</v>
      </c>
      <c r="Z56" s="370">
        <v>9.0975000000000019</v>
      </c>
      <c r="AA56" s="370">
        <v>9.0975000000000019</v>
      </c>
      <c r="AB56" s="370">
        <v>9.0975000000000019</v>
      </c>
      <c r="AC56" s="370">
        <v>9.0975000000000019</v>
      </c>
      <c r="AD56" s="370">
        <v>9.0975000000000019</v>
      </c>
      <c r="AE56" s="370">
        <v>9.0975000000000019</v>
      </c>
      <c r="AF56" s="370">
        <v>9.0975000000000019</v>
      </c>
      <c r="AG56" s="370">
        <v>9.0975000000000019</v>
      </c>
      <c r="AH56" s="370">
        <v>9.0975000000000019</v>
      </c>
      <c r="AI56" s="370">
        <v>9.0975000000000019</v>
      </c>
      <c r="AJ56" s="370">
        <v>9.0975000000000019</v>
      </c>
      <c r="AK56" s="370">
        <v>9.0975000000000019</v>
      </c>
      <c r="AL56" s="370">
        <v>9.0975000000000019</v>
      </c>
      <c r="AM56" s="370">
        <v>9.0975000000000019</v>
      </c>
      <c r="AN56" s="370">
        <v>9.0975000000000019</v>
      </c>
      <c r="AO56" s="370">
        <v>9.0975000000000019</v>
      </c>
      <c r="AP56" s="370">
        <v>9.0975000000000019</v>
      </c>
      <c r="AQ56" s="370">
        <v>9.0975000000000019</v>
      </c>
      <c r="AR56" s="370">
        <v>9.0975000000000019</v>
      </c>
      <c r="AS56" s="370">
        <v>9.0975000000000019</v>
      </c>
      <c r="AT56" s="370">
        <v>9.0975000000000019</v>
      </c>
      <c r="AU56" s="370">
        <v>9.0975000000000019</v>
      </c>
      <c r="AV56" s="370">
        <v>9.0975000000000019</v>
      </c>
      <c r="AW56" s="370">
        <v>9.0975000000000019</v>
      </c>
    </row>
    <row r="57" spans="1:347" s="70" customFormat="1" ht="11.25" customHeight="1" x14ac:dyDescent="0.2">
      <c r="A57" s="127"/>
      <c r="E57" s="504"/>
      <c r="G57" s="87"/>
      <c r="H57" s="126"/>
      <c r="I57" s="71"/>
      <c r="J57" s="71"/>
      <c r="K57" s="71"/>
      <c r="L57" s="71"/>
      <c r="M57" s="71"/>
      <c r="N57" s="71"/>
      <c r="O57" s="71"/>
      <c r="P57" s="71"/>
      <c r="Q57" s="71"/>
      <c r="R57" s="71"/>
      <c r="S57" s="71"/>
      <c r="T57" s="71"/>
      <c r="U57" s="71"/>
      <c r="V57" s="71"/>
      <c r="W57" s="71"/>
      <c r="X57" s="71"/>
      <c r="Y57" s="71"/>
      <c r="Z57" s="71"/>
      <c r="AA57" s="71"/>
      <c r="AB57" s="71"/>
      <c r="AC57" s="71"/>
      <c r="AD57" s="71"/>
      <c r="AE57" s="71"/>
      <c r="AF57" s="71"/>
      <c r="AG57" s="71"/>
      <c r="AH57" s="71"/>
      <c r="AI57" s="71"/>
      <c r="AJ57" s="71"/>
      <c r="AK57" s="71"/>
      <c r="AL57" s="71"/>
      <c r="AM57" s="71"/>
      <c r="AN57" s="71"/>
      <c r="AO57" s="71"/>
      <c r="AP57" s="71"/>
      <c r="AQ57" s="71"/>
      <c r="AR57" s="71"/>
      <c r="AS57" s="71"/>
      <c r="AT57" s="71"/>
      <c r="AU57" s="71"/>
      <c r="AV57" s="71"/>
      <c r="AW57" s="71"/>
    </row>
    <row r="58" spans="1:347" hidden="1" x14ac:dyDescent="0.25">
      <c r="B58" s="68" t="s">
        <v>240</v>
      </c>
      <c r="C58" s="452"/>
      <c r="D58" s="452"/>
      <c r="E58" s="505"/>
      <c r="F58" s="452"/>
      <c r="G58" s="453"/>
      <c r="H58" s="454"/>
      <c r="I58" s="455"/>
      <c r="J58" s="455"/>
      <c r="K58" s="455"/>
      <c r="L58" s="455"/>
      <c r="M58" s="455"/>
      <c r="N58" s="455"/>
      <c r="O58" s="455"/>
      <c r="P58" s="455"/>
      <c r="Q58" s="455"/>
      <c r="R58" s="455"/>
      <c r="S58" s="455"/>
      <c r="T58" s="455"/>
      <c r="U58" s="455"/>
      <c r="V58" s="455"/>
      <c r="W58" s="455"/>
      <c r="X58" s="455"/>
      <c r="Y58" s="455"/>
      <c r="Z58" s="455"/>
      <c r="AA58" s="455"/>
      <c r="AB58" s="455"/>
      <c r="AC58" s="455"/>
      <c r="AD58" s="455"/>
      <c r="AE58" s="455"/>
      <c r="AF58" s="455"/>
      <c r="AG58" s="455"/>
      <c r="AH58" s="455"/>
      <c r="AI58" s="455"/>
      <c r="AJ58" s="455"/>
      <c r="AK58" s="455"/>
      <c r="AL58" s="455"/>
      <c r="AM58" s="455"/>
      <c r="AN58" s="455"/>
      <c r="AO58" s="455"/>
      <c r="AP58" s="455"/>
      <c r="AQ58" s="455"/>
      <c r="AR58" s="455"/>
      <c r="AS58" s="455"/>
      <c r="AT58" s="455"/>
      <c r="AU58" s="455"/>
      <c r="AV58" s="455"/>
      <c r="AW58" s="455"/>
      <c r="AX58" s="70"/>
      <c r="AY58" s="455"/>
      <c r="AZ58" s="455"/>
      <c r="BA58" s="455"/>
      <c r="BB58" s="455"/>
      <c r="BC58" s="70"/>
      <c r="BD58" s="70"/>
      <c r="BE58" s="70"/>
      <c r="BF58" s="70"/>
      <c r="BG58" s="70"/>
      <c r="BH58" s="70"/>
      <c r="BI58" s="70"/>
      <c r="BJ58" s="70"/>
      <c r="BK58" s="70"/>
      <c r="BL58" s="70"/>
      <c r="BM58" s="70"/>
      <c r="BN58" s="70"/>
      <c r="BO58" s="70"/>
      <c r="BP58" s="70"/>
      <c r="BQ58" s="70"/>
      <c r="BR58" s="70"/>
      <c r="BS58" s="70"/>
      <c r="BT58" s="70"/>
      <c r="BU58" s="70"/>
      <c r="BV58" s="70"/>
      <c r="BW58" s="70"/>
      <c r="BX58" s="70"/>
      <c r="BY58" s="70"/>
      <c r="BZ58" s="70"/>
      <c r="CA58" s="70"/>
      <c r="CB58" s="70"/>
      <c r="CC58" s="70"/>
      <c r="CD58" s="70"/>
      <c r="CE58" s="70"/>
      <c r="CF58" s="70"/>
      <c r="CG58" s="70"/>
      <c r="CH58" s="70"/>
      <c r="CI58" s="70"/>
      <c r="CJ58" s="70"/>
      <c r="CK58" s="70"/>
      <c r="CL58" s="70"/>
      <c r="CM58" s="70"/>
      <c r="CN58" s="70"/>
      <c r="CO58" s="70"/>
      <c r="CP58" s="70"/>
      <c r="CQ58" s="70"/>
      <c r="CR58" s="70"/>
      <c r="CS58" s="70"/>
      <c r="CT58" s="70"/>
      <c r="CU58" s="70"/>
      <c r="CV58" s="70"/>
      <c r="CW58" s="70"/>
      <c r="CX58" s="70"/>
      <c r="CY58" s="70"/>
      <c r="CZ58" s="70"/>
      <c r="DA58" s="70"/>
      <c r="DB58" s="70"/>
      <c r="DC58" s="70"/>
      <c r="DD58" s="70"/>
      <c r="DE58" s="70"/>
      <c r="DF58" s="70"/>
      <c r="DG58" s="70"/>
      <c r="DH58" s="70"/>
      <c r="DI58" s="70"/>
      <c r="DJ58" s="70"/>
      <c r="DK58" s="70"/>
      <c r="DL58" s="70"/>
      <c r="DM58" s="70"/>
      <c r="DN58" s="70"/>
      <c r="DO58" s="70"/>
      <c r="DP58" s="70"/>
      <c r="DQ58" s="70"/>
      <c r="DR58" s="70"/>
      <c r="DS58" s="70"/>
      <c r="DT58" s="70"/>
      <c r="DU58" s="70"/>
      <c r="DV58" s="70"/>
      <c r="DW58" s="70"/>
      <c r="DX58" s="70"/>
      <c r="DY58" s="70"/>
      <c r="DZ58" s="70"/>
      <c r="EA58" s="70"/>
      <c r="EB58" s="70"/>
      <c r="EC58" s="70"/>
      <c r="ED58" s="70"/>
      <c r="EE58" s="70"/>
      <c r="EF58" s="70"/>
      <c r="EG58" s="70"/>
      <c r="EH58" s="70"/>
      <c r="EI58" s="70"/>
      <c r="EJ58" s="70"/>
      <c r="EK58" s="70"/>
      <c r="EL58" s="70"/>
      <c r="EM58" s="70"/>
      <c r="EN58" s="70"/>
      <c r="EO58" s="70"/>
      <c r="EP58" s="70"/>
      <c r="EQ58" s="70"/>
      <c r="ER58" s="70"/>
      <c r="ES58" s="70"/>
      <c r="ET58" s="70"/>
      <c r="EU58" s="70"/>
      <c r="EV58" s="70"/>
      <c r="EW58" s="70"/>
      <c r="EX58" s="70"/>
      <c r="EY58" s="70"/>
      <c r="EZ58" s="70"/>
      <c r="FA58" s="70"/>
      <c r="FB58" s="70"/>
      <c r="FC58" s="70"/>
      <c r="FD58" s="70"/>
      <c r="FE58" s="70"/>
      <c r="FF58" s="70"/>
      <c r="FG58" s="70"/>
      <c r="FH58" s="70"/>
      <c r="FI58" s="70"/>
      <c r="FJ58" s="70"/>
      <c r="FK58" s="70"/>
      <c r="FL58" s="70"/>
      <c r="FM58" s="70"/>
      <c r="FN58" s="70"/>
      <c r="FO58" s="70"/>
      <c r="FP58" s="70"/>
      <c r="FQ58" s="70"/>
      <c r="FR58" s="70"/>
      <c r="FS58" s="70"/>
      <c r="FT58" s="70"/>
      <c r="FU58" s="70"/>
      <c r="FV58" s="70"/>
      <c r="FW58" s="70"/>
      <c r="FX58" s="70"/>
      <c r="FY58" s="70"/>
      <c r="FZ58" s="70"/>
      <c r="GA58" s="70"/>
      <c r="GB58" s="70"/>
      <c r="GC58" s="70"/>
      <c r="GD58" s="70"/>
      <c r="GE58" s="70"/>
      <c r="GF58" s="70"/>
      <c r="GG58" s="70"/>
      <c r="GH58" s="70"/>
      <c r="GI58" s="70"/>
      <c r="GJ58" s="70"/>
      <c r="GK58" s="70"/>
      <c r="GL58" s="70"/>
      <c r="GM58" s="70"/>
      <c r="GN58" s="70"/>
      <c r="GO58" s="70"/>
      <c r="GP58" s="70"/>
      <c r="GQ58" s="70"/>
      <c r="GR58" s="70"/>
      <c r="GS58" s="70"/>
      <c r="GT58" s="70"/>
      <c r="GU58" s="70"/>
      <c r="GV58" s="70"/>
      <c r="GW58" s="70"/>
      <c r="GX58" s="70"/>
      <c r="GY58" s="70"/>
      <c r="GZ58" s="70"/>
      <c r="HA58" s="70"/>
      <c r="HB58" s="70"/>
      <c r="HC58" s="70"/>
      <c r="HD58" s="70"/>
      <c r="HE58" s="70"/>
      <c r="HF58" s="70"/>
      <c r="HG58" s="70"/>
      <c r="HH58" s="70"/>
      <c r="HI58" s="70"/>
      <c r="HJ58" s="70"/>
      <c r="HK58" s="70"/>
      <c r="HL58" s="70"/>
      <c r="HM58" s="70"/>
      <c r="HN58" s="70"/>
      <c r="HO58" s="70"/>
      <c r="HP58" s="70"/>
      <c r="HQ58" s="70"/>
      <c r="HR58" s="70"/>
      <c r="HS58" s="70"/>
      <c r="HT58" s="70"/>
      <c r="HU58" s="70"/>
      <c r="HV58" s="70"/>
      <c r="HW58" s="70"/>
      <c r="HX58" s="70"/>
      <c r="HY58" s="70"/>
      <c r="HZ58" s="70"/>
      <c r="IA58" s="70"/>
      <c r="IB58" s="70"/>
      <c r="IC58" s="70"/>
      <c r="ID58" s="70"/>
      <c r="IE58" s="70"/>
      <c r="IF58" s="70"/>
      <c r="IG58" s="70"/>
      <c r="IH58" s="70"/>
      <c r="II58" s="70"/>
      <c r="IJ58" s="70"/>
      <c r="IK58" s="70"/>
      <c r="IL58" s="70"/>
      <c r="IM58" s="70"/>
      <c r="IN58" s="70"/>
      <c r="IO58" s="70"/>
      <c r="IP58" s="70"/>
      <c r="IQ58" s="70"/>
      <c r="IR58" s="70"/>
      <c r="IS58" s="70"/>
      <c r="IT58" s="70"/>
      <c r="IU58" s="70"/>
      <c r="IV58" s="70"/>
      <c r="IW58" s="70"/>
      <c r="IX58" s="70"/>
      <c r="IY58" s="70"/>
      <c r="IZ58" s="70"/>
      <c r="JA58" s="70"/>
      <c r="JB58" s="70"/>
      <c r="JC58" s="70"/>
      <c r="JD58" s="70"/>
      <c r="JE58" s="70"/>
      <c r="JF58" s="70"/>
      <c r="JG58" s="70"/>
      <c r="JH58" s="70"/>
      <c r="JI58" s="70"/>
      <c r="JJ58" s="70"/>
      <c r="JK58" s="70"/>
      <c r="JL58" s="70"/>
      <c r="JM58" s="70"/>
      <c r="JN58" s="70"/>
      <c r="JO58" s="70"/>
      <c r="JP58" s="70"/>
      <c r="JQ58" s="70"/>
      <c r="JR58" s="70"/>
      <c r="JS58" s="70"/>
      <c r="JT58" s="70"/>
      <c r="JU58" s="70"/>
      <c r="JV58" s="70"/>
      <c r="JW58" s="70"/>
      <c r="JX58" s="70"/>
      <c r="JY58" s="70"/>
      <c r="JZ58" s="70"/>
      <c r="KA58" s="70"/>
      <c r="KB58" s="70"/>
      <c r="KC58" s="70"/>
      <c r="KD58" s="70"/>
      <c r="KE58" s="70"/>
      <c r="KF58" s="70"/>
      <c r="KG58" s="70"/>
      <c r="KH58" s="70"/>
      <c r="KI58" s="70"/>
      <c r="KJ58" s="70"/>
      <c r="KK58" s="70"/>
      <c r="KL58" s="70"/>
      <c r="KM58" s="70"/>
      <c r="KN58" s="70"/>
      <c r="KO58" s="70"/>
      <c r="KP58" s="70"/>
      <c r="KQ58" s="70"/>
      <c r="KR58" s="70"/>
      <c r="KS58" s="70"/>
      <c r="KT58" s="70"/>
      <c r="KU58" s="70"/>
      <c r="KV58" s="70"/>
      <c r="KW58" s="70"/>
      <c r="KX58" s="70"/>
      <c r="KY58" s="70"/>
      <c r="KZ58" s="70"/>
      <c r="LA58" s="70"/>
      <c r="LB58" s="70"/>
      <c r="LC58" s="70"/>
      <c r="LD58" s="70"/>
      <c r="LE58" s="70"/>
      <c r="LF58" s="70"/>
      <c r="LG58" s="70"/>
      <c r="LH58" s="70"/>
      <c r="LI58" s="70"/>
      <c r="LJ58" s="70"/>
      <c r="LK58" s="70"/>
      <c r="LL58" s="70"/>
      <c r="LM58" s="70"/>
      <c r="LN58" s="70"/>
      <c r="LO58" s="70"/>
      <c r="LP58" s="70"/>
      <c r="LQ58" s="70"/>
      <c r="LR58" s="70"/>
      <c r="LS58" s="70"/>
      <c r="LT58" s="70"/>
      <c r="LU58" s="70"/>
      <c r="LV58" s="70"/>
      <c r="LW58" s="70"/>
      <c r="LX58" s="70"/>
      <c r="LY58" s="70"/>
      <c r="LZ58" s="70"/>
      <c r="MA58" s="70"/>
      <c r="MB58" s="70"/>
      <c r="MC58" s="70"/>
      <c r="MD58" s="70"/>
      <c r="ME58" s="70"/>
      <c r="MF58" s="70"/>
      <c r="MG58" s="70"/>
      <c r="MH58" s="70"/>
      <c r="MI58" s="70"/>
    </row>
    <row r="59" spans="1:347" hidden="1" x14ac:dyDescent="0.25">
      <c r="B59" s="456" t="s">
        <v>288</v>
      </c>
      <c r="C59" s="457"/>
      <c r="D59" s="457"/>
      <c r="E59" s="506"/>
      <c r="F59" s="457"/>
      <c r="G59" s="457"/>
      <c r="H59" s="123"/>
      <c r="I59" s="458"/>
      <c r="J59" s="458"/>
      <c r="K59" s="458"/>
      <c r="L59" s="458"/>
      <c r="M59" s="458"/>
      <c r="N59" s="458"/>
      <c r="O59" s="458"/>
      <c r="P59" s="458"/>
      <c r="Q59" s="458"/>
      <c r="R59" s="458"/>
      <c r="S59" s="458"/>
      <c r="T59" s="458"/>
      <c r="U59" s="458"/>
      <c r="V59" s="458"/>
      <c r="W59" s="458"/>
      <c r="X59" s="458"/>
      <c r="Y59" s="458"/>
      <c r="Z59" s="458"/>
      <c r="AA59" s="458"/>
      <c r="AB59" s="458"/>
      <c r="AC59" s="458"/>
      <c r="AD59" s="458"/>
      <c r="AE59" s="458"/>
      <c r="AF59" s="458"/>
      <c r="AG59" s="458"/>
      <c r="AH59" s="458"/>
      <c r="AI59" s="458"/>
      <c r="AJ59" s="458"/>
      <c r="AK59" s="458"/>
      <c r="AL59" s="458"/>
      <c r="AM59" s="458"/>
      <c r="AN59" s="458"/>
      <c r="AO59" s="458"/>
      <c r="AP59" s="458"/>
      <c r="AQ59" s="458"/>
      <c r="AR59" s="458"/>
      <c r="AS59" s="458"/>
      <c r="AT59" s="458"/>
      <c r="AU59" s="458"/>
      <c r="AV59" s="458"/>
      <c r="AW59" s="458"/>
      <c r="AX59" s="70"/>
      <c r="AY59" s="458"/>
      <c r="AZ59" s="458"/>
      <c r="BA59" s="458"/>
      <c r="BB59" s="458"/>
      <c r="BC59" s="70"/>
      <c r="BD59" s="70"/>
      <c r="BE59" s="70"/>
      <c r="BF59" s="70"/>
      <c r="BG59" s="70"/>
      <c r="BH59" s="70"/>
      <c r="BI59" s="70"/>
      <c r="BJ59" s="70"/>
      <c r="BK59" s="70"/>
      <c r="BL59" s="70"/>
      <c r="BM59" s="70"/>
      <c r="BN59" s="70"/>
      <c r="BO59" s="70"/>
      <c r="BP59" s="70"/>
      <c r="BQ59" s="70"/>
      <c r="BR59" s="70"/>
      <c r="BS59" s="70"/>
      <c r="BT59" s="70"/>
      <c r="BU59" s="70"/>
      <c r="BV59" s="70"/>
      <c r="BW59" s="70"/>
      <c r="BX59" s="70"/>
      <c r="BY59" s="70"/>
      <c r="BZ59" s="70"/>
      <c r="CA59" s="70"/>
      <c r="CB59" s="70"/>
      <c r="CC59" s="70"/>
      <c r="CD59" s="70"/>
      <c r="CE59" s="70"/>
      <c r="CF59" s="70"/>
      <c r="CG59" s="70"/>
      <c r="CH59" s="70"/>
      <c r="CI59" s="70"/>
      <c r="CJ59" s="70"/>
      <c r="CK59" s="70"/>
      <c r="CL59" s="70"/>
      <c r="CM59" s="70"/>
      <c r="CN59" s="70"/>
      <c r="CO59" s="70"/>
      <c r="CP59" s="70"/>
      <c r="CQ59" s="70"/>
      <c r="CR59" s="70"/>
      <c r="CS59" s="70"/>
      <c r="CT59" s="70"/>
      <c r="CU59" s="70"/>
      <c r="CV59" s="70"/>
      <c r="CW59" s="70"/>
      <c r="CX59" s="70"/>
      <c r="CY59" s="70"/>
      <c r="CZ59" s="70"/>
      <c r="DA59" s="70"/>
      <c r="DB59" s="70"/>
      <c r="DC59" s="70"/>
      <c r="DD59" s="70"/>
      <c r="DE59" s="70"/>
      <c r="DF59" s="70"/>
      <c r="DG59" s="70"/>
      <c r="DH59" s="70"/>
      <c r="DI59" s="70"/>
      <c r="DJ59" s="70"/>
      <c r="DK59" s="70"/>
      <c r="DL59" s="70"/>
      <c r="DM59" s="70"/>
      <c r="DN59" s="70"/>
      <c r="DO59" s="70"/>
      <c r="DP59" s="70"/>
      <c r="DQ59" s="70"/>
      <c r="DR59" s="70"/>
      <c r="DS59" s="70"/>
      <c r="DT59" s="70"/>
      <c r="DU59" s="70"/>
      <c r="DV59" s="70"/>
      <c r="DW59" s="70"/>
      <c r="DX59" s="70"/>
      <c r="DY59" s="70"/>
      <c r="DZ59" s="70"/>
      <c r="EA59" s="70"/>
      <c r="EB59" s="70"/>
      <c r="EC59" s="70"/>
      <c r="ED59" s="70"/>
      <c r="EE59" s="70"/>
      <c r="EF59" s="70"/>
      <c r="EG59" s="70"/>
      <c r="EH59" s="70"/>
      <c r="EI59" s="70"/>
      <c r="EJ59" s="70"/>
      <c r="EK59" s="70"/>
      <c r="EL59" s="70"/>
      <c r="EM59" s="70"/>
      <c r="EN59" s="70"/>
      <c r="EO59" s="70"/>
      <c r="EP59" s="70"/>
      <c r="EQ59" s="70"/>
      <c r="ER59" s="70"/>
      <c r="ES59" s="70"/>
      <c r="ET59" s="70"/>
      <c r="EU59" s="70"/>
      <c r="EV59" s="70"/>
      <c r="EW59" s="70"/>
      <c r="EX59" s="70"/>
      <c r="EY59" s="70"/>
      <c r="EZ59" s="70"/>
      <c r="FA59" s="70"/>
      <c r="FB59" s="70"/>
      <c r="FC59" s="70"/>
      <c r="FD59" s="70"/>
      <c r="FE59" s="70"/>
      <c r="FF59" s="70"/>
      <c r="FG59" s="70"/>
      <c r="FH59" s="70"/>
      <c r="FI59" s="70"/>
      <c r="FJ59" s="70"/>
      <c r="FK59" s="70"/>
      <c r="FL59" s="70"/>
      <c r="FM59" s="70"/>
      <c r="FN59" s="70"/>
      <c r="FO59" s="70"/>
      <c r="FP59" s="70"/>
      <c r="FQ59" s="70"/>
      <c r="FR59" s="70"/>
      <c r="FS59" s="70"/>
      <c r="FT59" s="70"/>
      <c r="FU59" s="70"/>
      <c r="FV59" s="70"/>
      <c r="FW59" s="70"/>
      <c r="FX59" s="70"/>
      <c r="FY59" s="70"/>
      <c r="FZ59" s="70"/>
      <c r="GA59" s="70"/>
      <c r="GB59" s="70"/>
      <c r="GC59" s="70"/>
      <c r="GD59" s="70"/>
      <c r="GE59" s="70"/>
      <c r="GF59" s="70"/>
      <c r="GG59" s="70"/>
      <c r="GH59" s="70"/>
      <c r="GI59" s="70"/>
      <c r="GJ59" s="70"/>
      <c r="GK59" s="70"/>
      <c r="GL59" s="70"/>
      <c r="GM59" s="70"/>
      <c r="GN59" s="70"/>
      <c r="GO59" s="70"/>
      <c r="GP59" s="70"/>
      <c r="GQ59" s="70"/>
      <c r="GR59" s="70"/>
      <c r="GS59" s="70"/>
      <c r="GT59" s="70"/>
      <c r="GU59" s="70"/>
      <c r="GV59" s="70"/>
      <c r="GW59" s="70"/>
      <c r="GX59" s="70"/>
      <c r="GY59" s="70"/>
      <c r="GZ59" s="70"/>
      <c r="HA59" s="70"/>
      <c r="HB59" s="70"/>
      <c r="HC59" s="70"/>
      <c r="HD59" s="70"/>
      <c r="HE59" s="70"/>
      <c r="HF59" s="70"/>
      <c r="HG59" s="70"/>
      <c r="HH59" s="70"/>
      <c r="HI59" s="70"/>
      <c r="HJ59" s="70"/>
      <c r="HK59" s="70"/>
      <c r="HL59" s="70"/>
      <c r="HM59" s="70"/>
      <c r="HN59" s="70"/>
      <c r="HO59" s="70"/>
      <c r="HP59" s="70"/>
      <c r="HQ59" s="70"/>
      <c r="HR59" s="70"/>
      <c r="HS59" s="70"/>
      <c r="HT59" s="70"/>
      <c r="HU59" s="70"/>
      <c r="HV59" s="70"/>
      <c r="HW59" s="70"/>
      <c r="HX59" s="70"/>
      <c r="HY59" s="70"/>
      <c r="HZ59" s="70"/>
      <c r="IA59" s="70"/>
      <c r="IB59" s="70"/>
      <c r="IC59" s="70"/>
      <c r="ID59" s="70"/>
      <c r="IE59" s="70"/>
      <c r="IF59" s="70"/>
      <c r="IG59" s="70"/>
      <c r="IH59" s="70"/>
      <c r="II59" s="70"/>
      <c r="IJ59" s="70"/>
      <c r="IK59" s="70"/>
      <c r="IL59" s="70"/>
      <c r="IM59" s="70"/>
      <c r="IN59" s="70"/>
      <c r="IO59" s="70"/>
      <c r="IP59" s="70"/>
      <c r="IQ59" s="70"/>
      <c r="IR59" s="70"/>
      <c r="IS59" s="70"/>
      <c r="IT59" s="70"/>
      <c r="IU59" s="70"/>
      <c r="IV59" s="70"/>
      <c r="IW59" s="70"/>
      <c r="IX59" s="70"/>
      <c r="IY59" s="70"/>
      <c r="IZ59" s="70"/>
      <c r="JA59" s="70"/>
      <c r="JB59" s="70"/>
      <c r="JC59" s="70"/>
      <c r="JD59" s="70"/>
      <c r="JE59" s="70"/>
      <c r="JF59" s="70"/>
      <c r="JG59" s="70"/>
      <c r="JH59" s="70"/>
      <c r="JI59" s="70"/>
      <c r="JJ59" s="70"/>
      <c r="JK59" s="70"/>
      <c r="JL59" s="70"/>
      <c r="JM59" s="70"/>
      <c r="JN59" s="70"/>
      <c r="JO59" s="70"/>
      <c r="JP59" s="70"/>
      <c r="JQ59" s="70"/>
      <c r="JR59" s="70"/>
      <c r="JS59" s="70"/>
      <c r="JT59" s="70"/>
      <c r="JU59" s="70"/>
      <c r="JV59" s="70"/>
      <c r="JW59" s="70"/>
      <c r="JX59" s="70"/>
      <c r="JY59" s="70"/>
      <c r="JZ59" s="70"/>
      <c r="KA59" s="70"/>
      <c r="KB59" s="70"/>
      <c r="KC59" s="70"/>
      <c r="KD59" s="70"/>
      <c r="KE59" s="70"/>
      <c r="KF59" s="70"/>
      <c r="KG59" s="70"/>
      <c r="KH59" s="70"/>
      <c r="KI59" s="70"/>
      <c r="KJ59" s="70"/>
      <c r="KK59" s="70"/>
      <c r="KL59" s="70"/>
      <c r="KM59" s="70"/>
      <c r="KN59" s="70"/>
      <c r="KO59" s="70"/>
      <c r="KP59" s="70"/>
      <c r="KQ59" s="70"/>
      <c r="KR59" s="70"/>
      <c r="KS59" s="70"/>
      <c r="KT59" s="70"/>
      <c r="KU59" s="70"/>
      <c r="KV59" s="70"/>
      <c r="KW59" s="70"/>
      <c r="KX59" s="70"/>
      <c r="KY59" s="70"/>
      <c r="KZ59" s="70"/>
      <c r="LA59" s="70"/>
      <c r="LB59" s="70"/>
      <c r="LC59" s="70"/>
      <c r="LD59" s="70"/>
      <c r="LE59" s="70"/>
      <c r="LF59" s="70"/>
      <c r="LG59" s="70"/>
      <c r="LH59" s="70"/>
      <c r="LI59" s="70"/>
      <c r="LJ59" s="70"/>
      <c r="LK59" s="70"/>
      <c r="LL59" s="70"/>
      <c r="LM59" s="70"/>
      <c r="LN59" s="70"/>
      <c r="LO59" s="70"/>
      <c r="LP59" s="70"/>
      <c r="LQ59" s="70"/>
      <c r="LR59" s="70"/>
      <c r="LS59" s="70"/>
      <c r="LT59" s="70"/>
      <c r="LU59" s="70"/>
      <c r="LV59" s="70"/>
      <c r="LW59" s="70"/>
      <c r="LX59" s="70"/>
      <c r="LY59" s="70"/>
      <c r="LZ59" s="70"/>
      <c r="MA59" s="70"/>
      <c r="MB59" s="70"/>
      <c r="MC59" s="70"/>
      <c r="MD59" s="70"/>
      <c r="ME59" s="70"/>
      <c r="MF59" s="70"/>
      <c r="MG59" s="70"/>
      <c r="MH59" s="70"/>
      <c r="MI59" s="70"/>
    </row>
    <row r="60" spans="1:347" s="70" customFormat="1" ht="11.25" hidden="1" customHeight="1" x14ac:dyDescent="0.2">
      <c r="A60" s="127"/>
      <c r="B60" s="70" t="s">
        <v>240</v>
      </c>
      <c r="E60" s="501"/>
      <c r="G60" s="87"/>
      <c r="H60" s="124"/>
      <c r="I60" s="125">
        <v>0</v>
      </c>
      <c r="J60" s="132">
        <v>0</v>
      </c>
      <c r="K60" s="132">
        <v>0</v>
      </c>
      <c r="L60" s="132">
        <v>0</v>
      </c>
      <c r="M60" s="132">
        <v>0</v>
      </c>
      <c r="N60" s="132">
        <v>0</v>
      </c>
      <c r="O60" s="132">
        <v>0</v>
      </c>
      <c r="P60" s="132">
        <v>0</v>
      </c>
      <c r="Q60" s="132">
        <v>0</v>
      </c>
      <c r="R60" s="132">
        <v>0</v>
      </c>
      <c r="S60" s="132">
        <v>0</v>
      </c>
      <c r="T60" s="132">
        <v>0</v>
      </c>
      <c r="U60" s="132">
        <v>0</v>
      </c>
      <c r="V60" s="132">
        <v>0</v>
      </c>
      <c r="W60" s="132">
        <v>0</v>
      </c>
      <c r="X60" s="132">
        <v>0</v>
      </c>
      <c r="Y60" s="132">
        <v>0</v>
      </c>
      <c r="Z60" s="132">
        <v>0</v>
      </c>
      <c r="AA60" s="132">
        <v>0</v>
      </c>
      <c r="AB60" s="132">
        <v>0</v>
      </c>
      <c r="AC60" s="132">
        <v>0</v>
      </c>
      <c r="AD60" s="132">
        <v>0</v>
      </c>
      <c r="AE60" s="132">
        <v>0</v>
      </c>
      <c r="AF60" s="132">
        <v>0</v>
      </c>
      <c r="AG60" s="132">
        <v>0</v>
      </c>
      <c r="AH60" s="132">
        <v>0</v>
      </c>
      <c r="AI60" s="132">
        <v>0</v>
      </c>
      <c r="AJ60" s="132">
        <v>0</v>
      </c>
      <c r="AK60" s="132">
        <v>0</v>
      </c>
      <c r="AL60" s="132">
        <v>0</v>
      </c>
      <c r="AM60" s="132">
        <v>0</v>
      </c>
      <c r="AN60" s="132">
        <v>0</v>
      </c>
      <c r="AO60" s="132">
        <v>0</v>
      </c>
      <c r="AP60" s="132">
        <v>0</v>
      </c>
      <c r="AQ60" s="132">
        <v>0</v>
      </c>
      <c r="AR60" s="132">
        <v>0</v>
      </c>
      <c r="AS60" s="132">
        <v>0</v>
      </c>
      <c r="AT60" s="132">
        <v>0</v>
      </c>
      <c r="AU60" s="132">
        <v>0</v>
      </c>
      <c r="AV60" s="132">
        <v>0</v>
      </c>
      <c r="AW60" s="132">
        <v>0</v>
      </c>
      <c r="AY60" s="71"/>
      <c r="AZ60" s="71"/>
      <c r="BA60" s="71"/>
      <c r="BB60" s="71">
        <v>0</v>
      </c>
      <c r="BD60" s="78"/>
      <c r="BE60" s="78"/>
    </row>
    <row r="61" spans="1:347" s="70" customFormat="1" ht="11.25" hidden="1" customHeight="1" x14ac:dyDescent="0.2">
      <c r="A61" s="127"/>
      <c r="B61" s="88" t="s">
        <v>289</v>
      </c>
      <c r="C61" s="88"/>
      <c r="D61" s="88"/>
      <c r="E61" s="502"/>
      <c r="F61" s="88"/>
      <c r="G61" s="92"/>
      <c r="H61" s="459"/>
      <c r="I61" s="460"/>
      <c r="J61" s="460"/>
      <c r="K61" s="460"/>
      <c r="L61" s="460"/>
      <c r="M61" s="460"/>
      <c r="N61" s="460"/>
      <c r="O61" s="460"/>
      <c r="P61" s="460"/>
      <c r="Q61" s="460"/>
      <c r="R61" s="460"/>
      <c r="S61" s="460"/>
      <c r="T61" s="460"/>
      <c r="U61" s="460"/>
      <c r="V61" s="460"/>
      <c r="W61" s="460"/>
      <c r="X61" s="460"/>
      <c r="Y61" s="460"/>
      <c r="Z61" s="460"/>
      <c r="AA61" s="460"/>
      <c r="AB61" s="460"/>
      <c r="AC61" s="460"/>
      <c r="AD61" s="460"/>
      <c r="AE61" s="460"/>
      <c r="AF61" s="460"/>
      <c r="AG61" s="460"/>
      <c r="AH61" s="460"/>
      <c r="AI61" s="460"/>
      <c r="AJ61" s="460"/>
      <c r="AK61" s="460"/>
      <c r="AL61" s="460"/>
      <c r="AM61" s="460"/>
      <c r="AN61" s="460"/>
      <c r="AO61" s="460"/>
      <c r="AP61" s="460"/>
      <c r="AQ61" s="460"/>
      <c r="AR61" s="460"/>
      <c r="AS61" s="460"/>
      <c r="AT61" s="460"/>
      <c r="AU61" s="460"/>
      <c r="AV61" s="460"/>
      <c r="AW61" s="460"/>
      <c r="AY61" s="71"/>
      <c r="AZ61" s="71"/>
      <c r="BA61" s="71"/>
      <c r="BB61" s="71"/>
      <c r="BD61" s="78"/>
      <c r="BE61" s="78"/>
    </row>
    <row r="62" spans="1:347" s="70" customFormat="1" ht="11.25" hidden="1" customHeight="1" x14ac:dyDescent="0.2">
      <c r="A62" s="127"/>
      <c r="B62" s="461" t="s">
        <v>290</v>
      </c>
      <c r="C62" s="461"/>
      <c r="D62" s="461"/>
      <c r="E62" s="503"/>
      <c r="F62" s="461"/>
      <c r="G62" s="462"/>
      <c r="H62" s="463">
        <v>0</v>
      </c>
      <c r="I62" s="464">
        <v>0</v>
      </c>
      <c r="J62" s="464">
        <v>0</v>
      </c>
      <c r="K62" s="464">
        <v>0</v>
      </c>
      <c r="L62" s="464">
        <v>0</v>
      </c>
      <c r="M62" s="464">
        <v>0</v>
      </c>
      <c r="N62" s="464">
        <v>0</v>
      </c>
      <c r="O62" s="464">
        <v>0</v>
      </c>
      <c r="P62" s="464">
        <v>0</v>
      </c>
      <c r="Q62" s="464">
        <v>0</v>
      </c>
      <c r="R62" s="464">
        <v>0</v>
      </c>
      <c r="S62" s="464">
        <v>0</v>
      </c>
      <c r="T62" s="464">
        <v>0</v>
      </c>
      <c r="U62" s="464">
        <v>0</v>
      </c>
      <c r="V62" s="464">
        <v>0</v>
      </c>
      <c r="W62" s="464">
        <v>0</v>
      </c>
      <c r="X62" s="464">
        <v>0</v>
      </c>
      <c r="Y62" s="464">
        <v>0</v>
      </c>
      <c r="Z62" s="464">
        <v>0</v>
      </c>
      <c r="AA62" s="464">
        <v>0</v>
      </c>
      <c r="AB62" s="464">
        <v>0</v>
      </c>
      <c r="AC62" s="464">
        <v>0</v>
      </c>
      <c r="AD62" s="464">
        <v>0</v>
      </c>
      <c r="AE62" s="464">
        <v>0</v>
      </c>
      <c r="AF62" s="464">
        <v>0</v>
      </c>
      <c r="AG62" s="464">
        <v>0</v>
      </c>
      <c r="AH62" s="464">
        <v>0</v>
      </c>
      <c r="AI62" s="464">
        <v>0</v>
      </c>
      <c r="AJ62" s="464">
        <v>0</v>
      </c>
      <c r="AK62" s="464">
        <v>0</v>
      </c>
      <c r="AL62" s="464">
        <v>0</v>
      </c>
      <c r="AM62" s="464">
        <v>0</v>
      </c>
      <c r="AN62" s="464">
        <v>0</v>
      </c>
      <c r="AO62" s="464">
        <v>0</v>
      </c>
      <c r="AP62" s="464">
        <v>0</v>
      </c>
      <c r="AQ62" s="464">
        <v>0</v>
      </c>
      <c r="AR62" s="464">
        <v>0</v>
      </c>
      <c r="AS62" s="464">
        <v>0</v>
      </c>
      <c r="AT62" s="464">
        <v>0</v>
      </c>
      <c r="AU62" s="464">
        <v>0</v>
      </c>
      <c r="AV62" s="464">
        <v>0</v>
      </c>
      <c r="AW62" s="464">
        <v>0</v>
      </c>
    </row>
    <row r="63" spans="1:347" s="70" customFormat="1" ht="11.25" hidden="1" customHeight="1" x14ac:dyDescent="0.2">
      <c r="A63" s="127"/>
      <c r="B63" s="88" t="s">
        <v>294</v>
      </c>
      <c r="C63" s="88"/>
      <c r="D63" s="88"/>
      <c r="E63" s="502"/>
      <c r="F63" s="88"/>
      <c r="G63" s="92"/>
      <c r="H63" s="465" t="s">
        <v>295</v>
      </c>
      <c r="I63" s="370" t="s">
        <v>295</v>
      </c>
      <c r="J63" s="370" t="s">
        <v>295</v>
      </c>
      <c r="K63" s="370" t="s">
        <v>295</v>
      </c>
      <c r="L63" s="370" t="s">
        <v>295</v>
      </c>
      <c r="M63" s="370" t="s">
        <v>295</v>
      </c>
      <c r="N63" s="370" t="s">
        <v>295</v>
      </c>
      <c r="O63" s="370" t="s">
        <v>295</v>
      </c>
      <c r="P63" s="370" t="s">
        <v>295</v>
      </c>
      <c r="Q63" s="370" t="s">
        <v>295</v>
      </c>
      <c r="R63" s="370" t="s">
        <v>295</v>
      </c>
      <c r="S63" s="370" t="s">
        <v>295</v>
      </c>
      <c r="T63" s="370" t="s">
        <v>295</v>
      </c>
      <c r="U63" s="370" t="s">
        <v>295</v>
      </c>
      <c r="V63" s="370" t="s">
        <v>295</v>
      </c>
      <c r="W63" s="370" t="s">
        <v>295</v>
      </c>
      <c r="X63" s="370" t="s">
        <v>295</v>
      </c>
      <c r="Y63" s="370" t="s">
        <v>295</v>
      </c>
      <c r="Z63" s="370" t="s">
        <v>295</v>
      </c>
      <c r="AA63" s="370" t="s">
        <v>295</v>
      </c>
      <c r="AB63" s="370" t="s">
        <v>295</v>
      </c>
      <c r="AC63" s="370" t="s">
        <v>295</v>
      </c>
      <c r="AD63" s="370" t="s">
        <v>295</v>
      </c>
      <c r="AE63" s="370" t="s">
        <v>295</v>
      </c>
      <c r="AF63" s="370" t="s">
        <v>295</v>
      </c>
      <c r="AG63" s="370" t="s">
        <v>295</v>
      </c>
      <c r="AH63" s="370" t="s">
        <v>295</v>
      </c>
      <c r="AI63" s="370" t="s">
        <v>295</v>
      </c>
      <c r="AJ63" s="370" t="s">
        <v>295</v>
      </c>
      <c r="AK63" s="370" t="s">
        <v>295</v>
      </c>
      <c r="AL63" s="370" t="s">
        <v>295</v>
      </c>
      <c r="AM63" s="370" t="s">
        <v>295</v>
      </c>
      <c r="AN63" s="370" t="s">
        <v>295</v>
      </c>
      <c r="AO63" s="370" t="s">
        <v>295</v>
      </c>
      <c r="AP63" s="370" t="s">
        <v>295</v>
      </c>
      <c r="AQ63" s="370" t="s">
        <v>295</v>
      </c>
      <c r="AR63" s="370" t="s">
        <v>295</v>
      </c>
      <c r="AS63" s="370" t="s">
        <v>295</v>
      </c>
      <c r="AT63" s="370" t="s">
        <v>295</v>
      </c>
      <c r="AU63" s="370" t="s">
        <v>295</v>
      </c>
      <c r="AV63" s="370" t="s">
        <v>295</v>
      </c>
      <c r="AW63" s="370" t="s">
        <v>295</v>
      </c>
    </row>
    <row r="64" spans="1:347" s="70" customFormat="1" ht="11.25" hidden="1" customHeight="1" x14ac:dyDescent="0.2">
      <c r="A64" s="127"/>
      <c r="E64" s="504"/>
      <c r="G64" s="87"/>
      <c r="H64" s="126"/>
      <c r="I64" s="71"/>
      <c r="J64" s="71"/>
      <c r="K64" s="71"/>
      <c r="L64" s="71"/>
      <c r="M64" s="71"/>
      <c r="N64" s="71"/>
      <c r="O64" s="71"/>
      <c r="P64" s="71"/>
      <c r="Q64" s="71"/>
      <c r="R64" s="71"/>
      <c r="S64" s="71"/>
      <c r="T64" s="71"/>
      <c r="U64" s="71"/>
      <c r="V64" s="71"/>
      <c r="W64" s="71"/>
      <c r="X64" s="71"/>
      <c r="Y64" s="71"/>
      <c r="Z64" s="71"/>
      <c r="AA64" s="71"/>
      <c r="AB64" s="71"/>
      <c r="AC64" s="71"/>
      <c r="AD64" s="71"/>
      <c r="AE64" s="71"/>
      <c r="AF64" s="71"/>
      <c r="AG64" s="71"/>
      <c r="AH64" s="71"/>
      <c r="AI64" s="71"/>
      <c r="AJ64" s="71"/>
      <c r="AK64" s="71"/>
      <c r="AL64" s="71"/>
      <c r="AM64" s="71"/>
      <c r="AN64" s="71"/>
      <c r="AO64" s="71"/>
      <c r="AP64" s="71"/>
      <c r="AQ64" s="71"/>
      <c r="AR64" s="71"/>
      <c r="AS64" s="71"/>
      <c r="AT64" s="71"/>
      <c r="AU64" s="71"/>
      <c r="AV64" s="71"/>
      <c r="AW64" s="71"/>
    </row>
    <row r="65" spans="1:347" hidden="1" x14ac:dyDescent="0.25">
      <c r="B65" s="68" t="s">
        <v>241</v>
      </c>
      <c r="C65" s="452"/>
      <c r="D65" s="452"/>
      <c r="E65" s="505"/>
      <c r="F65" s="452"/>
      <c r="G65" s="453"/>
      <c r="H65" s="454"/>
      <c r="I65" s="455"/>
      <c r="J65" s="455"/>
      <c r="K65" s="455"/>
      <c r="L65" s="455"/>
      <c r="M65" s="455"/>
      <c r="N65" s="455"/>
      <c r="O65" s="455"/>
      <c r="P65" s="455"/>
      <c r="Q65" s="455"/>
      <c r="R65" s="455"/>
      <c r="S65" s="455"/>
      <c r="T65" s="455"/>
      <c r="U65" s="455"/>
      <c r="V65" s="455"/>
      <c r="W65" s="455"/>
      <c r="X65" s="455"/>
      <c r="Y65" s="455"/>
      <c r="Z65" s="455"/>
      <c r="AA65" s="455"/>
      <c r="AB65" s="455"/>
      <c r="AC65" s="455"/>
      <c r="AD65" s="455"/>
      <c r="AE65" s="455"/>
      <c r="AF65" s="455"/>
      <c r="AG65" s="455"/>
      <c r="AH65" s="455"/>
      <c r="AI65" s="455"/>
      <c r="AJ65" s="455"/>
      <c r="AK65" s="455"/>
      <c r="AL65" s="455"/>
      <c r="AM65" s="455"/>
      <c r="AN65" s="455"/>
      <c r="AO65" s="455"/>
      <c r="AP65" s="455"/>
      <c r="AQ65" s="455"/>
      <c r="AR65" s="455"/>
      <c r="AS65" s="455"/>
      <c r="AT65" s="455"/>
      <c r="AU65" s="455"/>
      <c r="AV65" s="455"/>
      <c r="AW65" s="455"/>
      <c r="AX65" s="70"/>
      <c r="AY65" s="455"/>
      <c r="AZ65" s="455"/>
      <c r="BA65" s="455"/>
      <c r="BB65" s="455"/>
      <c r="BC65" s="70"/>
      <c r="BD65" s="70"/>
      <c r="BE65" s="70"/>
      <c r="BF65" s="70"/>
      <c r="BG65" s="70"/>
      <c r="BH65" s="70"/>
      <c r="BI65" s="70"/>
      <c r="BJ65" s="70"/>
      <c r="BK65" s="70"/>
      <c r="BL65" s="70"/>
      <c r="BM65" s="70"/>
      <c r="BN65" s="70"/>
      <c r="BO65" s="70"/>
      <c r="BP65" s="70"/>
      <c r="BQ65" s="70"/>
      <c r="BR65" s="70"/>
      <c r="BS65" s="70"/>
      <c r="BT65" s="70"/>
      <c r="BU65" s="70"/>
      <c r="BV65" s="70"/>
      <c r="BW65" s="70"/>
      <c r="BX65" s="70"/>
      <c r="BY65" s="70"/>
      <c r="BZ65" s="70"/>
      <c r="CA65" s="70"/>
      <c r="CB65" s="70"/>
      <c r="CC65" s="70"/>
      <c r="CD65" s="70"/>
      <c r="CE65" s="70"/>
      <c r="CF65" s="70"/>
      <c r="CG65" s="70"/>
      <c r="CH65" s="70"/>
      <c r="CI65" s="70"/>
      <c r="CJ65" s="70"/>
      <c r="CK65" s="70"/>
      <c r="CL65" s="70"/>
      <c r="CM65" s="70"/>
      <c r="CN65" s="70"/>
      <c r="CO65" s="70"/>
      <c r="CP65" s="70"/>
      <c r="CQ65" s="70"/>
      <c r="CR65" s="70"/>
      <c r="CS65" s="70"/>
      <c r="CT65" s="70"/>
      <c r="CU65" s="70"/>
      <c r="CV65" s="70"/>
      <c r="CW65" s="70"/>
      <c r="CX65" s="70"/>
      <c r="CY65" s="70"/>
      <c r="CZ65" s="70"/>
      <c r="DA65" s="70"/>
      <c r="DB65" s="70"/>
      <c r="DC65" s="70"/>
      <c r="DD65" s="70"/>
      <c r="DE65" s="70"/>
      <c r="DF65" s="70"/>
      <c r="DG65" s="70"/>
      <c r="DH65" s="70"/>
      <c r="DI65" s="70"/>
      <c r="DJ65" s="70"/>
      <c r="DK65" s="70"/>
      <c r="DL65" s="70"/>
      <c r="DM65" s="70"/>
      <c r="DN65" s="70"/>
      <c r="DO65" s="70"/>
      <c r="DP65" s="70"/>
      <c r="DQ65" s="70"/>
      <c r="DR65" s="70"/>
      <c r="DS65" s="70"/>
      <c r="DT65" s="70"/>
      <c r="DU65" s="70"/>
      <c r="DV65" s="70"/>
      <c r="DW65" s="70"/>
      <c r="DX65" s="70"/>
      <c r="DY65" s="70"/>
      <c r="DZ65" s="70"/>
      <c r="EA65" s="70"/>
      <c r="EB65" s="70"/>
      <c r="EC65" s="70"/>
      <c r="ED65" s="70"/>
      <c r="EE65" s="70"/>
      <c r="EF65" s="70"/>
      <c r="EG65" s="70"/>
      <c r="EH65" s="70"/>
      <c r="EI65" s="70"/>
      <c r="EJ65" s="70"/>
      <c r="EK65" s="70"/>
      <c r="EL65" s="70"/>
      <c r="EM65" s="70"/>
      <c r="EN65" s="70"/>
      <c r="EO65" s="70"/>
      <c r="EP65" s="70"/>
      <c r="EQ65" s="70"/>
      <c r="ER65" s="70"/>
      <c r="ES65" s="70"/>
      <c r="ET65" s="70"/>
      <c r="EU65" s="70"/>
      <c r="EV65" s="70"/>
      <c r="EW65" s="70"/>
      <c r="EX65" s="70"/>
      <c r="EY65" s="70"/>
      <c r="EZ65" s="70"/>
      <c r="FA65" s="70"/>
      <c r="FB65" s="70"/>
      <c r="FC65" s="70"/>
      <c r="FD65" s="70"/>
      <c r="FE65" s="70"/>
      <c r="FF65" s="70"/>
      <c r="FG65" s="70"/>
      <c r="FH65" s="70"/>
      <c r="FI65" s="70"/>
      <c r="FJ65" s="70"/>
      <c r="FK65" s="70"/>
      <c r="FL65" s="70"/>
      <c r="FM65" s="70"/>
      <c r="FN65" s="70"/>
      <c r="FO65" s="70"/>
      <c r="FP65" s="70"/>
      <c r="FQ65" s="70"/>
      <c r="FR65" s="70"/>
      <c r="FS65" s="70"/>
      <c r="FT65" s="70"/>
      <c r="FU65" s="70"/>
      <c r="FV65" s="70"/>
      <c r="FW65" s="70"/>
      <c r="FX65" s="70"/>
      <c r="FY65" s="70"/>
      <c r="FZ65" s="70"/>
      <c r="GA65" s="70"/>
      <c r="GB65" s="70"/>
      <c r="GC65" s="70"/>
      <c r="GD65" s="70"/>
      <c r="GE65" s="70"/>
      <c r="GF65" s="70"/>
      <c r="GG65" s="70"/>
      <c r="GH65" s="70"/>
      <c r="GI65" s="70"/>
      <c r="GJ65" s="70"/>
      <c r="GK65" s="70"/>
      <c r="GL65" s="70"/>
      <c r="GM65" s="70"/>
      <c r="GN65" s="70"/>
      <c r="GO65" s="70"/>
      <c r="GP65" s="70"/>
      <c r="GQ65" s="70"/>
      <c r="GR65" s="70"/>
      <c r="GS65" s="70"/>
      <c r="GT65" s="70"/>
      <c r="GU65" s="70"/>
      <c r="GV65" s="70"/>
      <c r="GW65" s="70"/>
      <c r="GX65" s="70"/>
      <c r="GY65" s="70"/>
      <c r="GZ65" s="70"/>
      <c r="HA65" s="70"/>
      <c r="HB65" s="70"/>
      <c r="HC65" s="70"/>
      <c r="HD65" s="70"/>
      <c r="HE65" s="70"/>
      <c r="HF65" s="70"/>
      <c r="HG65" s="70"/>
      <c r="HH65" s="70"/>
      <c r="HI65" s="70"/>
      <c r="HJ65" s="70"/>
      <c r="HK65" s="70"/>
      <c r="HL65" s="70"/>
      <c r="HM65" s="70"/>
      <c r="HN65" s="70"/>
      <c r="HO65" s="70"/>
      <c r="HP65" s="70"/>
      <c r="HQ65" s="70"/>
      <c r="HR65" s="70"/>
      <c r="HS65" s="70"/>
      <c r="HT65" s="70"/>
      <c r="HU65" s="70"/>
      <c r="HV65" s="70"/>
      <c r="HW65" s="70"/>
      <c r="HX65" s="70"/>
      <c r="HY65" s="70"/>
      <c r="HZ65" s="70"/>
      <c r="IA65" s="70"/>
      <c r="IB65" s="70"/>
      <c r="IC65" s="70"/>
      <c r="ID65" s="70"/>
      <c r="IE65" s="70"/>
      <c r="IF65" s="70"/>
      <c r="IG65" s="70"/>
      <c r="IH65" s="70"/>
      <c r="II65" s="70"/>
      <c r="IJ65" s="70"/>
      <c r="IK65" s="70"/>
      <c r="IL65" s="70"/>
      <c r="IM65" s="70"/>
      <c r="IN65" s="70"/>
      <c r="IO65" s="70"/>
      <c r="IP65" s="70"/>
      <c r="IQ65" s="70"/>
      <c r="IR65" s="70"/>
      <c r="IS65" s="70"/>
      <c r="IT65" s="70"/>
      <c r="IU65" s="70"/>
      <c r="IV65" s="70"/>
      <c r="IW65" s="70"/>
      <c r="IX65" s="70"/>
      <c r="IY65" s="70"/>
      <c r="IZ65" s="70"/>
      <c r="JA65" s="70"/>
      <c r="JB65" s="70"/>
      <c r="JC65" s="70"/>
      <c r="JD65" s="70"/>
      <c r="JE65" s="70"/>
      <c r="JF65" s="70"/>
      <c r="JG65" s="70"/>
      <c r="JH65" s="70"/>
      <c r="JI65" s="70"/>
      <c r="JJ65" s="70"/>
      <c r="JK65" s="70"/>
      <c r="JL65" s="70"/>
      <c r="JM65" s="70"/>
      <c r="JN65" s="70"/>
      <c r="JO65" s="70"/>
      <c r="JP65" s="70"/>
      <c r="JQ65" s="70"/>
      <c r="JR65" s="70"/>
      <c r="JS65" s="70"/>
      <c r="JT65" s="70"/>
      <c r="JU65" s="70"/>
      <c r="JV65" s="70"/>
      <c r="JW65" s="70"/>
      <c r="JX65" s="70"/>
      <c r="JY65" s="70"/>
      <c r="JZ65" s="70"/>
      <c r="KA65" s="70"/>
      <c r="KB65" s="70"/>
      <c r="KC65" s="70"/>
      <c r="KD65" s="70"/>
      <c r="KE65" s="70"/>
      <c r="KF65" s="70"/>
      <c r="KG65" s="70"/>
      <c r="KH65" s="70"/>
      <c r="KI65" s="70"/>
      <c r="KJ65" s="70"/>
      <c r="KK65" s="70"/>
      <c r="KL65" s="70"/>
      <c r="KM65" s="70"/>
      <c r="KN65" s="70"/>
      <c r="KO65" s="70"/>
      <c r="KP65" s="70"/>
      <c r="KQ65" s="70"/>
      <c r="KR65" s="70"/>
      <c r="KS65" s="70"/>
      <c r="KT65" s="70"/>
      <c r="KU65" s="70"/>
      <c r="KV65" s="70"/>
      <c r="KW65" s="70"/>
      <c r="KX65" s="70"/>
      <c r="KY65" s="70"/>
      <c r="KZ65" s="70"/>
      <c r="LA65" s="70"/>
      <c r="LB65" s="70"/>
      <c r="LC65" s="70"/>
      <c r="LD65" s="70"/>
      <c r="LE65" s="70"/>
      <c r="LF65" s="70"/>
      <c r="LG65" s="70"/>
      <c r="LH65" s="70"/>
      <c r="LI65" s="70"/>
      <c r="LJ65" s="70"/>
      <c r="LK65" s="70"/>
      <c r="LL65" s="70"/>
      <c r="LM65" s="70"/>
      <c r="LN65" s="70"/>
      <c r="LO65" s="70"/>
      <c r="LP65" s="70"/>
      <c r="LQ65" s="70"/>
      <c r="LR65" s="70"/>
      <c r="LS65" s="70"/>
      <c r="LT65" s="70"/>
      <c r="LU65" s="70"/>
      <c r="LV65" s="70"/>
      <c r="LW65" s="70"/>
      <c r="LX65" s="70"/>
      <c r="LY65" s="70"/>
      <c r="LZ65" s="70"/>
      <c r="MA65" s="70"/>
      <c r="MB65" s="70"/>
      <c r="MC65" s="70"/>
      <c r="MD65" s="70"/>
      <c r="ME65" s="70"/>
      <c r="MF65" s="70"/>
      <c r="MG65" s="70"/>
      <c r="MH65" s="70"/>
      <c r="MI65" s="70"/>
    </row>
    <row r="66" spans="1:347" hidden="1" x14ac:dyDescent="0.25">
      <c r="A66" s="128"/>
      <c r="B66" s="456" t="s">
        <v>288</v>
      </c>
      <c r="C66" s="457"/>
      <c r="D66" s="457"/>
      <c r="E66" s="506"/>
      <c r="F66" s="457"/>
      <c r="G66" s="457"/>
      <c r="H66" s="123"/>
      <c r="I66" s="458"/>
      <c r="J66" s="458"/>
      <c r="K66" s="458"/>
      <c r="L66" s="458"/>
      <c r="M66" s="458"/>
      <c r="N66" s="458"/>
      <c r="O66" s="458"/>
      <c r="P66" s="458"/>
      <c r="Q66" s="458"/>
      <c r="R66" s="458"/>
      <c r="S66" s="458"/>
      <c r="T66" s="458"/>
      <c r="U66" s="458"/>
      <c r="V66" s="458"/>
      <c r="W66" s="458"/>
      <c r="X66" s="458"/>
      <c r="Y66" s="458"/>
      <c r="Z66" s="458"/>
      <c r="AA66" s="458"/>
      <c r="AB66" s="458"/>
      <c r="AC66" s="458"/>
      <c r="AD66" s="458"/>
      <c r="AE66" s="458"/>
      <c r="AF66" s="458"/>
      <c r="AG66" s="458"/>
      <c r="AH66" s="458"/>
      <c r="AI66" s="458"/>
      <c r="AJ66" s="458"/>
      <c r="AK66" s="458"/>
      <c r="AL66" s="458"/>
      <c r="AM66" s="458"/>
      <c r="AN66" s="458"/>
      <c r="AO66" s="458"/>
      <c r="AP66" s="458"/>
      <c r="AQ66" s="458"/>
      <c r="AR66" s="458"/>
      <c r="AS66" s="458"/>
      <c r="AT66" s="458"/>
      <c r="AU66" s="458"/>
      <c r="AV66" s="458"/>
      <c r="AW66" s="458"/>
      <c r="AX66" s="70"/>
      <c r="AY66" s="458"/>
      <c r="AZ66" s="458"/>
      <c r="BA66" s="458"/>
      <c r="BB66" s="458"/>
      <c r="BC66" s="70"/>
      <c r="BD66" s="70"/>
      <c r="BE66" s="70"/>
      <c r="BF66" s="70"/>
      <c r="BG66" s="70"/>
      <c r="BH66" s="70"/>
      <c r="BI66" s="70"/>
      <c r="BJ66" s="70"/>
      <c r="BK66" s="70"/>
      <c r="BL66" s="70"/>
      <c r="BM66" s="70"/>
      <c r="BN66" s="70"/>
      <c r="BO66" s="70"/>
      <c r="BP66" s="70"/>
      <c r="BQ66" s="70"/>
      <c r="BR66" s="70"/>
      <c r="BS66" s="70"/>
      <c r="BT66" s="70"/>
      <c r="BU66" s="70"/>
      <c r="BV66" s="70"/>
      <c r="BW66" s="70"/>
      <c r="BX66" s="70"/>
      <c r="BY66" s="70"/>
      <c r="BZ66" s="70"/>
      <c r="CA66" s="70"/>
      <c r="CB66" s="70"/>
      <c r="CC66" s="70"/>
      <c r="CD66" s="70"/>
      <c r="CE66" s="70"/>
      <c r="CF66" s="70"/>
      <c r="CG66" s="70"/>
      <c r="CH66" s="70"/>
      <c r="CI66" s="70"/>
      <c r="CJ66" s="70"/>
      <c r="CK66" s="70"/>
      <c r="CL66" s="70"/>
      <c r="CM66" s="70"/>
      <c r="CN66" s="70"/>
      <c r="CO66" s="70"/>
      <c r="CP66" s="70"/>
      <c r="CQ66" s="70"/>
      <c r="CR66" s="70"/>
      <c r="CS66" s="70"/>
      <c r="CT66" s="70"/>
      <c r="CU66" s="70"/>
      <c r="CV66" s="70"/>
      <c r="CW66" s="70"/>
      <c r="CX66" s="70"/>
      <c r="CY66" s="70"/>
      <c r="CZ66" s="70"/>
      <c r="DA66" s="70"/>
      <c r="DB66" s="70"/>
      <c r="DC66" s="70"/>
      <c r="DD66" s="70"/>
      <c r="DE66" s="70"/>
      <c r="DF66" s="70"/>
      <c r="DG66" s="70"/>
      <c r="DH66" s="70"/>
      <c r="DI66" s="70"/>
      <c r="DJ66" s="70"/>
      <c r="DK66" s="70"/>
      <c r="DL66" s="70"/>
      <c r="DM66" s="70"/>
      <c r="DN66" s="70"/>
      <c r="DO66" s="70"/>
      <c r="DP66" s="70"/>
      <c r="DQ66" s="70"/>
      <c r="DR66" s="70"/>
      <c r="DS66" s="70"/>
      <c r="DT66" s="70"/>
      <c r="DU66" s="70"/>
      <c r="DV66" s="70"/>
      <c r="DW66" s="70"/>
      <c r="DX66" s="70"/>
      <c r="DY66" s="70"/>
      <c r="DZ66" s="70"/>
      <c r="EA66" s="70"/>
      <c r="EB66" s="70"/>
      <c r="EC66" s="70"/>
      <c r="ED66" s="70"/>
      <c r="EE66" s="70"/>
      <c r="EF66" s="70"/>
      <c r="EG66" s="70"/>
      <c r="EH66" s="70"/>
      <c r="EI66" s="70"/>
      <c r="EJ66" s="70"/>
      <c r="EK66" s="70"/>
      <c r="EL66" s="70"/>
      <c r="EM66" s="70"/>
      <c r="EN66" s="70"/>
      <c r="EO66" s="70"/>
      <c r="EP66" s="70"/>
      <c r="EQ66" s="70"/>
      <c r="ER66" s="70"/>
      <c r="ES66" s="70"/>
      <c r="ET66" s="70"/>
      <c r="EU66" s="70"/>
      <c r="EV66" s="70"/>
      <c r="EW66" s="70"/>
      <c r="EX66" s="70"/>
      <c r="EY66" s="70"/>
      <c r="EZ66" s="70"/>
      <c r="FA66" s="70"/>
      <c r="FB66" s="70"/>
      <c r="FC66" s="70"/>
      <c r="FD66" s="70"/>
      <c r="FE66" s="70"/>
      <c r="FF66" s="70"/>
      <c r="FG66" s="70"/>
      <c r="FH66" s="70"/>
      <c r="FI66" s="70"/>
      <c r="FJ66" s="70"/>
      <c r="FK66" s="70"/>
      <c r="FL66" s="70"/>
      <c r="FM66" s="70"/>
      <c r="FN66" s="70"/>
      <c r="FO66" s="70"/>
      <c r="FP66" s="70"/>
      <c r="FQ66" s="70"/>
      <c r="FR66" s="70"/>
      <c r="FS66" s="70"/>
      <c r="FT66" s="70"/>
      <c r="FU66" s="70"/>
      <c r="FV66" s="70"/>
      <c r="FW66" s="70"/>
      <c r="FX66" s="70"/>
      <c r="FY66" s="70"/>
      <c r="FZ66" s="70"/>
      <c r="GA66" s="70"/>
      <c r="GB66" s="70"/>
      <c r="GC66" s="70"/>
      <c r="GD66" s="70"/>
      <c r="GE66" s="70"/>
      <c r="GF66" s="70"/>
      <c r="GG66" s="70"/>
      <c r="GH66" s="70"/>
      <c r="GI66" s="70"/>
      <c r="GJ66" s="70"/>
      <c r="GK66" s="70"/>
      <c r="GL66" s="70"/>
      <c r="GM66" s="70"/>
      <c r="GN66" s="70"/>
      <c r="GO66" s="70"/>
      <c r="GP66" s="70"/>
      <c r="GQ66" s="70"/>
      <c r="GR66" s="70"/>
      <c r="GS66" s="70"/>
      <c r="GT66" s="70"/>
      <c r="GU66" s="70"/>
      <c r="GV66" s="70"/>
      <c r="GW66" s="70"/>
      <c r="GX66" s="70"/>
      <c r="GY66" s="70"/>
      <c r="GZ66" s="70"/>
      <c r="HA66" s="70"/>
      <c r="HB66" s="70"/>
      <c r="HC66" s="70"/>
      <c r="HD66" s="70"/>
      <c r="HE66" s="70"/>
      <c r="HF66" s="70"/>
      <c r="HG66" s="70"/>
      <c r="HH66" s="70"/>
      <c r="HI66" s="70"/>
      <c r="HJ66" s="70"/>
      <c r="HK66" s="70"/>
      <c r="HL66" s="70"/>
      <c r="HM66" s="70"/>
      <c r="HN66" s="70"/>
      <c r="HO66" s="70"/>
      <c r="HP66" s="70"/>
      <c r="HQ66" s="70"/>
      <c r="HR66" s="70"/>
      <c r="HS66" s="70"/>
      <c r="HT66" s="70"/>
      <c r="HU66" s="70"/>
      <c r="HV66" s="70"/>
      <c r="HW66" s="70"/>
      <c r="HX66" s="70"/>
      <c r="HY66" s="70"/>
      <c r="HZ66" s="70"/>
      <c r="IA66" s="70"/>
      <c r="IB66" s="70"/>
      <c r="IC66" s="70"/>
      <c r="ID66" s="70"/>
      <c r="IE66" s="70"/>
      <c r="IF66" s="70"/>
      <c r="IG66" s="70"/>
      <c r="IH66" s="70"/>
      <c r="II66" s="70"/>
      <c r="IJ66" s="70"/>
      <c r="IK66" s="70"/>
      <c r="IL66" s="70"/>
      <c r="IM66" s="70"/>
      <c r="IN66" s="70"/>
      <c r="IO66" s="70"/>
      <c r="IP66" s="70"/>
      <c r="IQ66" s="70"/>
      <c r="IR66" s="70"/>
      <c r="IS66" s="70"/>
      <c r="IT66" s="70"/>
      <c r="IU66" s="70"/>
      <c r="IV66" s="70"/>
      <c r="IW66" s="70"/>
      <c r="IX66" s="70"/>
      <c r="IY66" s="70"/>
      <c r="IZ66" s="70"/>
      <c r="JA66" s="70"/>
      <c r="JB66" s="70"/>
      <c r="JC66" s="70"/>
      <c r="JD66" s="70"/>
      <c r="JE66" s="70"/>
      <c r="JF66" s="70"/>
      <c r="JG66" s="70"/>
      <c r="JH66" s="70"/>
      <c r="JI66" s="70"/>
      <c r="JJ66" s="70"/>
      <c r="JK66" s="70"/>
      <c r="JL66" s="70"/>
      <c r="JM66" s="70"/>
      <c r="JN66" s="70"/>
      <c r="JO66" s="70"/>
      <c r="JP66" s="70"/>
      <c r="JQ66" s="70"/>
      <c r="JR66" s="70"/>
      <c r="JS66" s="70"/>
      <c r="JT66" s="70"/>
      <c r="JU66" s="70"/>
      <c r="JV66" s="70"/>
      <c r="JW66" s="70"/>
      <c r="JX66" s="70"/>
      <c r="JY66" s="70"/>
      <c r="JZ66" s="70"/>
      <c r="KA66" s="70"/>
      <c r="KB66" s="70"/>
      <c r="KC66" s="70"/>
      <c r="KD66" s="70"/>
      <c r="KE66" s="70"/>
      <c r="KF66" s="70"/>
      <c r="KG66" s="70"/>
      <c r="KH66" s="70"/>
      <c r="KI66" s="70"/>
      <c r="KJ66" s="70"/>
      <c r="KK66" s="70"/>
      <c r="KL66" s="70"/>
      <c r="KM66" s="70"/>
      <c r="KN66" s="70"/>
      <c r="KO66" s="70"/>
      <c r="KP66" s="70"/>
      <c r="KQ66" s="70"/>
      <c r="KR66" s="70"/>
      <c r="KS66" s="70"/>
      <c r="KT66" s="70"/>
      <c r="KU66" s="70"/>
      <c r="KV66" s="70"/>
      <c r="KW66" s="70"/>
      <c r="KX66" s="70"/>
      <c r="KY66" s="70"/>
      <c r="KZ66" s="70"/>
      <c r="LA66" s="70"/>
      <c r="LB66" s="70"/>
      <c r="LC66" s="70"/>
      <c r="LD66" s="70"/>
      <c r="LE66" s="70"/>
      <c r="LF66" s="70"/>
      <c r="LG66" s="70"/>
      <c r="LH66" s="70"/>
      <c r="LI66" s="70"/>
      <c r="LJ66" s="70"/>
      <c r="LK66" s="70"/>
      <c r="LL66" s="70"/>
      <c r="LM66" s="70"/>
      <c r="LN66" s="70"/>
      <c r="LO66" s="70"/>
      <c r="LP66" s="70"/>
      <c r="LQ66" s="70"/>
      <c r="LR66" s="70"/>
      <c r="LS66" s="70"/>
      <c r="LT66" s="70"/>
      <c r="LU66" s="70"/>
      <c r="LV66" s="70"/>
      <c r="LW66" s="70"/>
      <c r="LX66" s="70"/>
      <c r="LY66" s="70"/>
      <c r="LZ66" s="70"/>
      <c r="MA66" s="70"/>
      <c r="MB66" s="70"/>
      <c r="MC66" s="70"/>
      <c r="MD66" s="70"/>
      <c r="ME66" s="70"/>
      <c r="MF66" s="70"/>
      <c r="MG66" s="70"/>
      <c r="MH66" s="70"/>
      <c r="MI66" s="70"/>
    </row>
    <row r="67" spans="1:347" s="70" customFormat="1" ht="11.25" hidden="1" customHeight="1" x14ac:dyDescent="0.2">
      <c r="A67" s="127"/>
      <c r="B67" s="70" t="s">
        <v>241</v>
      </c>
      <c r="E67" s="501"/>
      <c r="G67" s="87"/>
      <c r="H67" s="124"/>
      <c r="I67" s="125">
        <v>0</v>
      </c>
      <c r="J67" s="125">
        <v>0</v>
      </c>
      <c r="K67" s="125">
        <v>0</v>
      </c>
      <c r="L67" s="125">
        <v>0</v>
      </c>
      <c r="M67" s="125">
        <v>0</v>
      </c>
      <c r="N67" s="125">
        <v>0</v>
      </c>
      <c r="O67" s="125">
        <v>0</v>
      </c>
      <c r="P67" s="125">
        <v>0</v>
      </c>
      <c r="Q67" s="125">
        <v>0</v>
      </c>
      <c r="R67" s="125">
        <v>0</v>
      </c>
      <c r="S67" s="125">
        <v>0</v>
      </c>
      <c r="T67" s="125">
        <v>0</v>
      </c>
      <c r="U67" s="125">
        <v>0</v>
      </c>
      <c r="V67" s="125">
        <v>0</v>
      </c>
      <c r="W67" s="125">
        <v>0</v>
      </c>
      <c r="X67" s="125">
        <v>0</v>
      </c>
      <c r="Y67" s="125">
        <v>0</v>
      </c>
      <c r="Z67" s="125">
        <v>0</v>
      </c>
      <c r="AA67" s="125">
        <v>0</v>
      </c>
      <c r="AB67" s="125">
        <v>0</v>
      </c>
      <c r="AC67" s="125">
        <v>0</v>
      </c>
      <c r="AD67" s="125">
        <v>0</v>
      </c>
      <c r="AE67" s="125">
        <v>0</v>
      </c>
      <c r="AF67" s="125">
        <v>0</v>
      </c>
      <c r="AG67" s="125">
        <v>0</v>
      </c>
      <c r="AH67" s="125">
        <v>0</v>
      </c>
      <c r="AI67" s="125">
        <v>0</v>
      </c>
      <c r="AJ67" s="125">
        <v>0</v>
      </c>
      <c r="AK67" s="125">
        <v>0</v>
      </c>
      <c r="AL67" s="125">
        <v>0</v>
      </c>
      <c r="AM67" s="125">
        <v>0</v>
      </c>
      <c r="AN67" s="125">
        <v>0</v>
      </c>
      <c r="AO67" s="125">
        <v>0</v>
      </c>
      <c r="AP67" s="125">
        <v>0</v>
      </c>
      <c r="AQ67" s="125">
        <v>0</v>
      </c>
      <c r="AR67" s="125">
        <v>0</v>
      </c>
      <c r="AS67" s="125">
        <v>0</v>
      </c>
      <c r="AT67" s="125">
        <v>0</v>
      </c>
      <c r="AU67" s="125">
        <v>0</v>
      </c>
      <c r="AV67" s="125">
        <v>0</v>
      </c>
      <c r="AW67" s="125">
        <v>0</v>
      </c>
      <c r="AY67" s="71"/>
      <c r="AZ67" s="71"/>
      <c r="BA67" s="71"/>
      <c r="BB67" s="71">
        <v>0</v>
      </c>
      <c r="BD67" s="78"/>
      <c r="BE67" s="78"/>
    </row>
    <row r="68" spans="1:347" s="70" customFormat="1" ht="11.25" hidden="1" customHeight="1" x14ac:dyDescent="0.2">
      <c r="A68" s="127"/>
      <c r="B68" s="70" t="s">
        <v>241</v>
      </c>
      <c r="E68" s="501"/>
      <c r="G68" s="87"/>
      <c r="H68" s="124"/>
      <c r="I68" s="125">
        <v>0</v>
      </c>
      <c r="J68" s="125">
        <v>0</v>
      </c>
      <c r="K68" s="125">
        <v>0</v>
      </c>
      <c r="L68" s="125">
        <v>0</v>
      </c>
      <c r="M68" s="125">
        <v>0</v>
      </c>
      <c r="N68" s="125">
        <v>0</v>
      </c>
      <c r="O68" s="125">
        <v>0</v>
      </c>
      <c r="P68" s="125">
        <v>0</v>
      </c>
      <c r="Q68" s="125">
        <v>0</v>
      </c>
      <c r="R68" s="125">
        <v>0</v>
      </c>
      <c r="S68" s="125">
        <v>0</v>
      </c>
      <c r="T68" s="125">
        <v>0</v>
      </c>
      <c r="U68" s="125">
        <v>0</v>
      </c>
      <c r="V68" s="125">
        <v>0</v>
      </c>
      <c r="W68" s="125">
        <v>0</v>
      </c>
      <c r="X68" s="125">
        <v>0</v>
      </c>
      <c r="Y68" s="125">
        <v>0</v>
      </c>
      <c r="Z68" s="125">
        <v>0</v>
      </c>
      <c r="AA68" s="125">
        <v>0</v>
      </c>
      <c r="AB68" s="125">
        <v>0</v>
      </c>
      <c r="AC68" s="125">
        <v>0</v>
      </c>
      <c r="AD68" s="125">
        <v>0</v>
      </c>
      <c r="AE68" s="125">
        <v>0</v>
      </c>
      <c r="AF68" s="125">
        <v>0</v>
      </c>
      <c r="AG68" s="125">
        <v>0</v>
      </c>
      <c r="AH68" s="125">
        <v>0</v>
      </c>
      <c r="AI68" s="125">
        <v>0</v>
      </c>
      <c r="AJ68" s="125">
        <v>0</v>
      </c>
      <c r="AK68" s="125">
        <v>0</v>
      </c>
      <c r="AL68" s="125">
        <v>0</v>
      </c>
      <c r="AM68" s="125">
        <v>0</v>
      </c>
      <c r="AN68" s="125">
        <v>0</v>
      </c>
      <c r="AO68" s="125">
        <v>0</v>
      </c>
      <c r="AP68" s="125">
        <v>0</v>
      </c>
      <c r="AQ68" s="125">
        <v>0</v>
      </c>
      <c r="AR68" s="125">
        <v>0</v>
      </c>
      <c r="AS68" s="125">
        <v>0</v>
      </c>
      <c r="AT68" s="125">
        <v>0</v>
      </c>
      <c r="AU68" s="125">
        <v>0</v>
      </c>
      <c r="AV68" s="125">
        <v>0</v>
      </c>
      <c r="AW68" s="125">
        <v>0</v>
      </c>
      <c r="AY68" s="71"/>
      <c r="AZ68" s="71"/>
      <c r="BA68" s="71"/>
      <c r="BB68" s="71">
        <v>0</v>
      </c>
      <c r="BD68" s="78"/>
      <c r="BE68" s="78"/>
    </row>
    <row r="69" spans="1:347" s="70" customFormat="1" ht="11.25" hidden="1" customHeight="1" x14ac:dyDescent="0.2">
      <c r="A69" s="127"/>
      <c r="B69" s="70" t="s">
        <v>241</v>
      </c>
      <c r="E69" s="501"/>
      <c r="G69" s="87"/>
      <c r="H69" s="124"/>
      <c r="I69" s="125">
        <v>0</v>
      </c>
      <c r="J69" s="125">
        <v>0</v>
      </c>
      <c r="K69" s="125">
        <v>0</v>
      </c>
      <c r="L69" s="125">
        <v>0</v>
      </c>
      <c r="M69" s="125">
        <v>0</v>
      </c>
      <c r="N69" s="125">
        <v>0</v>
      </c>
      <c r="O69" s="125">
        <v>0</v>
      </c>
      <c r="P69" s="125">
        <v>0</v>
      </c>
      <c r="Q69" s="125">
        <v>0</v>
      </c>
      <c r="R69" s="125">
        <v>0</v>
      </c>
      <c r="S69" s="125">
        <v>0</v>
      </c>
      <c r="T69" s="125">
        <v>0</v>
      </c>
      <c r="U69" s="125">
        <v>0</v>
      </c>
      <c r="V69" s="125">
        <v>0</v>
      </c>
      <c r="W69" s="125">
        <v>0</v>
      </c>
      <c r="X69" s="125">
        <v>0</v>
      </c>
      <c r="Y69" s="125">
        <v>0</v>
      </c>
      <c r="Z69" s="125">
        <v>0</v>
      </c>
      <c r="AA69" s="125">
        <v>0</v>
      </c>
      <c r="AB69" s="125">
        <v>0</v>
      </c>
      <c r="AC69" s="125">
        <v>0</v>
      </c>
      <c r="AD69" s="125">
        <v>0</v>
      </c>
      <c r="AE69" s="125">
        <v>0</v>
      </c>
      <c r="AF69" s="125">
        <v>0</v>
      </c>
      <c r="AG69" s="125">
        <v>0</v>
      </c>
      <c r="AH69" s="125">
        <v>0</v>
      </c>
      <c r="AI69" s="125">
        <v>0</v>
      </c>
      <c r="AJ69" s="125">
        <v>0</v>
      </c>
      <c r="AK69" s="125">
        <v>0</v>
      </c>
      <c r="AL69" s="125">
        <v>0</v>
      </c>
      <c r="AM69" s="125">
        <v>0</v>
      </c>
      <c r="AN69" s="125">
        <v>0</v>
      </c>
      <c r="AO69" s="125">
        <v>0</v>
      </c>
      <c r="AP69" s="125">
        <v>0</v>
      </c>
      <c r="AQ69" s="125">
        <v>0</v>
      </c>
      <c r="AR69" s="125">
        <v>0</v>
      </c>
      <c r="AS69" s="125">
        <v>0</v>
      </c>
      <c r="AT69" s="125">
        <v>0</v>
      </c>
      <c r="AU69" s="125">
        <v>0</v>
      </c>
      <c r="AV69" s="125">
        <v>0</v>
      </c>
      <c r="AW69" s="125">
        <v>0</v>
      </c>
      <c r="AY69" s="71"/>
      <c r="AZ69" s="71"/>
      <c r="BA69" s="71"/>
      <c r="BB69" s="71">
        <v>0</v>
      </c>
      <c r="BD69" s="78"/>
      <c r="BE69" s="78"/>
    </row>
    <row r="70" spans="1:347" s="70" customFormat="1" ht="11.25" hidden="1" customHeight="1" x14ac:dyDescent="0.2">
      <c r="A70" s="127"/>
      <c r="B70" s="70" t="s">
        <v>241</v>
      </c>
      <c r="E70" s="501"/>
      <c r="G70" s="87"/>
      <c r="H70" s="124"/>
      <c r="I70" s="125">
        <v>0</v>
      </c>
      <c r="J70" s="125">
        <v>0</v>
      </c>
      <c r="K70" s="125">
        <v>0</v>
      </c>
      <c r="L70" s="125">
        <v>0</v>
      </c>
      <c r="M70" s="125">
        <v>0</v>
      </c>
      <c r="N70" s="125">
        <v>0</v>
      </c>
      <c r="O70" s="125">
        <v>0</v>
      </c>
      <c r="P70" s="125">
        <v>0</v>
      </c>
      <c r="Q70" s="125">
        <v>0</v>
      </c>
      <c r="R70" s="125">
        <v>0</v>
      </c>
      <c r="S70" s="125">
        <v>0</v>
      </c>
      <c r="T70" s="125">
        <v>0</v>
      </c>
      <c r="U70" s="125">
        <v>0</v>
      </c>
      <c r="V70" s="125">
        <v>0</v>
      </c>
      <c r="W70" s="125">
        <v>0</v>
      </c>
      <c r="X70" s="125">
        <v>0</v>
      </c>
      <c r="Y70" s="125">
        <v>0</v>
      </c>
      <c r="Z70" s="125">
        <v>0</v>
      </c>
      <c r="AA70" s="125">
        <v>0</v>
      </c>
      <c r="AB70" s="125">
        <v>0</v>
      </c>
      <c r="AC70" s="125">
        <v>0</v>
      </c>
      <c r="AD70" s="125">
        <v>0</v>
      </c>
      <c r="AE70" s="125">
        <v>0</v>
      </c>
      <c r="AF70" s="125">
        <v>0</v>
      </c>
      <c r="AG70" s="125">
        <v>0</v>
      </c>
      <c r="AH70" s="125">
        <v>0</v>
      </c>
      <c r="AI70" s="125">
        <v>0</v>
      </c>
      <c r="AJ70" s="125">
        <v>0</v>
      </c>
      <c r="AK70" s="125">
        <v>0</v>
      </c>
      <c r="AL70" s="125">
        <v>0</v>
      </c>
      <c r="AM70" s="125">
        <v>0</v>
      </c>
      <c r="AN70" s="125">
        <v>0</v>
      </c>
      <c r="AO70" s="125">
        <v>0</v>
      </c>
      <c r="AP70" s="125">
        <v>0</v>
      </c>
      <c r="AQ70" s="125">
        <v>0</v>
      </c>
      <c r="AR70" s="125">
        <v>0</v>
      </c>
      <c r="AS70" s="125">
        <v>0</v>
      </c>
      <c r="AT70" s="125">
        <v>0</v>
      </c>
      <c r="AU70" s="125">
        <v>0</v>
      </c>
      <c r="AV70" s="125">
        <v>0</v>
      </c>
      <c r="AW70" s="125">
        <v>0</v>
      </c>
      <c r="AY70" s="71"/>
      <c r="AZ70" s="71"/>
      <c r="BA70" s="71"/>
      <c r="BB70" s="71">
        <v>0</v>
      </c>
      <c r="BD70" s="78"/>
      <c r="BE70" s="78"/>
    </row>
    <row r="71" spans="1:347" s="70" customFormat="1" ht="11.25" hidden="1" customHeight="1" x14ac:dyDescent="0.2">
      <c r="A71" s="127"/>
      <c r="B71" s="70" t="s">
        <v>241</v>
      </c>
      <c r="E71" s="501"/>
      <c r="G71" s="87"/>
      <c r="H71" s="124"/>
      <c r="I71" s="125">
        <v>0</v>
      </c>
      <c r="J71" s="125">
        <v>0</v>
      </c>
      <c r="K71" s="125">
        <v>0</v>
      </c>
      <c r="L71" s="125">
        <v>0</v>
      </c>
      <c r="M71" s="125">
        <v>0</v>
      </c>
      <c r="N71" s="125">
        <v>0</v>
      </c>
      <c r="O71" s="125">
        <v>0</v>
      </c>
      <c r="P71" s="125">
        <v>0</v>
      </c>
      <c r="Q71" s="125">
        <v>0</v>
      </c>
      <c r="R71" s="125">
        <v>0</v>
      </c>
      <c r="S71" s="125">
        <v>0</v>
      </c>
      <c r="T71" s="125">
        <v>0</v>
      </c>
      <c r="U71" s="125">
        <v>0</v>
      </c>
      <c r="V71" s="125">
        <v>0</v>
      </c>
      <c r="W71" s="125">
        <v>0</v>
      </c>
      <c r="X71" s="125">
        <v>0</v>
      </c>
      <c r="Y71" s="125">
        <v>0</v>
      </c>
      <c r="Z71" s="125">
        <v>0</v>
      </c>
      <c r="AA71" s="125">
        <v>0</v>
      </c>
      <c r="AB71" s="125">
        <v>0</v>
      </c>
      <c r="AC71" s="125">
        <v>0</v>
      </c>
      <c r="AD71" s="125">
        <v>0</v>
      </c>
      <c r="AE71" s="125">
        <v>0</v>
      </c>
      <c r="AF71" s="125">
        <v>0</v>
      </c>
      <c r="AG71" s="125">
        <v>0</v>
      </c>
      <c r="AH71" s="125">
        <v>0</v>
      </c>
      <c r="AI71" s="125">
        <v>0</v>
      </c>
      <c r="AJ71" s="125">
        <v>0</v>
      </c>
      <c r="AK71" s="125">
        <v>0</v>
      </c>
      <c r="AL71" s="125">
        <v>0</v>
      </c>
      <c r="AM71" s="125">
        <v>0</v>
      </c>
      <c r="AN71" s="125">
        <v>0</v>
      </c>
      <c r="AO71" s="125">
        <v>0</v>
      </c>
      <c r="AP71" s="125">
        <v>0</v>
      </c>
      <c r="AQ71" s="125">
        <v>0</v>
      </c>
      <c r="AR71" s="125">
        <v>0</v>
      </c>
      <c r="AS71" s="125">
        <v>0</v>
      </c>
      <c r="AT71" s="125">
        <v>0</v>
      </c>
      <c r="AU71" s="125">
        <v>0</v>
      </c>
      <c r="AV71" s="125">
        <v>0</v>
      </c>
      <c r="AW71" s="125">
        <v>0</v>
      </c>
      <c r="AY71" s="71"/>
      <c r="AZ71" s="71"/>
      <c r="BA71" s="71"/>
      <c r="BB71" s="71">
        <v>0</v>
      </c>
      <c r="BD71" s="78"/>
      <c r="BE71" s="78"/>
    </row>
    <row r="72" spans="1:347" s="70" customFormat="1" ht="11.25" hidden="1" customHeight="1" x14ac:dyDescent="0.2">
      <c r="A72" s="127"/>
      <c r="B72" s="70" t="s">
        <v>241</v>
      </c>
      <c r="E72" s="501"/>
      <c r="G72" s="87"/>
      <c r="H72" s="124"/>
      <c r="I72" s="125">
        <v>0</v>
      </c>
      <c r="J72" s="125">
        <v>0</v>
      </c>
      <c r="K72" s="125">
        <v>0</v>
      </c>
      <c r="L72" s="125">
        <v>0</v>
      </c>
      <c r="M72" s="125">
        <v>0</v>
      </c>
      <c r="N72" s="125">
        <v>0</v>
      </c>
      <c r="O72" s="125">
        <v>0</v>
      </c>
      <c r="P72" s="125">
        <v>0</v>
      </c>
      <c r="Q72" s="125">
        <v>0</v>
      </c>
      <c r="R72" s="125">
        <v>0</v>
      </c>
      <c r="S72" s="125">
        <v>0</v>
      </c>
      <c r="T72" s="125">
        <v>0</v>
      </c>
      <c r="U72" s="125">
        <v>0</v>
      </c>
      <c r="V72" s="125">
        <v>0</v>
      </c>
      <c r="W72" s="125">
        <v>0</v>
      </c>
      <c r="X72" s="125">
        <v>0</v>
      </c>
      <c r="Y72" s="125">
        <v>0</v>
      </c>
      <c r="Z72" s="125">
        <v>0</v>
      </c>
      <c r="AA72" s="125">
        <v>0</v>
      </c>
      <c r="AB72" s="125">
        <v>0</v>
      </c>
      <c r="AC72" s="125">
        <v>0</v>
      </c>
      <c r="AD72" s="125">
        <v>0</v>
      </c>
      <c r="AE72" s="125">
        <v>0</v>
      </c>
      <c r="AF72" s="125">
        <v>0</v>
      </c>
      <c r="AG72" s="125">
        <v>0</v>
      </c>
      <c r="AH72" s="125">
        <v>0</v>
      </c>
      <c r="AI72" s="125">
        <v>0</v>
      </c>
      <c r="AJ72" s="125">
        <v>0</v>
      </c>
      <c r="AK72" s="125">
        <v>0</v>
      </c>
      <c r="AL72" s="125">
        <v>0</v>
      </c>
      <c r="AM72" s="125">
        <v>0</v>
      </c>
      <c r="AN72" s="125">
        <v>0</v>
      </c>
      <c r="AO72" s="125">
        <v>0</v>
      </c>
      <c r="AP72" s="125">
        <v>0</v>
      </c>
      <c r="AQ72" s="125">
        <v>0</v>
      </c>
      <c r="AR72" s="125">
        <v>0</v>
      </c>
      <c r="AS72" s="125">
        <v>0</v>
      </c>
      <c r="AT72" s="125">
        <v>0</v>
      </c>
      <c r="AU72" s="125">
        <v>0</v>
      </c>
      <c r="AV72" s="125">
        <v>0</v>
      </c>
      <c r="AW72" s="125">
        <v>0</v>
      </c>
      <c r="AY72" s="71"/>
      <c r="AZ72" s="71"/>
      <c r="BA72" s="71"/>
      <c r="BB72" s="71">
        <v>0</v>
      </c>
      <c r="BD72" s="78"/>
      <c r="BE72" s="78"/>
    </row>
    <row r="73" spans="1:347" s="70" customFormat="1" ht="11.25" hidden="1" customHeight="1" x14ac:dyDescent="0.2">
      <c r="A73" s="127"/>
      <c r="B73" s="70" t="s">
        <v>241</v>
      </c>
      <c r="E73" s="501"/>
      <c r="G73" s="87"/>
      <c r="H73" s="124"/>
      <c r="I73" s="125">
        <v>0</v>
      </c>
      <c r="J73" s="125">
        <v>0</v>
      </c>
      <c r="K73" s="125">
        <v>0</v>
      </c>
      <c r="L73" s="125">
        <v>0</v>
      </c>
      <c r="M73" s="125">
        <v>0</v>
      </c>
      <c r="N73" s="125">
        <v>0</v>
      </c>
      <c r="O73" s="125">
        <v>0</v>
      </c>
      <c r="P73" s="125">
        <v>0</v>
      </c>
      <c r="Q73" s="125">
        <v>0</v>
      </c>
      <c r="R73" s="125">
        <v>0</v>
      </c>
      <c r="S73" s="125">
        <v>0</v>
      </c>
      <c r="T73" s="125">
        <v>0</v>
      </c>
      <c r="U73" s="125">
        <v>0</v>
      </c>
      <c r="V73" s="125">
        <v>0</v>
      </c>
      <c r="W73" s="125">
        <v>0</v>
      </c>
      <c r="X73" s="125">
        <v>0</v>
      </c>
      <c r="Y73" s="125">
        <v>0</v>
      </c>
      <c r="Z73" s="125">
        <v>0</v>
      </c>
      <c r="AA73" s="125">
        <v>0</v>
      </c>
      <c r="AB73" s="125">
        <v>0</v>
      </c>
      <c r="AC73" s="125">
        <v>0</v>
      </c>
      <c r="AD73" s="125">
        <v>0</v>
      </c>
      <c r="AE73" s="125">
        <v>0</v>
      </c>
      <c r="AF73" s="125">
        <v>0</v>
      </c>
      <c r="AG73" s="125">
        <v>0</v>
      </c>
      <c r="AH73" s="125">
        <v>0</v>
      </c>
      <c r="AI73" s="125">
        <v>0</v>
      </c>
      <c r="AJ73" s="125">
        <v>0</v>
      </c>
      <c r="AK73" s="125">
        <v>0</v>
      </c>
      <c r="AL73" s="125">
        <v>0</v>
      </c>
      <c r="AM73" s="125">
        <v>0</v>
      </c>
      <c r="AN73" s="125">
        <v>0</v>
      </c>
      <c r="AO73" s="125">
        <v>0</v>
      </c>
      <c r="AP73" s="125">
        <v>0</v>
      </c>
      <c r="AQ73" s="125">
        <v>0</v>
      </c>
      <c r="AR73" s="125">
        <v>0</v>
      </c>
      <c r="AS73" s="125">
        <v>0</v>
      </c>
      <c r="AT73" s="125">
        <v>0</v>
      </c>
      <c r="AU73" s="125">
        <v>0</v>
      </c>
      <c r="AV73" s="125">
        <v>0</v>
      </c>
      <c r="AW73" s="125">
        <v>0</v>
      </c>
      <c r="AY73" s="71"/>
      <c r="AZ73" s="71"/>
      <c r="BA73" s="71"/>
      <c r="BB73" s="71">
        <v>0</v>
      </c>
      <c r="BD73" s="78"/>
      <c r="BE73" s="78"/>
    </row>
    <row r="74" spans="1:347" s="70" customFormat="1" ht="11.25" hidden="1" customHeight="1" x14ac:dyDescent="0.2">
      <c r="A74" s="127"/>
      <c r="B74" s="88" t="s">
        <v>289</v>
      </c>
      <c r="C74" s="88"/>
      <c r="D74" s="88"/>
      <c r="E74" s="502"/>
      <c r="F74" s="88"/>
      <c r="G74" s="92"/>
      <c r="H74" s="459"/>
      <c r="I74" s="460"/>
      <c r="J74" s="460"/>
      <c r="K74" s="460"/>
      <c r="L74" s="460"/>
      <c r="M74" s="460"/>
      <c r="N74" s="460"/>
      <c r="O74" s="460"/>
      <c r="P74" s="460"/>
      <c r="Q74" s="460"/>
      <c r="R74" s="460"/>
      <c r="S74" s="460"/>
      <c r="T74" s="460"/>
      <c r="U74" s="460"/>
      <c r="V74" s="460"/>
      <c r="W74" s="460"/>
      <c r="X74" s="460"/>
      <c r="Y74" s="460"/>
      <c r="Z74" s="460"/>
      <c r="AA74" s="460"/>
      <c r="AB74" s="460"/>
      <c r="AC74" s="460"/>
      <c r="AD74" s="460"/>
      <c r="AE74" s="460"/>
      <c r="AF74" s="460"/>
      <c r="AG74" s="460"/>
      <c r="AH74" s="460"/>
      <c r="AI74" s="460"/>
      <c r="AJ74" s="460"/>
      <c r="AK74" s="460"/>
      <c r="AL74" s="460"/>
      <c r="AM74" s="460"/>
      <c r="AN74" s="460"/>
      <c r="AO74" s="460"/>
      <c r="AP74" s="460"/>
      <c r="AQ74" s="460"/>
      <c r="AR74" s="460"/>
      <c r="AS74" s="460"/>
      <c r="AT74" s="460"/>
      <c r="AU74" s="460"/>
      <c r="AV74" s="460"/>
      <c r="AW74" s="460"/>
    </row>
    <row r="75" spans="1:347" s="70" customFormat="1" ht="11.25" hidden="1" customHeight="1" x14ac:dyDescent="0.2">
      <c r="A75" s="127"/>
      <c r="B75" s="461" t="s">
        <v>290</v>
      </c>
      <c r="C75" s="461"/>
      <c r="D75" s="461"/>
      <c r="E75" s="503"/>
      <c r="F75" s="461"/>
      <c r="G75" s="462"/>
      <c r="H75" s="463">
        <v>0</v>
      </c>
      <c r="I75" s="464">
        <v>0</v>
      </c>
      <c r="J75" s="464">
        <v>0</v>
      </c>
      <c r="K75" s="464">
        <v>0</v>
      </c>
      <c r="L75" s="464">
        <v>0</v>
      </c>
      <c r="M75" s="464">
        <v>0</v>
      </c>
      <c r="N75" s="464">
        <v>0</v>
      </c>
      <c r="O75" s="464">
        <v>0</v>
      </c>
      <c r="P75" s="464">
        <v>0</v>
      </c>
      <c r="Q75" s="464">
        <v>0</v>
      </c>
      <c r="R75" s="464">
        <v>0</v>
      </c>
      <c r="S75" s="464">
        <v>0</v>
      </c>
      <c r="T75" s="464">
        <v>0</v>
      </c>
      <c r="U75" s="464">
        <v>0</v>
      </c>
      <c r="V75" s="464">
        <v>0</v>
      </c>
      <c r="W75" s="464">
        <v>0</v>
      </c>
      <c r="X75" s="464">
        <v>0</v>
      </c>
      <c r="Y75" s="464">
        <v>0</v>
      </c>
      <c r="Z75" s="464">
        <v>0</v>
      </c>
      <c r="AA75" s="464">
        <v>0</v>
      </c>
      <c r="AB75" s="464">
        <v>0</v>
      </c>
      <c r="AC75" s="464">
        <v>0</v>
      </c>
      <c r="AD75" s="464">
        <v>0</v>
      </c>
      <c r="AE75" s="464">
        <v>0</v>
      </c>
      <c r="AF75" s="464">
        <v>0</v>
      </c>
      <c r="AG75" s="464">
        <v>0</v>
      </c>
      <c r="AH75" s="464">
        <v>0</v>
      </c>
      <c r="AI75" s="464">
        <v>0</v>
      </c>
      <c r="AJ75" s="464">
        <v>0</v>
      </c>
      <c r="AK75" s="464">
        <v>0</v>
      </c>
      <c r="AL75" s="464">
        <v>0</v>
      </c>
      <c r="AM75" s="464">
        <v>0</v>
      </c>
      <c r="AN75" s="464">
        <v>0</v>
      </c>
      <c r="AO75" s="464">
        <v>0</v>
      </c>
      <c r="AP75" s="464">
        <v>0</v>
      </c>
      <c r="AQ75" s="464">
        <v>0</v>
      </c>
      <c r="AR75" s="464">
        <v>0</v>
      </c>
      <c r="AS75" s="464">
        <v>0</v>
      </c>
      <c r="AT75" s="464">
        <v>0</v>
      </c>
      <c r="AU75" s="464">
        <v>0</v>
      </c>
      <c r="AV75" s="464">
        <v>0</v>
      </c>
      <c r="AW75" s="464">
        <v>0</v>
      </c>
    </row>
    <row r="76" spans="1:347" s="70" customFormat="1" ht="11.25" hidden="1" customHeight="1" x14ac:dyDescent="0.2">
      <c r="A76" s="127"/>
      <c r="B76" s="88" t="s">
        <v>291</v>
      </c>
      <c r="C76" s="88"/>
      <c r="D76" s="88"/>
      <c r="E76" s="502"/>
      <c r="F76" s="88"/>
      <c r="G76" s="92"/>
      <c r="H76" s="465" t="s">
        <v>295</v>
      </c>
      <c r="I76" s="370" t="s">
        <v>295</v>
      </c>
      <c r="J76" s="370" t="s">
        <v>295</v>
      </c>
      <c r="K76" s="370" t="s">
        <v>295</v>
      </c>
      <c r="L76" s="370" t="s">
        <v>295</v>
      </c>
      <c r="M76" s="370" t="s">
        <v>295</v>
      </c>
      <c r="N76" s="370" t="s">
        <v>295</v>
      </c>
      <c r="O76" s="370" t="s">
        <v>295</v>
      </c>
      <c r="P76" s="370" t="s">
        <v>295</v>
      </c>
      <c r="Q76" s="370" t="s">
        <v>295</v>
      </c>
      <c r="R76" s="370" t="s">
        <v>295</v>
      </c>
      <c r="S76" s="370" t="s">
        <v>295</v>
      </c>
      <c r="T76" s="370" t="s">
        <v>295</v>
      </c>
      <c r="U76" s="370" t="s">
        <v>295</v>
      </c>
      <c r="V76" s="370" t="s">
        <v>295</v>
      </c>
      <c r="W76" s="370" t="s">
        <v>295</v>
      </c>
      <c r="X76" s="370" t="s">
        <v>295</v>
      </c>
      <c r="Y76" s="370" t="s">
        <v>295</v>
      </c>
      <c r="Z76" s="370" t="s">
        <v>295</v>
      </c>
      <c r="AA76" s="370" t="s">
        <v>295</v>
      </c>
      <c r="AB76" s="370" t="s">
        <v>295</v>
      </c>
      <c r="AC76" s="370" t="s">
        <v>295</v>
      </c>
      <c r="AD76" s="370" t="s">
        <v>295</v>
      </c>
      <c r="AE76" s="370" t="s">
        <v>295</v>
      </c>
      <c r="AF76" s="370" t="s">
        <v>295</v>
      </c>
      <c r="AG76" s="370" t="s">
        <v>295</v>
      </c>
      <c r="AH76" s="370" t="s">
        <v>295</v>
      </c>
      <c r="AI76" s="370" t="s">
        <v>295</v>
      </c>
      <c r="AJ76" s="370" t="s">
        <v>295</v>
      </c>
      <c r="AK76" s="370" t="s">
        <v>295</v>
      </c>
      <c r="AL76" s="370" t="s">
        <v>295</v>
      </c>
      <c r="AM76" s="370" t="s">
        <v>295</v>
      </c>
      <c r="AN76" s="370" t="s">
        <v>295</v>
      </c>
      <c r="AO76" s="370" t="s">
        <v>295</v>
      </c>
      <c r="AP76" s="370" t="s">
        <v>295</v>
      </c>
      <c r="AQ76" s="370" t="s">
        <v>295</v>
      </c>
      <c r="AR76" s="370" t="s">
        <v>295</v>
      </c>
      <c r="AS76" s="370" t="s">
        <v>295</v>
      </c>
      <c r="AT76" s="370" t="s">
        <v>295</v>
      </c>
      <c r="AU76" s="370" t="s">
        <v>295</v>
      </c>
      <c r="AV76" s="370" t="s">
        <v>295</v>
      </c>
      <c r="AW76" s="370" t="s">
        <v>295</v>
      </c>
    </row>
    <row r="77" spans="1:347" s="70" customFormat="1" ht="11.25" hidden="1" customHeight="1" x14ac:dyDescent="0.2">
      <c r="A77" s="127"/>
      <c r="E77" s="504"/>
      <c r="G77" s="87"/>
      <c r="H77" s="126"/>
      <c r="I77" s="71"/>
      <c r="J77" s="71"/>
      <c r="K77" s="71"/>
      <c r="L77" s="71"/>
      <c r="M77" s="71"/>
      <c r="N77" s="71"/>
      <c r="O77" s="71"/>
      <c r="P77" s="71"/>
      <c r="Q77" s="71"/>
      <c r="R77" s="71"/>
      <c r="S77" s="71"/>
      <c r="T77" s="71"/>
      <c r="U77" s="71"/>
      <c r="V77" s="71"/>
      <c r="W77" s="71"/>
      <c r="X77" s="71"/>
      <c r="Y77" s="71"/>
      <c r="Z77" s="71"/>
      <c r="AA77" s="71"/>
      <c r="AB77" s="71"/>
      <c r="AC77" s="71"/>
      <c r="AD77" s="71"/>
      <c r="AE77" s="71"/>
      <c r="AF77" s="71"/>
      <c r="AG77" s="71"/>
      <c r="AH77" s="71"/>
      <c r="AI77" s="71"/>
      <c r="AJ77" s="71"/>
      <c r="AK77" s="71"/>
      <c r="AL77" s="71"/>
      <c r="AM77" s="71"/>
      <c r="AN77" s="71"/>
      <c r="AO77" s="71"/>
      <c r="AP77" s="71"/>
      <c r="AQ77" s="71"/>
      <c r="AR77" s="71"/>
      <c r="AS77" s="71"/>
      <c r="AT77" s="71"/>
      <c r="AU77" s="71"/>
      <c r="AV77" s="71"/>
      <c r="AW77" s="71"/>
    </row>
    <row r="78" spans="1:347" s="70" customFormat="1" ht="11.25" hidden="1" customHeight="1" x14ac:dyDescent="0.2">
      <c r="A78" s="127"/>
      <c r="B78" s="68" t="s">
        <v>242</v>
      </c>
      <c r="C78" s="452"/>
      <c r="D78" s="452"/>
      <c r="E78" s="505"/>
      <c r="F78" s="452"/>
      <c r="G78" s="453"/>
      <c r="H78" s="454"/>
      <c r="I78" s="455"/>
      <c r="J78" s="455"/>
      <c r="K78" s="455"/>
      <c r="L78" s="455"/>
      <c r="M78" s="455"/>
      <c r="N78" s="455"/>
      <c r="O78" s="455"/>
      <c r="P78" s="455"/>
      <c r="Q78" s="455"/>
      <c r="R78" s="455"/>
      <c r="S78" s="455"/>
      <c r="T78" s="455"/>
      <c r="U78" s="455"/>
      <c r="V78" s="455"/>
      <c r="W78" s="455"/>
      <c r="X78" s="455"/>
      <c r="Y78" s="455"/>
      <c r="Z78" s="455"/>
      <c r="AA78" s="455"/>
      <c r="AB78" s="455"/>
      <c r="AC78" s="455"/>
      <c r="AD78" s="455"/>
      <c r="AE78" s="455"/>
      <c r="AF78" s="455"/>
      <c r="AG78" s="455"/>
      <c r="AH78" s="455"/>
      <c r="AI78" s="455"/>
      <c r="AJ78" s="455"/>
      <c r="AK78" s="455"/>
      <c r="AL78" s="455"/>
      <c r="AM78" s="455"/>
      <c r="AN78" s="455"/>
      <c r="AO78" s="455"/>
      <c r="AP78" s="455"/>
      <c r="AQ78" s="455"/>
      <c r="AR78" s="455"/>
      <c r="AS78" s="455"/>
      <c r="AT78" s="455"/>
      <c r="AU78" s="455"/>
      <c r="AV78" s="455"/>
      <c r="AW78" s="455"/>
      <c r="AY78" s="455"/>
      <c r="AZ78" s="455"/>
      <c r="BA78" s="455"/>
      <c r="BB78" s="455"/>
    </row>
    <row r="79" spans="1:347" hidden="1" x14ac:dyDescent="0.25">
      <c r="A79" s="128"/>
      <c r="B79" s="456" t="s">
        <v>288</v>
      </c>
      <c r="C79" s="457"/>
      <c r="D79" s="457"/>
      <c r="E79" s="506"/>
      <c r="F79" s="457"/>
      <c r="G79" s="457"/>
      <c r="H79" s="123"/>
      <c r="I79" s="458"/>
      <c r="J79" s="458"/>
      <c r="K79" s="458"/>
      <c r="L79" s="458"/>
      <c r="M79" s="458"/>
      <c r="N79" s="458"/>
      <c r="O79" s="458"/>
      <c r="P79" s="458"/>
      <c r="Q79" s="458"/>
      <c r="R79" s="458"/>
      <c r="S79" s="458"/>
      <c r="T79" s="458"/>
      <c r="U79" s="458"/>
      <c r="V79" s="458"/>
      <c r="W79" s="458"/>
      <c r="X79" s="458"/>
      <c r="Y79" s="458"/>
      <c r="Z79" s="458"/>
      <c r="AA79" s="458"/>
      <c r="AB79" s="458"/>
      <c r="AC79" s="458"/>
      <c r="AD79" s="458"/>
      <c r="AE79" s="458"/>
      <c r="AF79" s="458"/>
      <c r="AG79" s="458"/>
      <c r="AH79" s="458"/>
      <c r="AI79" s="458"/>
      <c r="AJ79" s="458"/>
      <c r="AK79" s="458"/>
      <c r="AL79" s="458"/>
      <c r="AM79" s="458"/>
      <c r="AN79" s="458"/>
      <c r="AO79" s="458"/>
      <c r="AP79" s="458"/>
      <c r="AQ79" s="458"/>
      <c r="AR79" s="458"/>
      <c r="AS79" s="458"/>
      <c r="AT79" s="458"/>
      <c r="AU79" s="458"/>
      <c r="AV79" s="458"/>
      <c r="AW79" s="458"/>
      <c r="AX79" s="70"/>
      <c r="AY79" s="458"/>
      <c r="AZ79" s="458"/>
      <c r="BA79" s="458"/>
      <c r="BB79" s="458"/>
      <c r="BC79" s="70"/>
      <c r="BD79" s="70"/>
      <c r="BE79" s="70"/>
      <c r="BF79" s="70"/>
      <c r="BG79" s="70"/>
      <c r="BH79" s="70"/>
      <c r="BI79" s="70"/>
      <c r="BJ79" s="70"/>
      <c r="BK79" s="70"/>
      <c r="BL79" s="70"/>
      <c r="BM79" s="70"/>
      <c r="BN79" s="70"/>
      <c r="BO79" s="70"/>
      <c r="BP79" s="70"/>
      <c r="BQ79" s="70"/>
      <c r="BR79" s="70"/>
      <c r="BS79" s="70"/>
      <c r="BT79" s="70"/>
      <c r="BU79" s="70"/>
      <c r="BV79" s="70"/>
      <c r="BW79" s="70"/>
      <c r="BX79" s="70"/>
      <c r="BY79" s="70"/>
      <c r="BZ79" s="70"/>
      <c r="CA79" s="70"/>
      <c r="CB79" s="70"/>
      <c r="CC79" s="70"/>
      <c r="CD79" s="70"/>
      <c r="CE79" s="70"/>
      <c r="CF79" s="70"/>
      <c r="CG79" s="70"/>
      <c r="CH79" s="70"/>
      <c r="CI79" s="70"/>
      <c r="CJ79" s="70"/>
      <c r="CK79" s="70"/>
      <c r="CL79" s="70"/>
      <c r="CM79" s="70"/>
      <c r="CN79" s="70"/>
      <c r="CO79" s="70"/>
      <c r="CP79" s="70"/>
      <c r="CQ79" s="70"/>
      <c r="CR79" s="70"/>
      <c r="CS79" s="70"/>
      <c r="CT79" s="70"/>
      <c r="CU79" s="70"/>
      <c r="CV79" s="70"/>
      <c r="CW79" s="70"/>
      <c r="CX79" s="70"/>
      <c r="CY79" s="70"/>
      <c r="CZ79" s="70"/>
      <c r="DA79" s="70"/>
      <c r="DB79" s="70"/>
      <c r="DC79" s="70"/>
      <c r="DD79" s="70"/>
      <c r="DE79" s="70"/>
      <c r="DF79" s="70"/>
      <c r="DG79" s="70"/>
      <c r="DH79" s="70"/>
      <c r="DI79" s="70"/>
      <c r="DJ79" s="70"/>
      <c r="DK79" s="70"/>
      <c r="DL79" s="70"/>
      <c r="DM79" s="70"/>
      <c r="DN79" s="70"/>
      <c r="DO79" s="70"/>
      <c r="DP79" s="70"/>
      <c r="DQ79" s="70"/>
      <c r="DR79" s="70"/>
      <c r="DS79" s="70"/>
      <c r="DT79" s="70"/>
      <c r="DU79" s="70"/>
      <c r="DV79" s="70"/>
      <c r="DW79" s="70"/>
      <c r="DX79" s="70"/>
      <c r="DY79" s="70"/>
      <c r="DZ79" s="70"/>
      <c r="EA79" s="70"/>
      <c r="EB79" s="70"/>
      <c r="EC79" s="70"/>
      <c r="ED79" s="70"/>
      <c r="EE79" s="70"/>
      <c r="EF79" s="70"/>
      <c r="EG79" s="70"/>
      <c r="EH79" s="70"/>
      <c r="EI79" s="70"/>
      <c r="EJ79" s="70"/>
      <c r="EK79" s="70"/>
      <c r="EL79" s="70"/>
      <c r="EM79" s="70"/>
      <c r="EN79" s="70"/>
      <c r="EO79" s="70"/>
      <c r="EP79" s="70"/>
      <c r="EQ79" s="70"/>
      <c r="ER79" s="70"/>
      <c r="ES79" s="70"/>
      <c r="ET79" s="70"/>
      <c r="EU79" s="70"/>
      <c r="EV79" s="70"/>
      <c r="EW79" s="70"/>
      <c r="EX79" s="70"/>
      <c r="EY79" s="70"/>
      <c r="EZ79" s="70"/>
      <c r="FA79" s="70"/>
      <c r="FB79" s="70"/>
      <c r="FC79" s="70"/>
      <c r="FD79" s="70"/>
      <c r="FE79" s="70"/>
      <c r="FF79" s="70"/>
      <c r="FG79" s="70"/>
      <c r="FH79" s="70"/>
      <c r="FI79" s="70"/>
      <c r="FJ79" s="70"/>
      <c r="FK79" s="70"/>
      <c r="FL79" s="70"/>
      <c r="FM79" s="70"/>
      <c r="FN79" s="70"/>
      <c r="FO79" s="70"/>
      <c r="FP79" s="70"/>
      <c r="FQ79" s="70"/>
      <c r="FR79" s="70"/>
      <c r="FS79" s="70"/>
      <c r="FT79" s="70"/>
      <c r="FU79" s="70"/>
      <c r="FV79" s="70"/>
      <c r="FW79" s="70"/>
      <c r="FX79" s="70"/>
      <c r="FY79" s="70"/>
      <c r="FZ79" s="70"/>
      <c r="GA79" s="70"/>
      <c r="GB79" s="70"/>
      <c r="GC79" s="70"/>
      <c r="GD79" s="70"/>
      <c r="GE79" s="70"/>
      <c r="GF79" s="70"/>
      <c r="GG79" s="70"/>
      <c r="GH79" s="70"/>
      <c r="GI79" s="70"/>
      <c r="GJ79" s="70"/>
      <c r="GK79" s="70"/>
      <c r="GL79" s="70"/>
      <c r="GM79" s="70"/>
      <c r="GN79" s="70"/>
      <c r="GO79" s="70"/>
      <c r="GP79" s="70"/>
      <c r="GQ79" s="70"/>
      <c r="GR79" s="70"/>
      <c r="GS79" s="70"/>
      <c r="GT79" s="70"/>
      <c r="GU79" s="70"/>
      <c r="GV79" s="70"/>
      <c r="GW79" s="70"/>
      <c r="GX79" s="70"/>
      <c r="GY79" s="70"/>
      <c r="GZ79" s="70"/>
      <c r="HA79" s="70"/>
      <c r="HB79" s="70"/>
      <c r="HC79" s="70"/>
      <c r="HD79" s="70"/>
      <c r="HE79" s="70"/>
      <c r="HF79" s="70"/>
      <c r="HG79" s="70"/>
      <c r="HH79" s="70"/>
      <c r="HI79" s="70"/>
      <c r="HJ79" s="70"/>
      <c r="HK79" s="70"/>
      <c r="HL79" s="70"/>
      <c r="HM79" s="70"/>
      <c r="HN79" s="70"/>
      <c r="HO79" s="70"/>
      <c r="HP79" s="70"/>
      <c r="HQ79" s="70"/>
      <c r="HR79" s="70"/>
      <c r="HS79" s="70"/>
      <c r="HT79" s="70"/>
      <c r="HU79" s="70"/>
      <c r="HV79" s="70"/>
      <c r="HW79" s="70"/>
      <c r="HX79" s="70"/>
      <c r="HY79" s="70"/>
      <c r="HZ79" s="70"/>
      <c r="IA79" s="70"/>
      <c r="IB79" s="70"/>
      <c r="IC79" s="70"/>
      <c r="ID79" s="70"/>
      <c r="IE79" s="70"/>
      <c r="IF79" s="70"/>
      <c r="IG79" s="70"/>
      <c r="IH79" s="70"/>
      <c r="II79" s="70"/>
      <c r="IJ79" s="70"/>
      <c r="IK79" s="70"/>
      <c r="IL79" s="70"/>
      <c r="IM79" s="70"/>
      <c r="IN79" s="70"/>
      <c r="IO79" s="70"/>
      <c r="IP79" s="70"/>
      <c r="IQ79" s="70"/>
      <c r="IR79" s="70"/>
      <c r="IS79" s="70"/>
      <c r="IT79" s="70"/>
      <c r="IU79" s="70"/>
      <c r="IV79" s="70"/>
      <c r="IW79" s="70"/>
      <c r="IX79" s="70"/>
      <c r="IY79" s="70"/>
      <c r="IZ79" s="70"/>
      <c r="JA79" s="70"/>
      <c r="JB79" s="70"/>
      <c r="JC79" s="70"/>
      <c r="JD79" s="70"/>
      <c r="JE79" s="70"/>
      <c r="JF79" s="70"/>
      <c r="JG79" s="70"/>
      <c r="JH79" s="70"/>
      <c r="JI79" s="70"/>
      <c r="JJ79" s="70"/>
      <c r="JK79" s="70"/>
      <c r="JL79" s="70"/>
      <c r="JM79" s="70"/>
      <c r="JN79" s="70"/>
      <c r="JO79" s="70"/>
      <c r="JP79" s="70"/>
      <c r="JQ79" s="70"/>
      <c r="JR79" s="70"/>
      <c r="JS79" s="70"/>
      <c r="JT79" s="70"/>
      <c r="JU79" s="70"/>
      <c r="JV79" s="70"/>
      <c r="JW79" s="70"/>
      <c r="JX79" s="70"/>
      <c r="JY79" s="70"/>
      <c r="JZ79" s="70"/>
      <c r="KA79" s="70"/>
      <c r="KB79" s="70"/>
      <c r="KC79" s="70"/>
      <c r="KD79" s="70"/>
      <c r="KE79" s="70"/>
      <c r="KF79" s="70"/>
      <c r="KG79" s="70"/>
      <c r="KH79" s="70"/>
      <c r="KI79" s="70"/>
      <c r="KJ79" s="70"/>
      <c r="KK79" s="70"/>
      <c r="KL79" s="70"/>
      <c r="KM79" s="70"/>
      <c r="KN79" s="70"/>
      <c r="KO79" s="70"/>
      <c r="KP79" s="70"/>
      <c r="KQ79" s="70"/>
      <c r="KR79" s="70"/>
      <c r="KS79" s="70"/>
      <c r="KT79" s="70"/>
      <c r="KU79" s="70"/>
      <c r="KV79" s="70"/>
      <c r="KW79" s="70"/>
      <c r="KX79" s="70"/>
      <c r="KY79" s="70"/>
      <c r="KZ79" s="70"/>
      <c r="LA79" s="70"/>
      <c r="LB79" s="70"/>
      <c r="LC79" s="70"/>
      <c r="LD79" s="70"/>
      <c r="LE79" s="70"/>
      <c r="LF79" s="70"/>
      <c r="LG79" s="70"/>
      <c r="LH79" s="70"/>
      <c r="LI79" s="70"/>
      <c r="LJ79" s="70"/>
      <c r="LK79" s="70"/>
      <c r="LL79" s="70"/>
      <c r="LM79" s="70"/>
      <c r="LN79" s="70"/>
      <c r="LO79" s="70"/>
      <c r="LP79" s="70"/>
      <c r="LQ79" s="70"/>
      <c r="LR79" s="70"/>
      <c r="LS79" s="70"/>
      <c r="LT79" s="70"/>
      <c r="LU79" s="70"/>
      <c r="LV79" s="70"/>
      <c r="LW79" s="70"/>
      <c r="LX79" s="70"/>
      <c r="LY79" s="70"/>
      <c r="LZ79" s="70"/>
      <c r="MA79" s="70"/>
      <c r="MB79" s="70"/>
      <c r="MC79" s="70"/>
      <c r="MD79" s="70"/>
      <c r="ME79" s="70"/>
      <c r="MF79" s="70"/>
      <c r="MG79" s="70"/>
      <c r="MH79" s="70"/>
      <c r="MI79" s="70"/>
    </row>
    <row r="80" spans="1:347" s="70" customFormat="1" ht="11.25" hidden="1" customHeight="1" x14ac:dyDescent="0.2">
      <c r="A80" s="127"/>
      <c r="B80" s="70" t="s">
        <v>242</v>
      </c>
      <c r="E80" s="501"/>
      <c r="G80" s="87"/>
      <c r="H80" s="124"/>
      <c r="I80" s="125">
        <v>0</v>
      </c>
      <c r="J80" s="132">
        <v>0</v>
      </c>
      <c r="K80" s="132">
        <v>0</v>
      </c>
      <c r="L80" s="132">
        <v>0</v>
      </c>
      <c r="M80" s="132">
        <v>0</v>
      </c>
      <c r="N80" s="132">
        <v>0</v>
      </c>
      <c r="O80" s="132">
        <v>0</v>
      </c>
      <c r="P80" s="132">
        <v>0</v>
      </c>
      <c r="Q80" s="132">
        <v>0</v>
      </c>
      <c r="R80" s="132">
        <v>0</v>
      </c>
      <c r="S80" s="132">
        <v>0</v>
      </c>
      <c r="T80" s="132">
        <v>0</v>
      </c>
      <c r="U80" s="132">
        <v>0</v>
      </c>
      <c r="V80" s="132">
        <v>0</v>
      </c>
      <c r="W80" s="132">
        <v>0</v>
      </c>
      <c r="X80" s="132">
        <v>0</v>
      </c>
      <c r="Y80" s="132">
        <v>0</v>
      </c>
      <c r="Z80" s="132">
        <v>0</v>
      </c>
      <c r="AA80" s="132">
        <v>0</v>
      </c>
      <c r="AB80" s="132">
        <v>0</v>
      </c>
      <c r="AC80" s="132">
        <v>0</v>
      </c>
      <c r="AD80" s="132">
        <v>0</v>
      </c>
      <c r="AE80" s="132">
        <v>0</v>
      </c>
      <c r="AF80" s="132">
        <v>0</v>
      </c>
      <c r="AG80" s="132">
        <v>0</v>
      </c>
      <c r="AH80" s="132">
        <v>0</v>
      </c>
      <c r="AI80" s="132">
        <v>0</v>
      </c>
      <c r="AJ80" s="132">
        <v>0</v>
      </c>
      <c r="AK80" s="132">
        <v>0</v>
      </c>
      <c r="AL80" s="132">
        <v>0</v>
      </c>
      <c r="AM80" s="132">
        <v>0</v>
      </c>
      <c r="AN80" s="132">
        <v>0</v>
      </c>
      <c r="AO80" s="132">
        <v>0</v>
      </c>
      <c r="AP80" s="132">
        <v>0</v>
      </c>
      <c r="AQ80" s="132">
        <v>0</v>
      </c>
      <c r="AR80" s="132">
        <v>0</v>
      </c>
      <c r="AS80" s="132">
        <v>0</v>
      </c>
      <c r="AT80" s="132">
        <v>0</v>
      </c>
      <c r="AU80" s="132">
        <v>0</v>
      </c>
      <c r="AV80" s="132">
        <v>0</v>
      </c>
      <c r="AW80" s="132">
        <v>0</v>
      </c>
      <c r="AY80" s="71"/>
      <c r="AZ80" s="71"/>
      <c r="BA80" s="71"/>
      <c r="BB80" s="71">
        <v>0</v>
      </c>
      <c r="BD80" s="78"/>
      <c r="BE80" s="78"/>
    </row>
    <row r="81" spans="1:347" s="70" customFormat="1" ht="11.25" hidden="1" customHeight="1" x14ac:dyDescent="0.2">
      <c r="A81" s="127"/>
      <c r="B81" s="88" t="s">
        <v>289</v>
      </c>
      <c r="C81" s="88"/>
      <c r="D81" s="88"/>
      <c r="E81" s="502"/>
      <c r="F81" s="88"/>
      <c r="G81" s="92"/>
      <c r="H81" s="459"/>
      <c r="I81" s="460"/>
      <c r="J81" s="460"/>
      <c r="K81" s="460"/>
      <c r="L81" s="460"/>
      <c r="M81" s="460"/>
      <c r="N81" s="460"/>
      <c r="O81" s="460"/>
      <c r="P81" s="460"/>
      <c r="Q81" s="460"/>
      <c r="R81" s="460"/>
      <c r="S81" s="460"/>
      <c r="T81" s="460"/>
      <c r="U81" s="460"/>
      <c r="V81" s="460"/>
      <c r="W81" s="460"/>
      <c r="X81" s="460"/>
      <c r="Y81" s="460"/>
      <c r="Z81" s="460"/>
      <c r="AA81" s="460"/>
      <c r="AB81" s="460"/>
      <c r="AC81" s="460"/>
      <c r="AD81" s="460"/>
      <c r="AE81" s="460"/>
      <c r="AF81" s="460"/>
      <c r="AG81" s="460"/>
      <c r="AH81" s="460"/>
      <c r="AI81" s="460"/>
      <c r="AJ81" s="460"/>
      <c r="AK81" s="460"/>
      <c r="AL81" s="460"/>
      <c r="AM81" s="460"/>
      <c r="AN81" s="460"/>
      <c r="AO81" s="460"/>
      <c r="AP81" s="460"/>
      <c r="AQ81" s="460"/>
      <c r="AR81" s="460"/>
      <c r="AS81" s="460"/>
      <c r="AT81" s="460"/>
      <c r="AU81" s="460"/>
      <c r="AV81" s="460"/>
      <c r="AW81" s="460"/>
    </row>
    <row r="82" spans="1:347" s="70" customFormat="1" ht="11.25" hidden="1" customHeight="1" x14ac:dyDescent="0.2">
      <c r="A82" s="127"/>
      <c r="B82" s="461" t="s">
        <v>290</v>
      </c>
      <c r="C82" s="461"/>
      <c r="D82" s="461"/>
      <c r="E82" s="503"/>
      <c r="F82" s="461"/>
      <c r="G82" s="462"/>
      <c r="H82" s="463">
        <v>0</v>
      </c>
      <c r="I82" s="464">
        <v>0</v>
      </c>
      <c r="J82" s="464">
        <v>0</v>
      </c>
      <c r="K82" s="464">
        <v>0</v>
      </c>
      <c r="L82" s="464">
        <v>0</v>
      </c>
      <c r="M82" s="464">
        <v>0</v>
      </c>
      <c r="N82" s="464">
        <v>0</v>
      </c>
      <c r="O82" s="464">
        <v>0</v>
      </c>
      <c r="P82" s="464">
        <v>0</v>
      </c>
      <c r="Q82" s="464">
        <v>0</v>
      </c>
      <c r="R82" s="464">
        <v>0</v>
      </c>
      <c r="S82" s="464">
        <v>0</v>
      </c>
      <c r="T82" s="464">
        <v>0</v>
      </c>
      <c r="U82" s="464">
        <v>0</v>
      </c>
      <c r="V82" s="464">
        <v>0</v>
      </c>
      <c r="W82" s="464">
        <v>0</v>
      </c>
      <c r="X82" s="464">
        <v>0</v>
      </c>
      <c r="Y82" s="464">
        <v>0</v>
      </c>
      <c r="Z82" s="464">
        <v>0</v>
      </c>
      <c r="AA82" s="464">
        <v>0</v>
      </c>
      <c r="AB82" s="464">
        <v>0</v>
      </c>
      <c r="AC82" s="464">
        <v>0</v>
      </c>
      <c r="AD82" s="464">
        <v>0</v>
      </c>
      <c r="AE82" s="464">
        <v>0</v>
      </c>
      <c r="AF82" s="464">
        <v>0</v>
      </c>
      <c r="AG82" s="464">
        <v>0</v>
      </c>
      <c r="AH82" s="464">
        <v>0</v>
      </c>
      <c r="AI82" s="464">
        <v>0</v>
      </c>
      <c r="AJ82" s="464">
        <v>0</v>
      </c>
      <c r="AK82" s="464">
        <v>0</v>
      </c>
      <c r="AL82" s="464">
        <v>0</v>
      </c>
      <c r="AM82" s="464">
        <v>0</v>
      </c>
      <c r="AN82" s="464">
        <v>0</v>
      </c>
      <c r="AO82" s="464">
        <v>0</v>
      </c>
      <c r="AP82" s="464">
        <v>0</v>
      </c>
      <c r="AQ82" s="464">
        <v>0</v>
      </c>
      <c r="AR82" s="464">
        <v>0</v>
      </c>
      <c r="AS82" s="464">
        <v>0</v>
      </c>
      <c r="AT82" s="464">
        <v>0</v>
      </c>
      <c r="AU82" s="464">
        <v>0</v>
      </c>
      <c r="AV82" s="464">
        <v>0</v>
      </c>
      <c r="AW82" s="464">
        <v>0</v>
      </c>
    </row>
    <row r="83" spans="1:347" s="70" customFormat="1" ht="11.25" hidden="1" customHeight="1" x14ac:dyDescent="0.2">
      <c r="A83" s="127"/>
      <c r="B83" s="88" t="s">
        <v>291</v>
      </c>
      <c r="C83" s="88"/>
      <c r="D83" s="88"/>
      <c r="E83" s="502"/>
      <c r="F83" s="88"/>
      <c r="G83" s="92"/>
      <c r="H83" s="465" t="s">
        <v>295</v>
      </c>
      <c r="I83" s="370" t="s">
        <v>295</v>
      </c>
      <c r="J83" s="370" t="s">
        <v>295</v>
      </c>
      <c r="K83" s="370" t="s">
        <v>295</v>
      </c>
      <c r="L83" s="370" t="s">
        <v>295</v>
      </c>
      <c r="M83" s="370" t="s">
        <v>295</v>
      </c>
      <c r="N83" s="370" t="s">
        <v>295</v>
      </c>
      <c r="O83" s="370" t="s">
        <v>295</v>
      </c>
      <c r="P83" s="370" t="s">
        <v>295</v>
      </c>
      <c r="Q83" s="370" t="s">
        <v>295</v>
      </c>
      <c r="R83" s="370" t="s">
        <v>295</v>
      </c>
      <c r="S83" s="370" t="s">
        <v>295</v>
      </c>
      <c r="T83" s="370" t="s">
        <v>295</v>
      </c>
      <c r="U83" s="370" t="s">
        <v>295</v>
      </c>
      <c r="V83" s="370" t="s">
        <v>295</v>
      </c>
      <c r="W83" s="370" t="s">
        <v>295</v>
      </c>
      <c r="X83" s="370" t="s">
        <v>295</v>
      </c>
      <c r="Y83" s="370" t="s">
        <v>295</v>
      </c>
      <c r="Z83" s="370" t="s">
        <v>295</v>
      </c>
      <c r="AA83" s="370" t="s">
        <v>295</v>
      </c>
      <c r="AB83" s="370" t="s">
        <v>295</v>
      </c>
      <c r="AC83" s="370" t="s">
        <v>295</v>
      </c>
      <c r="AD83" s="370" t="s">
        <v>295</v>
      </c>
      <c r="AE83" s="370" t="s">
        <v>295</v>
      </c>
      <c r="AF83" s="370" t="s">
        <v>295</v>
      </c>
      <c r="AG83" s="370" t="s">
        <v>295</v>
      </c>
      <c r="AH83" s="370" t="s">
        <v>295</v>
      </c>
      <c r="AI83" s="370" t="s">
        <v>295</v>
      </c>
      <c r="AJ83" s="370" t="s">
        <v>295</v>
      </c>
      <c r="AK83" s="370" t="s">
        <v>295</v>
      </c>
      <c r="AL83" s="370" t="s">
        <v>295</v>
      </c>
      <c r="AM83" s="370" t="s">
        <v>295</v>
      </c>
      <c r="AN83" s="370" t="s">
        <v>295</v>
      </c>
      <c r="AO83" s="370" t="s">
        <v>295</v>
      </c>
      <c r="AP83" s="370" t="s">
        <v>295</v>
      </c>
      <c r="AQ83" s="370" t="s">
        <v>295</v>
      </c>
      <c r="AR83" s="370" t="s">
        <v>295</v>
      </c>
      <c r="AS83" s="370" t="s">
        <v>295</v>
      </c>
      <c r="AT83" s="370" t="s">
        <v>295</v>
      </c>
      <c r="AU83" s="370" t="s">
        <v>295</v>
      </c>
      <c r="AV83" s="370" t="s">
        <v>295</v>
      </c>
      <c r="AW83" s="370" t="s">
        <v>295</v>
      </c>
    </row>
    <row r="84" spans="1:347" s="70" customFormat="1" ht="11.25" customHeight="1" x14ac:dyDescent="0.2">
      <c r="A84" s="127"/>
      <c r="E84" s="504"/>
      <c r="H84" s="126"/>
      <c r="I84" s="71"/>
      <c r="J84" s="71"/>
      <c r="K84" s="71"/>
      <c r="L84" s="71"/>
      <c r="M84" s="71"/>
      <c r="N84" s="71"/>
      <c r="O84" s="71"/>
      <c r="P84" s="71"/>
      <c r="Q84" s="71"/>
      <c r="R84" s="71"/>
      <c r="S84" s="71"/>
      <c r="T84" s="71"/>
      <c r="U84" s="71"/>
      <c r="V84" s="71"/>
      <c r="W84" s="71"/>
      <c r="X84" s="71"/>
      <c r="Y84" s="71"/>
      <c r="Z84" s="71"/>
      <c r="AA84" s="71"/>
      <c r="AB84" s="71"/>
      <c r="AC84" s="71"/>
      <c r="AD84" s="71"/>
      <c r="AE84" s="71"/>
      <c r="AF84" s="71"/>
      <c r="AG84" s="71"/>
      <c r="AH84" s="71"/>
      <c r="AI84" s="71"/>
      <c r="AJ84" s="71"/>
      <c r="AK84" s="71"/>
      <c r="AL84" s="71"/>
      <c r="AM84" s="71"/>
      <c r="AN84" s="71"/>
      <c r="AO84" s="71"/>
      <c r="AP84" s="71"/>
      <c r="AQ84" s="71"/>
      <c r="AR84" s="71"/>
      <c r="AS84" s="71"/>
      <c r="AT84" s="71"/>
      <c r="AU84" s="71"/>
      <c r="AV84" s="71"/>
      <c r="AW84" s="71"/>
    </row>
    <row r="85" spans="1:347" x14ac:dyDescent="0.25">
      <c r="A85" s="128"/>
      <c r="B85" s="68" t="s">
        <v>243</v>
      </c>
      <c r="C85" s="452"/>
      <c r="D85" s="452"/>
      <c r="E85" s="505"/>
      <c r="F85" s="452"/>
      <c r="G85" s="453"/>
      <c r="H85" s="454"/>
      <c r="I85" s="455"/>
      <c r="J85" s="455"/>
      <c r="K85" s="455"/>
      <c r="L85" s="455"/>
      <c r="M85" s="455"/>
      <c r="N85" s="455"/>
      <c r="O85" s="455"/>
      <c r="P85" s="455"/>
      <c r="Q85" s="455"/>
      <c r="R85" s="455"/>
      <c r="S85" s="455"/>
      <c r="T85" s="455"/>
      <c r="U85" s="455"/>
      <c r="V85" s="455"/>
      <c r="W85" s="455"/>
      <c r="X85" s="455"/>
      <c r="Y85" s="455"/>
      <c r="Z85" s="455"/>
      <c r="AA85" s="455"/>
      <c r="AB85" s="455"/>
      <c r="AC85" s="455"/>
      <c r="AD85" s="455"/>
      <c r="AE85" s="455"/>
      <c r="AF85" s="455"/>
      <c r="AG85" s="455"/>
      <c r="AH85" s="455"/>
      <c r="AI85" s="455"/>
      <c r="AJ85" s="455"/>
      <c r="AK85" s="455"/>
      <c r="AL85" s="455"/>
      <c r="AM85" s="455"/>
      <c r="AN85" s="455"/>
      <c r="AO85" s="455"/>
      <c r="AP85" s="455"/>
      <c r="AQ85" s="455"/>
      <c r="AR85" s="455"/>
      <c r="AS85" s="455"/>
      <c r="AT85" s="455"/>
      <c r="AU85" s="455"/>
      <c r="AV85" s="455"/>
      <c r="AW85" s="455"/>
      <c r="AX85" s="70"/>
      <c r="AY85" s="455"/>
      <c r="AZ85" s="455"/>
      <c r="BA85" s="455"/>
      <c r="BB85" s="455"/>
      <c r="BC85" s="70"/>
      <c r="BD85" s="70"/>
      <c r="BE85" s="70"/>
      <c r="BF85" s="70"/>
      <c r="BG85" s="70"/>
      <c r="BH85" s="70"/>
      <c r="BI85" s="70"/>
      <c r="BJ85" s="70"/>
      <c r="BK85" s="70"/>
      <c r="BL85" s="70"/>
      <c r="BM85" s="70"/>
      <c r="BN85" s="70"/>
      <c r="BO85" s="70"/>
      <c r="BP85" s="70"/>
      <c r="BQ85" s="70"/>
      <c r="BR85" s="70"/>
      <c r="BS85" s="70"/>
      <c r="BT85" s="70"/>
      <c r="BU85" s="70"/>
      <c r="BV85" s="70"/>
      <c r="BW85" s="70"/>
      <c r="BX85" s="70"/>
      <c r="BY85" s="70"/>
      <c r="BZ85" s="70"/>
      <c r="CA85" s="70"/>
      <c r="CB85" s="70"/>
      <c r="CC85" s="70"/>
      <c r="CD85" s="70"/>
      <c r="CE85" s="70"/>
      <c r="CF85" s="70"/>
      <c r="CG85" s="70"/>
      <c r="CH85" s="70"/>
      <c r="CI85" s="70"/>
      <c r="CJ85" s="70"/>
      <c r="CK85" s="70"/>
      <c r="CL85" s="70"/>
      <c r="CM85" s="70"/>
      <c r="CN85" s="70"/>
      <c r="CO85" s="70"/>
      <c r="CP85" s="70"/>
      <c r="CQ85" s="70"/>
      <c r="CR85" s="70"/>
      <c r="CS85" s="70"/>
      <c r="CT85" s="70"/>
      <c r="CU85" s="70"/>
      <c r="CV85" s="70"/>
      <c r="CW85" s="70"/>
      <c r="CX85" s="70"/>
      <c r="CY85" s="70"/>
      <c r="CZ85" s="70"/>
      <c r="DA85" s="70"/>
      <c r="DB85" s="70"/>
      <c r="DC85" s="70"/>
      <c r="DD85" s="70"/>
      <c r="DE85" s="70"/>
      <c r="DF85" s="70"/>
      <c r="DG85" s="70"/>
      <c r="DH85" s="70"/>
      <c r="DI85" s="70"/>
      <c r="DJ85" s="70"/>
      <c r="DK85" s="70"/>
      <c r="DL85" s="70"/>
      <c r="DM85" s="70"/>
      <c r="DN85" s="70"/>
      <c r="DO85" s="70"/>
      <c r="DP85" s="70"/>
      <c r="DQ85" s="70"/>
      <c r="DR85" s="70"/>
      <c r="DS85" s="70"/>
      <c r="DT85" s="70"/>
      <c r="DU85" s="70"/>
      <c r="DV85" s="70"/>
      <c r="DW85" s="70"/>
      <c r="DX85" s="70"/>
      <c r="DY85" s="70"/>
      <c r="DZ85" s="70"/>
      <c r="EA85" s="70"/>
      <c r="EB85" s="70"/>
      <c r="EC85" s="70"/>
      <c r="ED85" s="70"/>
      <c r="EE85" s="70"/>
      <c r="EF85" s="70"/>
      <c r="EG85" s="70"/>
      <c r="EH85" s="70"/>
      <c r="EI85" s="70"/>
      <c r="EJ85" s="70"/>
      <c r="EK85" s="70"/>
      <c r="EL85" s="70"/>
      <c r="EM85" s="70"/>
      <c r="EN85" s="70"/>
      <c r="EO85" s="70"/>
      <c r="EP85" s="70"/>
      <c r="EQ85" s="70"/>
      <c r="ER85" s="70"/>
      <c r="ES85" s="70"/>
      <c r="ET85" s="70"/>
      <c r="EU85" s="70"/>
      <c r="EV85" s="70"/>
      <c r="EW85" s="70"/>
      <c r="EX85" s="70"/>
      <c r="EY85" s="70"/>
      <c r="EZ85" s="70"/>
      <c r="FA85" s="70"/>
      <c r="FB85" s="70"/>
      <c r="FC85" s="70"/>
      <c r="FD85" s="70"/>
      <c r="FE85" s="70"/>
      <c r="FF85" s="70"/>
      <c r="FG85" s="70"/>
      <c r="FH85" s="70"/>
      <c r="FI85" s="70"/>
      <c r="FJ85" s="70"/>
      <c r="FK85" s="70"/>
      <c r="FL85" s="70"/>
      <c r="FM85" s="70"/>
      <c r="FN85" s="70"/>
      <c r="FO85" s="70"/>
      <c r="FP85" s="70"/>
      <c r="FQ85" s="70"/>
      <c r="FR85" s="70"/>
      <c r="FS85" s="70"/>
      <c r="FT85" s="70"/>
      <c r="FU85" s="70"/>
      <c r="FV85" s="70"/>
      <c r="FW85" s="70"/>
      <c r="FX85" s="70"/>
      <c r="FY85" s="70"/>
      <c r="FZ85" s="70"/>
      <c r="GA85" s="70"/>
      <c r="GB85" s="70"/>
      <c r="GC85" s="70"/>
      <c r="GD85" s="70"/>
      <c r="GE85" s="70"/>
      <c r="GF85" s="70"/>
      <c r="GG85" s="70"/>
      <c r="GH85" s="70"/>
      <c r="GI85" s="70"/>
      <c r="GJ85" s="70"/>
      <c r="GK85" s="70"/>
      <c r="GL85" s="70"/>
      <c r="GM85" s="70"/>
      <c r="GN85" s="70"/>
      <c r="GO85" s="70"/>
      <c r="GP85" s="70"/>
      <c r="GQ85" s="70"/>
      <c r="GR85" s="70"/>
      <c r="GS85" s="70"/>
      <c r="GT85" s="70"/>
      <c r="GU85" s="70"/>
      <c r="GV85" s="70"/>
      <c r="GW85" s="70"/>
      <c r="GX85" s="70"/>
      <c r="GY85" s="70"/>
      <c r="GZ85" s="70"/>
      <c r="HA85" s="70"/>
      <c r="HB85" s="70"/>
      <c r="HC85" s="70"/>
      <c r="HD85" s="70"/>
      <c r="HE85" s="70"/>
      <c r="HF85" s="70"/>
      <c r="HG85" s="70"/>
      <c r="HH85" s="70"/>
      <c r="HI85" s="70"/>
      <c r="HJ85" s="70"/>
      <c r="HK85" s="70"/>
      <c r="HL85" s="70"/>
      <c r="HM85" s="70"/>
      <c r="HN85" s="70"/>
      <c r="HO85" s="70"/>
      <c r="HP85" s="70"/>
      <c r="HQ85" s="70"/>
      <c r="HR85" s="70"/>
      <c r="HS85" s="70"/>
      <c r="HT85" s="70"/>
      <c r="HU85" s="70"/>
      <c r="HV85" s="70"/>
      <c r="HW85" s="70"/>
      <c r="HX85" s="70"/>
      <c r="HY85" s="70"/>
      <c r="HZ85" s="70"/>
      <c r="IA85" s="70"/>
      <c r="IB85" s="70"/>
      <c r="IC85" s="70"/>
      <c r="ID85" s="70"/>
      <c r="IE85" s="70"/>
      <c r="IF85" s="70"/>
      <c r="IG85" s="70"/>
      <c r="IH85" s="70"/>
      <c r="II85" s="70"/>
      <c r="IJ85" s="70"/>
      <c r="IK85" s="70"/>
      <c r="IL85" s="70"/>
      <c r="IM85" s="70"/>
      <c r="IN85" s="70"/>
      <c r="IO85" s="70"/>
      <c r="IP85" s="70"/>
      <c r="IQ85" s="70"/>
      <c r="IR85" s="70"/>
      <c r="IS85" s="70"/>
      <c r="IT85" s="70"/>
      <c r="IU85" s="70"/>
      <c r="IV85" s="70"/>
      <c r="IW85" s="70"/>
      <c r="IX85" s="70"/>
      <c r="IY85" s="70"/>
      <c r="IZ85" s="70"/>
      <c r="JA85" s="70"/>
      <c r="JB85" s="70"/>
      <c r="JC85" s="70"/>
      <c r="JD85" s="70"/>
      <c r="JE85" s="70"/>
      <c r="JF85" s="70"/>
      <c r="JG85" s="70"/>
      <c r="JH85" s="70"/>
      <c r="JI85" s="70"/>
      <c r="JJ85" s="70"/>
      <c r="JK85" s="70"/>
      <c r="JL85" s="70"/>
      <c r="JM85" s="70"/>
      <c r="JN85" s="70"/>
      <c r="JO85" s="70"/>
      <c r="JP85" s="70"/>
      <c r="JQ85" s="70"/>
      <c r="JR85" s="70"/>
      <c r="JS85" s="70"/>
      <c r="JT85" s="70"/>
      <c r="JU85" s="70"/>
      <c r="JV85" s="70"/>
      <c r="JW85" s="70"/>
      <c r="JX85" s="70"/>
      <c r="JY85" s="70"/>
      <c r="JZ85" s="70"/>
      <c r="KA85" s="70"/>
      <c r="KB85" s="70"/>
      <c r="KC85" s="70"/>
      <c r="KD85" s="70"/>
      <c r="KE85" s="70"/>
      <c r="KF85" s="70"/>
      <c r="KG85" s="70"/>
      <c r="KH85" s="70"/>
      <c r="KI85" s="70"/>
      <c r="KJ85" s="70"/>
      <c r="KK85" s="70"/>
      <c r="KL85" s="70"/>
      <c r="KM85" s="70"/>
      <c r="KN85" s="70"/>
      <c r="KO85" s="70"/>
      <c r="KP85" s="70"/>
      <c r="KQ85" s="70"/>
      <c r="KR85" s="70"/>
      <c r="KS85" s="70"/>
      <c r="KT85" s="70"/>
      <c r="KU85" s="70"/>
      <c r="KV85" s="70"/>
      <c r="KW85" s="70"/>
      <c r="KX85" s="70"/>
      <c r="KY85" s="70"/>
      <c r="KZ85" s="70"/>
      <c r="LA85" s="70"/>
      <c r="LB85" s="70"/>
      <c r="LC85" s="70"/>
      <c r="LD85" s="70"/>
      <c r="LE85" s="70"/>
      <c r="LF85" s="70"/>
      <c r="LG85" s="70"/>
      <c r="LH85" s="70"/>
      <c r="LI85" s="70"/>
      <c r="LJ85" s="70"/>
      <c r="LK85" s="70"/>
      <c r="LL85" s="70"/>
      <c r="LM85" s="70"/>
      <c r="LN85" s="70"/>
      <c r="LO85" s="70"/>
      <c r="LP85" s="70"/>
      <c r="LQ85" s="70"/>
      <c r="LR85" s="70"/>
      <c r="LS85" s="70"/>
      <c r="LT85" s="70"/>
      <c r="LU85" s="70"/>
      <c r="LV85" s="70"/>
      <c r="LW85" s="70"/>
      <c r="LX85" s="70"/>
      <c r="LY85" s="70"/>
      <c r="LZ85" s="70"/>
      <c r="MA85" s="70"/>
      <c r="MB85" s="70"/>
      <c r="MC85" s="70"/>
      <c r="MD85" s="70"/>
      <c r="ME85" s="70"/>
      <c r="MF85" s="70"/>
      <c r="MG85" s="70"/>
      <c r="MH85" s="70"/>
      <c r="MI85" s="70"/>
    </row>
    <row r="86" spans="1:347" x14ac:dyDescent="0.25">
      <c r="A86" s="128"/>
      <c r="B86" s="456" t="s">
        <v>288</v>
      </c>
      <c r="C86" s="457"/>
      <c r="D86" s="457"/>
      <c r="E86" s="506"/>
      <c r="F86" s="457"/>
      <c r="G86" s="457"/>
      <c r="H86" s="123"/>
      <c r="I86" s="458"/>
      <c r="J86" s="458"/>
      <c r="K86" s="458"/>
      <c r="L86" s="458"/>
      <c r="M86" s="458"/>
      <c r="N86" s="458"/>
      <c r="O86" s="458"/>
      <c r="P86" s="458"/>
      <c r="Q86" s="458"/>
      <c r="R86" s="458"/>
      <c r="S86" s="458"/>
      <c r="T86" s="458"/>
      <c r="U86" s="458"/>
      <c r="V86" s="458"/>
      <c r="W86" s="458"/>
      <c r="X86" s="458"/>
      <c r="Y86" s="458"/>
      <c r="Z86" s="458"/>
      <c r="AA86" s="458"/>
      <c r="AB86" s="458"/>
      <c r="AC86" s="458"/>
      <c r="AD86" s="458"/>
      <c r="AE86" s="458"/>
      <c r="AF86" s="458"/>
      <c r="AG86" s="458"/>
      <c r="AH86" s="458"/>
      <c r="AI86" s="458"/>
      <c r="AJ86" s="458"/>
      <c r="AK86" s="458"/>
      <c r="AL86" s="458"/>
      <c r="AM86" s="458"/>
      <c r="AN86" s="458"/>
      <c r="AO86" s="458"/>
      <c r="AP86" s="458"/>
      <c r="AQ86" s="458"/>
      <c r="AR86" s="458"/>
      <c r="AS86" s="458"/>
      <c r="AT86" s="458"/>
      <c r="AU86" s="458"/>
      <c r="AV86" s="458"/>
      <c r="AW86" s="458"/>
      <c r="AX86" s="70"/>
      <c r="AY86" s="458"/>
      <c r="AZ86" s="458"/>
      <c r="BA86" s="458"/>
      <c r="BB86" s="458"/>
      <c r="BC86" s="70"/>
      <c r="BD86" s="70"/>
      <c r="BE86" s="70"/>
      <c r="BF86" s="70"/>
      <c r="BG86" s="70"/>
      <c r="BH86" s="70"/>
      <c r="BI86" s="70"/>
      <c r="BJ86" s="70"/>
      <c r="BK86" s="70"/>
      <c r="BL86" s="70"/>
      <c r="BM86" s="70"/>
      <c r="BN86" s="70"/>
      <c r="BO86" s="70"/>
      <c r="BP86" s="70"/>
      <c r="BQ86" s="70"/>
      <c r="BR86" s="70"/>
      <c r="BS86" s="70"/>
      <c r="BT86" s="70"/>
      <c r="BU86" s="70"/>
      <c r="BV86" s="70"/>
      <c r="BW86" s="70"/>
      <c r="BX86" s="70"/>
      <c r="BY86" s="70"/>
      <c r="BZ86" s="70"/>
      <c r="CA86" s="70"/>
      <c r="CB86" s="70"/>
      <c r="CC86" s="70"/>
      <c r="CD86" s="70"/>
      <c r="CE86" s="70"/>
      <c r="CF86" s="70"/>
      <c r="CG86" s="70"/>
      <c r="CH86" s="70"/>
      <c r="CI86" s="70"/>
      <c r="CJ86" s="70"/>
      <c r="CK86" s="70"/>
      <c r="CL86" s="70"/>
      <c r="CM86" s="70"/>
      <c r="CN86" s="70"/>
      <c r="CO86" s="70"/>
      <c r="CP86" s="70"/>
      <c r="CQ86" s="70"/>
      <c r="CR86" s="70"/>
      <c r="CS86" s="70"/>
      <c r="CT86" s="70"/>
      <c r="CU86" s="70"/>
      <c r="CV86" s="70"/>
      <c r="CW86" s="70"/>
      <c r="CX86" s="70"/>
      <c r="CY86" s="70"/>
      <c r="CZ86" s="70"/>
      <c r="DA86" s="70"/>
      <c r="DB86" s="70"/>
      <c r="DC86" s="70"/>
      <c r="DD86" s="70"/>
      <c r="DE86" s="70"/>
      <c r="DF86" s="70"/>
      <c r="DG86" s="70"/>
      <c r="DH86" s="70"/>
      <c r="DI86" s="70"/>
      <c r="DJ86" s="70"/>
      <c r="DK86" s="70"/>
      <c r="DL86" s="70"/>
      <c r="DM86" s="70"/>
      <c r="DN86" s="70"/>
      <c r="DO86" s="70"/>
      <c r="DP86" s="70"/>
      <c r="DQ86" s="70"/>
      <c r="DR86" s="70"/>
      <c r="DS86" s="70"/>
      <c r="DT86" s="70"/>
      <c r="DU86" s="70"/>
      <c r="DV86" s="70"/>
      <c r="DW86" s="70"/>
      <c r="DX86" s="70"/>
      <c r="DY86" s="70"/>
      <c r="DZ86" s="70"/>
      <c r="EA86" s="70"/>
      <c r="EB86" s="70"/>
      <c r="EC86" s="70"/>
      <c r="ED86" s="70"/>
      <c r="EE86" s="70"/>
      <c r="EF86" s="70"/>
      <c r="EG86" s="70"/>
      <c r="EH86" s="70"/>
      <c r="EI86" s="70"/>
      <c r="EJ86" s="70"/>
      <c r="EK86" s="70"/>
      <c r="EL86" s="70"/>
      <c r="EM86" s="70"/>
      <c r="EN86" s="70"/>
      <c r="EO86" s="70"/>
      <c r="EP86" s="70"/>
      <c r="EQ86" s="70"/>
      <c r="ER86" s="70"/>
      <c r="ES86" s="70"/>
      <c r="ET86" s="70"/>
      <c r="EU86" s="70"/>
      <c r="EV86" s="70"/>
      <c r="EW86" s="70"/>
      <c r="EX86" s="70"/>
      <c r="EY86" s="70"/>
      <c r="EZ86" s="70"/>
      <c r="FA86" s="70"/>
      <c r="FB86" s="70"/>
      <c r="FC86" s="70"/>
      <c r="FD86" s="70"/>
      <c r="FE86" s="70"/>
      <c r="FF86" s="70"/>
      <c r="FG86" s="70"/>
      <c r="FH86" s="70"/>
      <c r="FI86" s="70"/>
      <c r="FJ86" s="70"/>
      <c r="FK86" s="70"/>
      <c r="FL86" s="70"/>
      <c r="FM86" s="70"/>
      <c r="FN86" s="70"/>
      <c r="FO86" s="70"/>
      <c r="FP86" s="70"/>
      <c r="FQ86" s="70"/>
      <c r="FR86" s="70"/>
      <c r="FS86" s="70"/>
      <c r="FT86" s="70"/>
      <c r="FU86" s="70"/>
      <c r="FV86" s="70"/>
      <c r="FW86" s="70"/>
      <c r="FX86" s="70"/>
      <c r="FY86" s="70"/>
      <c r="FZ86" s="70"/>
      <c r="GA86" s="70"/>
      <c r="GB86" s="70"/>
      <c r="GC86" s="70"/>
      <c r="GD86" s="70"/>
      <c r="GE86" s="70"/>
      <c r="GF86" s="70"/>
      <c r="GG86" s="70"/>
      <c r="GH86" s="70"/>
      <c r="GI86" s="70"/>
      <c r="GJ86" s="70"/>
      <c r="GK86" s="70"/>
      <c r="GL86" s="70"/>
      <c r="GM86" s="70"/>
      <c r="GN86" s="70"/>
      <c r="GO86" s="70"/>
      <c r="GP86" s="70"/>
      <c r="GQ86" s="70"/>
      <c r="GR86" s="70"/>
      <c r="GS86" s="70"/>
      <c r="GT86" s="70"/>
      <c r="GU86" s="70"/>
      <c r="GV86" s="70"/>
      <c r="GW86" s="70"/>
      <c r="GX86" s="70"/>
      <c r="GY86" s="70"/>
      <c r="GZ86" s="70"/>
      <c r="HA86" s="70"/>
      <c r="HB86" s="70"/>
      <c r="HC86" s="70"/>
      <c r="HD86" s="70"/>
      <c r="HE86" s="70"/>
      <c r="HF86" s="70"/>
      <c r="HG86" s="70"/>
      <c r="HH86" s="70"/>
      <c r="HI86" s="70"/>
      <c r="HJ86" s="70"/>
      <c r="HK86" s="70"/>
      <c r="HL86" s="70"/>
      <c r="HM86" s="70"/>
      <c r="HN86" s="70"/>
      <c r="HO86" s="70"/>
      <c r="HP86" s="70"/>
      <c r="HQ86" s="70"/>
      <c r="HR86" s="70"/>
      <c r="HS86" s="70"/>
      <c r="HT86" s="70"/>
      <c r="HU86" s="70"/>
      <c r="HV86" s="70"/>
      <c r="HW86" s="70"/>
      <c r="HX86" s="70"/>
      <c r="HY86" s="70"/>
      <c r="HZ86" s="70"/>
      <c r="IA86" s="70"/>
      <c r="IB86" s="70"/>
      <c r="IC86" s="70"/>
      <c r="ID86" s="70"/>
      <c r="IE86" s="70"/>
      <c r="IF86" s="70"/>
      <c r="IG86" s="70"/>
      <c r="IH86" s="70"/>
      <c r="II86" s="70"/>
      <c r="IJ86" s="70"/>
      <c r="IK86" s="70"/>
      <c r="IL86" s="70"/>
      <c r="IM86" s="70"/>
      <c r="IN86" s="70"/>
      <c r="IO86" s="70"/>
      <c r="IP86" s="70"/>
      <c r="IQ86" s="70"/>
      <c r="IR86" s="70"/>
      <c r="IS86" s="70"/>
      <c r="IT86" s="70"/>
      <c r="IU86" s="70"/>
      <c r="IV86" s="70"/>
      <c r="IW86" s="70"/>
      <c r="IX86" s="70"/>
      <c r="IY86" s="70"/>
      <c r="IZ86" s="70"/>
      <c r="JA86" s="70"/>
      <c r="JB86" s="70"/>
      <c r="JC86" s="70"/>
      <c r="JD86" s="70"/>
      <c r="JE86" s="70"/>
      <c r="JF86" s="70"/>
      <c r="JG86" s="70"/>
      <c r="JH86" s="70"/>
      <c r="JI86" s="70"/>
      <c r="JJ86" s="70"/>
      <c r="JK86" s="70"/>
      <c r="JL86" s="70"/>
      <c r="JM86" s="70"/>
      <c r="JN86" s="70"/>
      <c r="JO86" s="70"/>
      <c r="JP86" s="70"/>
      <c r="JQ86" s="70"/>
      <c r="JR86" s="70"/>
      <c r="JS86" s="70"/>
      <c r="JT86" s="70"/>
      <c r="JU86" s="70"/>
      <c r="JV86" s="70"/>
      <c r="JW86" s="70"/>
      <c r="JX86" s="70"/>
      <c r="JY86" s="70"/>
      <c r="JZ86" s="70"/>
      <c r="KA86" s="70"/>
      <c r="KB86" s="70"/>
      <c r="KC86" s="70"/>
      <c r="KD86" s="70"/>
      <c r="KE86" s="70"/>
      <c r="KF86" s="70"/>
      <c r="KG86" s="70"/>
      <c r="KH86" s="70"/>
      <c r="KI86" s="70"/>
      <c r="KJ86" s="70"/>
      <c r="KK86" s="70"/>
      <c r="KL86" s="70"/>
      <c r="KM86" s="70"/>
      <c r="KN86" s="70"/>
      <c r="KO86" s="70"/>
      <c r="KP86" s="70"/>
      <c r="KQ86" s="70"/>
      <c r="KR86" s="70"/>
      <c r="KS86" s="70"/>
      <c r="KT86" s="70"/>
      <c r="KU86" s="70"/>
      <c r="KV86" s="70"/>
      <c r="KW86" s="70"/>
      <c r="KX86" s="70"/>
      <c r="KY86" s="70"/>
      <c r="KZ86" s="70"/>
      <c r="LA86" s="70"/>
      <c r="LB86" s="70"/>
      <c r="LC86" s="70"/>
      <c r="LD86" s="70"/>
      <c r="LE86" s="70"/>
      <c r="LF86" s="70"/>
      <c r="LG86" s="70"/>
      <c r="LH86" s="70"/>
      <c r="LI86" s="70"/>
      <c r="LJ86" s="70"/>
      <c r="LK86" s="70"/>
      <c r="LL86" s="70"/>
      <c r="LM86" s="70"/>
      <c r="LN86" s="70"/>
      <c r="LO86" s="70"/>
      <c r="LP86" s="70"/>
      <c r="LQ86" s="70"/>
      <c r="LR86" s="70"/>
      <c r="LS86" s="70"/>
      <c r="LT86" s="70"/>
      <c r="LU86" s="70"/>
      <c r="LV86" s="70"/>
      <c r="LW86" s="70"/>
      <c r="LX86" s="70"/>
      <c r="LY86" s="70"/>
      <c r="LZ86" s="70"/>
      <c r="MA86" s="70"/>
      <c r="MB86" s="70"/>
      <c r="MC86" s="70"/>
      <c r="MD86" s="70"/>
      <c r="ME86" s="70"/>
      <c r="MF86" s="70"/>
      <c r="MG86" s="70"/>
      <c r="MH86" s="70"/>
      <c r="MI86" s="70"/>
    </row>
    <row r="87" spans="1:347" s="70" customFormat="1" ht="11.25" customHeight="1" x14ac:dyDescent="0.2">
      <c r="A87" s="127"/>
      <c r="B87" s="70" t="s">
        <v>243</v>
      </c>
      <c r="C87" s="70" t="s">
        <v>400</v>
      </c>
      <c r="D87" s="70" t="s">
        <v>401</v>
      </c>
      <c r="E87" s="501">
        <v>1</v>
      </c>
      <c r="G87" s="87"/>
      <c r="H87" s="124">
        <v>33000</v>
      </c>
      <c r="I87" s="125">
        <v>33660</v>
      </c>
      <c r="J87" s="132">
        <v>34333.199999999997</v>
      </c>
      <c r="K87" s="132">
        <v>35019.863999999994</v>
      </c>
      <c r="L87" s="132">
        <v>35720.261279999992</v>
      </c>
      <c r="M87" s="132">
        <v>36434.666505599991</v>
      </c>
      <c r="N87" s="132">
        <v>37163.359835711992</v>
      </c>
      <c r="O87" s="125">
        <v>37906.62703242623</v>
      </c>
      <c r="P87" s="125">
        <v>38664.759573074756</v>
      </c>
      <c r="Q87" s="125">
        <v>39438.054764536253</v>
      </c>
      <c r="R87" s="125">
        <v>40226.81585982698</v>
      </c>
      <c r="S87" s="125">
        <v>41031.352177023524</v>
      </c>
      <c r="T87" s="125">
        <v>41851.979220563997</v>
      </c>
      <c r="U87" s="125">
        <v>42689.018804975276</v>
      </c>
      <c r="V87" s="125">
        <v>43542.799181074784</v>
      </c>
      <c r="W87" s="125">
        <v>44413.655164696283</v>
      </c>
      <c r="X87" s="125">
        <v>45301.92826799021</v>
      </c>
      <c r="Y87" s="125">
        <v>46207.966833350016</v>
      </c>
      <c r="Z87" s="125">
        <v>47132.126170017014</v>
      </c>
      <c r="AA87" s="125">
        <v>48074.768693417354</v>
      </c>
      <c r="AB87" s="125">
        <v>49036.264067285701</v>
      </c>
      <c r="AC87" s="125">
        <v>50016.989348631418</v>
      </c>
      <c r="AD87" s="125">
        <v>51017.32913560405</v>
      </c>
      <c r="AE87" s="125">
        <v>52037.675718316132</v>
      </c>
      <c r="AF87" s="125">
        <v>53078.429232682458</v>
      </c>
      <c r="AG87" s="125">
        <v>54139.997817336109</v>
      </c>
      <c r="AH87" s="125">
        <v>55222.797773682832</v>
      </c>
      <c r="AI87" s="125">
        <v>56327.253729156488</v>
      </c>
      <c r="AJ87" s="125">
        <v>57453.798803739621</v>
      </c>
      <c r="AK87" s="125">
        <v>58602.874779814418</v>
      </c>
      <c r="AL87" s="125">
        <v>59774.932275410705</v>
      </c>
      <c r="AM87" s="125">
        <v>60970.430920918923</v>
      </c>
      <c r="AN87" s="125">
        <v>62189.839539337299</v>
      </c>
      <c r="AO87" s="125">
        <v>63433.636330124049</v>
      </c>
      <c r="AP87" s="125">
        <v>64702.309056726532</v>
      </c>
      <c r="AQ87" s="125">
        <v>65996.355237861062</v>
      </c>
      <c r="AR87" s="125">
        <v>67316.282342618288</v>
      </c>
      <c r="AS87" s="125">
        <v>68662.607989470649</v>
      </c>
      <c r="AT87" s="125">
        <v>70035.860149260057</v>
      </c>
      <c r="AU87" s="125">
        <v>71436.577352245266</v>
      </c>
      <c r="AV87" s="125">
        <v>72865.308899290176</v>
      </c>
      <c r="AW87" s="125">
        <v>74322.615077275987</v>
      </c>
      <c r="AX87" s="468"/>
      <c r="BA87" s="71"/>
      <c r="BB87" s="71">
        <v>-33660</v>
      </c>
    </row>
    <row r="88" spans="1:347" s="70" customFormat="1" ht="11.25" customHeight="1" x14ac:dyDescent="0.2">
      <c r="A88" s="127"/>
      <c r="B88" s="70" t="s">
        <v>243</v>
      </c>
      <c r="C88" s="70" t="s">
        <v>402</v>
      </c>
      <c r="D88" s="70" t="s">
        <v>403</v>
      </c>
      <c r="E88" s="501">
        <v>1</v>
      </c>
      <c r="G88" s="87"/>
      <c r="H88" s="124">
        <v>33000</v>
      </c>
      <c r="I88" s="125">
        <v>33660</v>
      </c>
      <c r="J88" s="132">
        <v>34333.199999999997</v>
      </c>
      <c r="K88" s="132">
        <v>35019.863999999994</v>
      </c>
      <c r="L88" s="132">
        <v>35720.261279999992</v>
      </c>
      <c r="M88" s="132">
        <v>36434.666505599991</v>
      </c>
      <c r="N88" s="132">
        <v>37163.359835711992</v>
      </c>
      <c r="O88" s="125">
        <v>37906.62703242623</v>
      </c>
      <c r="P88" s="125">
        <v>38664.759573074756</v>
      </c>
      <c r="Q88" s="125">
        <v>39438.054764536253</v>
      </c>
      <c r="R88" s="125">
        <v>40226.81585982698</v>
      </c>
      <c r="S88" s="125">
        <v>41031.352177023524</v>
      </c>
      <c r="T88" s="125">
        <v>41851.979220563997</v>
      </c>
      <c r="U88" s="125">
        <v>42689.018804975276</v>
      </c>
      <c r="V88" s="125">
        <v>43542.799181074784</v>
      </c>
      <c r="W88" s="125">
        <v>44413.655164696283</v>
      </c>
      <c r="X88" s="125">
        <v>45301.92826799021</v>
      </c>
      <c r="Y88" s="125">
        <v>46207.966833350016</v>
      </c>
      <c r="Z88" s="125">
        <v>47132.126170017014</v>
      </c>
      <c r="AA88" s="125">
        <v>48074.768693417354</v>
      </c>
      <c r="AB88" s="125">
        <v>49036.264067285701</v>
      </c>
      <c r="AC88" s="125">
        <v>50016.989348631418</v>
      </c>
      <c r="AD88" s="125">
        <v>51017.32913560405</v>
      </c>
      <c r="AE88" s="125">
        <v>52037.675718316132</v>
      </c>
      <c r="AF88" s="125">
        <v>53078.429232682458</v>
      </c>
      <c r="AG88" s="125">
        <v>54139.997817336109</v>
      </c>
      <c r="AH88" s="125">
        <v>55222.797773682832</v>
      </c>
      <c r="AI88" s="125">
        <v>56327.253729156488</v>
      </c>
      <c r="AJ88" s="125">
        <v>57453.798803739621</v>
      </c>
      <c r="AK88" s="125">
        <v>58602.874779814418</v>
      </c>
      <c r="AL88" s="125">
        <v>59774.932275410705</v>
      </c>
      <c r="AM88" s="125">
        <v>60970.430920918923</v>
      </c>
      <c r="AN88" s="125">
        <v>62189.839539337299</v>
      </c>
      <c r="AO88" s="125">
        <v>63433.636330124049</v>
      </c>
      <c r="AP88" s="125">
        <v>64702.309056726532</v>
      </c>
      <c r="AQ88" s="125">
        <v>65996.355237861062</v>
      </c>
      <c r="AR88" s="125">
        <v>67316.282342618288</v>
      </c>
      <c r="AS88" s="125">
        <v>68662.607989470649</v>
      </c>
      <c r="AT88" s="125">
        <v>70035.860149260057</v>
      </c>
      <c r="AU88" s="125">
        <v>71436.577352245266</v>
      </c>
      <c r="AV88" s="125">
        <v>72865.308899290176</v>
      </c>
      <c r="AW88" s="125">
        <v>74322.615077275987</v>
      </c>
      <c r="AX88" s="468"/>
      <c r="BA88" s="71"/>
      <c r="BB88" s="71">
        <v>-33660</v>
      </c>
    </row>
    <row r="89" spans="1:347" s="70" customFormat="1" ht="11.25" customHeight="1" x14ac:dyDescent="0.2">
      <c r="A89" s="127"/>
      <c r="B89" s="70" t="s">
        <v>243</v>
      </c>
      <c r="C89" s="70" t="s">
        <v>402</v>
      </c>
      <c r="D89" s="70" t="s">
        <v>404</v>
      </c>
      <c r="E89" s="501">
        <v>1</v>
      </c>
      <c r="G89" s="87"/>
      <c r="H89" s="124">
        <v>50000</v>
      </c>
      <c r="I89" s="125">
        <v>51000</v>
      </c>
      <c r="J89" s="132">
        <v>52020</v>
      </c>
      <c r="K89" s="132">
        <v>53060.4</v>
      </c>
      <c r="L89" s="132">
        <v>54121.608</v>
      </c>
      <c r="M89" s="132">
        <v>55204.040160000004</v>
      </c>
      <c r="N89" s="132">
        <v>56308.120963200003</v>
      </c>
      <c r="O89" s="125">
        <v>57434.283382464004</v>
      </c>
      <c r="P89" s="125">
        <v>58582.969050113286</v>
      </c>
      <c r="Q89" s="125">
        <v>59754.628431115554</v>
      </c>
      <c r="R89" s="125">
        <v>60949.720999737867</v>
      </c>
      <c r="S89" s="125">
        <v>62168.715419732624</v>
      </c>
      <c r="T89" s="125">
        <v>63412.089728127277</v>
      </c>
      <c r="U89" s="125">
        <v>64680.331522689827</v>
      </c>
      <c r="V89" s="125">
        <v>65973.938153143623</v>
      </c>
      <c r="W89" s="125">
        <v>67293.416916206494</v>
      </c>
      <c r="X89" s="125">
        <v>68639.285254530623</v>
      </c>
      <c r="Y89" s="125">
        <v>70012.07095962124</v>
      </c>
      <c r="Z89" s="125">
        <v>71412.312378813673</v>
      </c>
      <c r="AA89" s="125">
        <v>72840.558626389946</v>
      </c>
      <c r="AB89" s="125">
        <v>74297.369798917745</v>
      </c>
      <c r="AC89" s="125">
        <v>75783.317194896095</v>
      </c>
      <c r="AD89" s="125">
        <v>77298.983538794026</v>
      </c>
      <c r="AE89" s="125">
        <v>78844.963209569905</v>
      </c>
      <c r="AF89" s="125">
        <v>80421.862473761299</v>
      </c>
      <c r="AG89" s="125">
        <v>82030.299723236531</v>
      </c>
      <c r="AH89" s="125">
        <v>83670.905717701258</v>
      </c>
      <c r="AI89" s="125">
        <v>85344.323832055292</v>
      </c>
      <c r="AJ89" s="125">
        <v>87051.210308696405</v>
      </c>
      <c r="AK89" s="125">
        <v>88792.234514870332</v>
      </c>
      <c r="AL89" s="125">
        <v>90568.079205167742</v>
      </c>
      <c r="AM89" s="125">
        <v>92379.440789271102</v>
      </c>
      <c r="AN89" s="125">
        <v>94227.029605056523</v>
      </c>
      <c r="AO89" s="125">
        <v>96111.570197157649</v>
      </c>
      <c r="AP89" s="125">
        <v>98033.8016011008</v>
      </c>
      <c r="AQ89" s="125">
        <v>99994.47763312282</v>
      </c>
      <c r="AR89" s="125">
        <v>101994.36718578528</v>
      </c>
      <c r="AS89" s="125">
        <v>104034.25452950098</v>
      </c>
      <c r="AT89" s="125">
        <v>106114.939620091</v>
      </c>
      <c r="AU89" s="125">
        <v>108237.23841249282</v>
      </c>
      <c r="AV89" s="125">
        <v>110401.98318074268</v>
      </c>
      <c r="AW89" s="125">
        <v>112610.02284435753</v>
      </c>
      <c r="AX89" s="468"/>
      <c r="BA89" s="71"/>
      <c r="BB89" s="71">
        <v>-51000</v>
      </c>
    </row>
    <row r="90" spans="1:347" s="70" customFormat="1" ht="11.25" customHeight="1" x14ac:dyDescent="0.2">
      <c r="A90" s="127"/>
      <c r="B90" s="70" t="s">
        <v>243</v>
      </c>
      <c r="C90" s="70" t="s">
        <v>402</v>
      </c>
      <c r="D90" s="70" t="s">
        <v>405</v>
      </c>
      <c r="E90" s="501">
        <v>1</v>
      </c>
      <c r="G90" s="87"/>
      <c r="H90" s="124">
        <v>33000</v>
      </c>
      <c r="I90" s="125">
        <v>33660</v>
      </c>
      <c r="J90" s="132">
        <v>34333.199999999997</v>
      </c>
      <c r="K90" s="132">
        <v>35019.863999999994</v>
      </c>
      <c r="L90" s="132">
        <v>35720.261279999992</v>
      </c>
      <c r="M90" s="132">
        <v>36434.666505599991</v>
      </c>
      <c r="N90" s="132">
        <v>37163.359835711992</v>
      </c>
      <c r="O90" s="125">
        <v>37906.62703242623</v>
      </c>
      <c r="P90" s="125">
        <v>38664.759573074756</v>
      </c>
      <c r="Q90" s="125">
        <v>39438.054764536253</v>
      </c>
      <c r="R90" s="125">
        <v>40226.81585982698</v>
      </c>
      <c r="S90" s="125">
        <v>41031.352177023524</v>
      </c>
      <c r="T90" s="125">
        <v>41851.979220563997</v>
      </c>
      <c r="U90" s="125">
        <v>42689.018804975276</v>
      </c>
      <c r="V90" s="125">
        <v>43542.799181074784</v>
      </c>
      <c r="W90" s="125">
        <v>44413.655164696283</v>
      </c>
      <c r="X90" s="125">
        <v>45301.92826799021</v>
      </c>
      <c r="Y90" s="125">
        <v>46207.966833350016</v>
      </c>
      <c r="Z90" s="125">
        <v>47132.126170017014</v>
      </c>
      <c r="AA90" s="125">
        <v>48074.768693417354</v>
      </c>
      <c r="AB90" s="125">
        <v>49036.264067285701</v>
      </c>
      <c r="AC90" s="125">
        <v>50016.989348631418</v>
      </c>
      <c r="AD90" s="125">
        <v>51017.32913560405</v>
      </c>
      <c r="AE90" s="125">
        <v>52037.675718316132</v>
      </c>
      <c r="AF90" s="125">
        <v>53078.429232682458</v>
      </c>
      <c r="AG90" s="125">
        <v>54139.997817336109</v>
      </c>
      <c r="AH90" s="125">
        <v>55222.797773682832</v>
      </c>
      <c r="AI90" s="125">
        <v>56327.253729156488</v>
      </c>
      <c r="AJ90" s="125">
        <v>57453.798803739621</v>
      </c>
      <c r="AK90" s="125">
        <v>58602.874779814418</v>
      </c>
      <c r="AL90" s="125">
        <v>59774.932275410705</v>
      </c>
      <c r="AM90" s="125">
        <v>60970.430920918923</v>
      </c>
      <c r="AN90" s="125">
        <v>62189.839539337299</v>
      </c>
      <c r="AO90" s="125">
        <v>63433.636330124049</v>
      </c>
      <c r="AP90" s="125">
        <v>64702.309056726532</v>
      </c>
      <c r="AQ90" s="125">
        <v>65996.355237861062</v>
      </c>
      <c r="AR90" s="125">
        <v>67316.282342618288</v>
      </c>
      <c r="AS90" s="125">
        <v>68662.607989470649</v>
      </c>
      <c r="AT90" s="125">
        <v>70035.860149260057</v>
      </c>
      <c r="AU90" s="125">
        <v>71436.577352245266</v>
      </c>
      <c r="AV90" s="125">
        <v>72865.308899290176</v>
      </c>
      <c r="AW90" s="125">
        <v>74322.615077275987</v>
      </c>
      <c r="AX90" s="468"/>
      <c r="BA90" s="71"/>
      <c r="BB90" s="71">
        <v>-33660</v>
      </c>
    </row>
    <row r="91" spans="1:347" s="70" customFormat="1" ht="11.25" customHeight="1" x14ac:dyDescent="0.2">
      <c r="A91" s="127"/>
      <c r="B91" s="70" t="s">
        <v>243</v>
      </c>
      <c r="C91" s="70" t="s">
        <v>402</v>
      </c>
      <c r="D91" s="70" t="s">
        <v>406</v>
      </c>
      <c r="E91" s="501">
        <v>1</v>
      </c>
      <c r="G91" s="87"/>
      <c r="H91" s="124">
        <v>34000</v>
      </c>
      <c r="I91" s="125"/>
      <c r="J91" s="132">
        <v>0</v>
      </c>
      <c r="K91" s="132">
        <v>0</v>
      </c>
      <c r="L91" s="132">
        <v>0</v>
      </c>
      <c r="M91" s="132">
        <v>0</v>
      </c>
      <c r="N91" s="132">
        <v>0</v>
      </c>
      <c r="O91" s="125">
        <v>0</v>
      </c>
      <c r="P91" s="125">
        <v>0</v>
      </c>
      <c r="Q91" s="125">
        <v>0</v>
      </c>
      <c r="R91" s="125">
        <v>0</v>
      </c>
      <c r="S91" s="125">
        <v>0</v>
      </c>
      <c r="T91" s="125">
        <v>0</v>
      </c>
      <c r="U91" s="125">
        <v>0</v>
      </c>
      <c r="V91" s="125">
        <v>0</v>
      </c>
      <c r="W91" s="125">
        <v>0</v>
      </c>
      <c r="X91" s="125">
        <v>0</v>
      </c>
      <c r="Y91" s="125">
        <v>0</v>
      </c>
      <c r="Z91" s="125">
        <v>0</v>
      </c>
      <c r="AA91" s="125">
        <v>0</v>
      </c>
      <c r="AB91" s="125">
        <v>0</v>
      </c>
      <c r="AC91" s="125">
        <v>0</v>
      </c>
      <c r="AD91" s="125">
        <v>0</v>
      </c>
      <c r="AE91" s="125">
        <v>0</v>
      </c>
      <c r="AF91" s="125">
        <v>0</v>
      </c>
      <c r="AG91" s="125">
        <v>0</v>
      </c>
      <c r="AH91" s="125">
        <v>0</v>
      </c>
      <c r="AI91" s="125">
        <v>0</v>
      </c>
      <c r="AJ91" s="125">
        <v>0</v>
      </c>
      <c r="AK91" s="125">
        <v>0</v>
      </c>
      <c r="AL91" s="125">
        <v>0</v>
      </c>
      <c r="AM91" s="125">
        <v>0</v>
      </c>
      <c r="AN91" s="125">
        <v>0</v>
      </c>
      <c r="AO91" s="125">
        <v>0</v>
      </c>
      <c r="AP91" s="125">
        <v>0</v>
      </c>
      <c r="AQ91" s="125">
        <v>0</v>
      </c>
      <c r="AR91" s="125">
        <v>0</v>
      </c>
      <c r="AS91" s="125">
        <v>0</v>
      </c>
      <c r="AT91" s="125">
        <v>0</v>
      </c>
      <c r="AU91" s="125">
        <v>0</v>
      </c>
      <c r="AV91" s="125">
        <v>0</v>
      </c>
      <c r="AW91" s="125">
        <v>0</v>
      </c>
      <c r="AX91" s="468"/>
      <c r="BA91" s="71"/>
      <c r="BB91" s="71">
        <v>0</v>
      </c>
    </row>
    <row r="92" spans="1:347" s="70" customFormat="1" ht="11.25" customHeight="1" x14ac:dyDescent="0.2">
      <c r="A92" s="127"/>
      <c r="B92" s="70" t="s">
        <v>243</v>
      </c>
      <c r="C92" s="70" t="s">
        <v>402</v>
      </c>
      <c r="D92" s="70" t="s">
        <v>407</v>
      </c>
      <c r="E92" s="501">
        <v>1</v>
      </c>
      <c r="G92" s="87"/>
      <c r="H92" s="124">
        <v>31000</v>
      </c>
      <c r="I92" s="125">
        <v>31620</v>
      </c>
      <c r="J92" s="132">
        <v>40000</v>
      </c>
      <c r="K92" s="132">
        <v>40800</v>
      </c>
      <c r="L92" s="132">
        <v>41616</v>
      </c>
      <c r="M92" s="132">
        <v>42448.32</v>
      </c>
      <c r="N92" s="132">
        <v>43297.286399999997</v>
      </c>
      <c r="O92" s="125">
        <v>44163.232127999996</v>
      </c>
      <c r="P92" s="125">
        <v>45046.496770559999</v>
      </c>
      <c r="Q92" s="125">
        <v>45947.4267059712</v>
      </c>
      <c r="R92" s="125">
        <v>46866.375240090623</v>
      </c>
      <c r="S92" s="125">
        <v>47803.702744892435</v>
      </c>
      <c r="T92" s="125">
        <v>48759.776799790285</v>
      </c>
      <c r="U92" s="125">
        <v>49734.972335786093</v>
      </c>
      <c r="V92" s="125">
        <v>50729.671782501813</v>
      </c>
      <c r="W92" s="125">
        <v>51744.26521815185</v>
      </c>
      <c r="X92" s="125">
        <v>52779.150522514887</v>
      </c>
      <c r="Y92" s="125">
        <v>53834.733532965183</v>
      </c>
      <c r="Z92" s="125">
        <v>54911.428203624491</v>
      </c>
      <c r="AA92" s="125">
        <v>56009.656767696979</v>
      </c>
      <c r="AB92" s="125">
        <v>57129.849903050919</v>
      </c>
      <c r="AC92" s="125">
        <v>58272.446901111936</v>
      </c>
      <c r="AD92" s="125">
        <v>59437.895839134173</v>
      </c>
      <c r="AE92" s="125">
        <v>60626.653755916857</v>
      </c>
      <c r="AF92" s="125">
        <v>61839.186831035193</v>
      </c>
      <c r="AG92" s="125">
        <v>63075.970567655895</v>
      </c>
      <c r="AH92" s="125">
        <v>64337.489979009013</v>
      </c>
      <c r="AI92" s="125">
        <v>65624.239778589195</v>
      </c>
      <c r="AJ92" s="125">
        <v>66936.72457416098</v>
      </c>
      <c r="AK92" s="125">
        <v>68275.459065644201</v>
      </c>
      <c r="AL92" s="125">
        <v>69640.968246957083</v>
      </c>
      <c r="AM92" s="125">
        <v>71033.78761189623</v>
      </c>
      <c r="AN92" s="125">
        <v>72454.46336413415</v>
      </c>
      <c r="AO92" s="125">
        <v>73903.552631416838</v>
      </c>
      <c r="AP92" s="125">
        <v>75381.623684045175</v>
      </c>
      <c r="AQ92" s="125">
        <v>76889.256157726079</v>
      </c>
      <c r="AR92" s="125">
        <v>78427.0412808806</v>
      </c>
      <c r="AS92" s="125">
        <v>79995.582106498216</v>
      </c>
      <c r="AT92" s="125">
        <v>81595.493748628185</v>
      </c>
      <c r="AU92" s="125">
        <v>83227.403623600752</v>
      </c>
      <c r="AV92" s="125">
        <v>84891.951696072763</v>
      </c>
      <c r="AW92" s="125">
        <v>86589.790729994216</v>
      </c>
      <c r="AX92" s="468"/>
      <c r="BA92" s="71"/>
      <c r="BB92" s="71">
        <v>-31620</v>
      </c>
    </row>
    <row r="93" spans="1:347" s="70" customFormat="1" ht="11.25" customHeight="1" x14ac:dyDescent="0.2">
      <c r="A93" s="127"/>
      <c r="B93" s="70" t="s">
        <v>243</v>
      </c>
      <c r="C93" s="70" t="s">
        <v>402</v>
      </c>
      <c r="D93" s="70" t="s">
        <v>408</v>
      </c>
      <c r="E93" s="501">
        <v>1</v>
      </c>
      <c r="G93" s="87"/>
      <c r="H93" s="124">
        <v>31000</v>
      </c>
      <c r="I93" s="125">
        <v>31620</v>
      </c>
      <c r="J93" s="132">
        <v>32252.400000000001</v>
      </c>
      <c r="K93" s="132">
        <v>32897.448000000004</v>
      </c>
      <c r="L93" s="132">
        <v>33555.396960000005</v>
      </c>
      <c r="M93" s="132">
        <v>34226.504899200008</v>
      </c>
      <c r="N93" s="132">
        <v>34911.034997184011</v>
      </c>
      <c r="O93" s="125">
        <v>35609.255697127694</v>
      </c>
      <c r="P93" s="125">
        <v>36321.44081107025</v>
      </c>
      <c r="Q93" s="125">
        <v>37047.869627291657</v>
      </c>
      <c r="R93" s="125">
        <v>37788.827019837488</v>
      </c>
      <c r="S93" s="125">
        <v>38544.603560234238</v>
      </c>
      <c r="T93" s="125">
        <v>39315.49563143892</v>
      </c>
      <c r="U93" s="125">
        <v>40101.805544067698</v>
      </c>
      <c r="V93" s="125">
        <v>40903.84165494905</v>
      </c>
      <c r="W93" s="125">
        <v>41721.918488048032</v>
      </c>
      <c r="X93" s="125">
        <v>42556.356857808991</v>
      </c>
      <c r="Y93" s="125">
        <v>43407.483994965172</v>
      </c>
      <c r="Z93" s="125">
        <v>44275.633674864475</v>
      </c>
      <c r="AA93" s="125">
        <v>45161.146348361763</v>
      </c>
      <c r="AB93" s="125">
        <v>46064.369275329002</v>
      </c>
      <c r="AC93" s="125">
        <v>46985.656660835579</v>
      </c>
      <c r="AD93" s="125">
        <v>47925.369794052291</v>
      </c>
      <c r="AE93" s="125">
        <v>48883.877189933337</v>
      </c>
      <c r="AF93" s="125">
        <v>49861.554733732002</v>
      </c>
      <c r="AG93" s="125">
        <v>50858.785828406646</v>
      </c>
      <c r="AH93" s="125">
        <v>51875.96154497478</v>
      </c>
      <c r="AI93" s="125">
        <v>52913.480775874275</v>
      </c>
      <c r="AJ93" s="125">
        <v>53971.750391391761</v>
      </c>
      <c r="AK93" s="125">
        <v>55051.185399219597</v>
      </c>
      <c r="AL93" s="125">
        <v>56152.209107203991</v>
      </c>
      <c r="AM93" s="125">
        <v>57275.253289348075</v>
      </c>
      <c r="AN93" s="125">
        <v>58420.75835513504</v>
      </c>
      <c r="AO93" s="125">
        <v>59589.173522237739</v>
      </c>
      <c r="AP93" s="125">
        <v>60780.956992682492</v>
      </c>
      <c r="AQ93" s="125">
        <v>61996.576132536145</v>
      </c>
      <c r="AR93" s="125">
        <v>63236.50765518687</v>
      </c>
      <c r="AS93" s="125">
        <v>64501.237808290607</v>
      </c>
      <c r="AT93" s="125">
        <v>65791.262564456425</v>
      </c>
      <c r="AU93" s="125">
        <v>67107.087815745559</v>
      </c>
      <c r="AV93" s="125">
        <v>68449.229572060474</v>
      </c>
      <c r="AW93" s="125">
        <v>69818.214163501689</v>
      </c>
      <c r="AX93" s="468"/>
      <c r="BA93" s="71"/>
      <c r="BB93" s="71">
        <v>-31620</v>
      </c>
    </row>
    <row r="94" spans="1:347" s="70" customFormat="1" ht="11.25" customHeight="1" x14ac:dyDescent="0.2">
      <c r="A94" s="127"/>
      <c r="B94" s="70" t="s">
        <v>243</v>
      </c>
      <c r="C94" s="70" t="s">
        <v>402</v>
      </c>
      <c r="D94" s="70" t="s">
        <v>409</v>
      </c>
      <c r="E94" s="501">
        <v>1</v>
      </c>
      <c r="G94" s="87"/>
      <c r="H94" s="124">
        <v>50000</v>
      </c>
      <c r="I94" s="125">
        <v>51000</v>
      </c>
      <c r="J94" s="132">
        <v>52020</v>
      </c>
      <c r="K94" s="132">
        <v>53060.4</v>
      </c>
      <c r="L94" s="132">
        <v>54121.608</v>
      </c>
      <c r="M94" s="132">
        <v>55204.040160000004</v>
      </c>
      <c r="N94" s="132">
        <v>56308.120963200003</v>
      </c>
      <c r="O94" s="125">
        <v>57434.283382464004</v>
      </c>
      <c r="P94" s="125">
        <v>58582.969050113286</v>
      </c>
      <c r="Q94" s="125">
        <v>59754.628431115554</v>
      </c>
      <c r="R94" s="125">
        <v>60949.720999737867</v>
      </c>
      <c r="S94" s="125">
        <v>62168.715419732624</v>
      </c>
      <c r="T94" s="125">
        <v>63412.089728127277</v>
      </c>
      <c r="U94" s="125">
        <v>64680.331522689827</v>
      </c>
      <c r="V94" s="125">
        <v>65973.938153143623</v>
      </c>
      <c r="W94" s="125">
        <v>67293.416916206494</v>
      </c>
      <c r="X94" s="125">
        <v>68639.285254530623</v>
      </c>
      <c r="Y94" s="125">
        <v>70012.07095962124</v>
      </c>
      <c r="Z94" s="125">
        <v>71412.312378813673</v>
      </c>
      <c r="AA94" s="125">
        <v>72840.558626389946</v>
      </c>
      <c r="AB94" s="125">
        <v>74297.369798917745</v>
      </c>
      <c r="AC94" s="125">
        <v>75783.317194896095</v>
      </c>
      <c r="AD94" s="125">
        <v>77298.983538794026</v>
      </c>
      <c r="AE94" s="125">
        <v>78844.963209569905</v>
      </c>
      <c r="AF94" s="125">
        <v>80421.862473761299</v>
      </c>
      <c r="AG94" s="125">
        <v>82030.299723236531</v>
      </c>
      <c r="AH94" s="125">
        <v>83670.905717701258</v>
      </c>
      <c r="AI94" s="125">
        <v>85344.323832055292</v>
      </c>
      <c r="AJ94" s="125">
        <v>87051.210308696405</v>
      </c>
      <c r="AK94" s="125">
        <v>88792.234514870332</v>
      </c>
      <c r="AL94" s="125">
        <v>90568.079205167742</v>
      </c>
      <c r="AM94" s="125">
        <v>92379.440789271102</v>
      </c>
      <c r="AN94" s="125">
        <v>94227.029605056523</v>
      </c>
      <c r="AO94" s="125">
        <v>96111.570197157649</v>
      </c>
      <c r="AP94" s="125">
        <v>98033.8016011008</v>
      </c>
      <c r="AQ94" s="125">
        <v>99994.47763312282</v>
      </c>
      <c r="AR94" s="125">
        <v>101994.36718578528</v>
      </c>
      <c r="AS94" s="125">
        <v>104034.25452950098</v>
      </c>
      <c r="AT94" s="125">
        <v>106114.939620091</v>
      </c>
      <c r="AU94" s="125">
        <v>108237.23841249282</v>
      </c>
      <c r="AV94" s="125">
        <v>110401.98318074268</v>
      </c>
      <c r="AW94" s="125">
        <v>112610.02284435753</v>
      </c>
      <c r="AX94" s="468"/>
      <c r="BA94" s="71"/>
      <c r="BB94" s="71">
        <v>-51000</v>
      </c>
    </row>
    <row r="95" spans="1:347" s="70" customFormat="1" ht="11.25" customHeight="1" x14ac:dyDescent="0.2">
      <c r="A95" s="127"/>
      <c r="B95" s="70" t="s">
        <v>243</v>
      </c>
      <c r="C95" s="70" t="s">
        <v>402</v>
      </c>
      <c r="D95" s="70" t="s">
        <v>410</v>
      </c>
      <c r="E95" s="501">
        <v>1</v>
      </c>
      <c r="G95" s="87"/>
      <c r="H95" s="124">
        <v>35000</v>
      </c>
      <c r="I95" s="125">
        <v>35700</v>
      </c>
      <c r="J95" s="132">
        <v>36414</v>
      </c>
      <c r="K95" s="132">
        <v>37142.28</v>
      </c>
      <c r="L95" s="132">
        <v>37885.125599999999</v>
      </c>
      <c r="M95" s="132">
        <v>38642.828112000003</v>
      </c>
      <c r="N95" s="132">
        <v>39415.684674240001</v>
      </c>
      <c r="O95" s="125">
        <v>40203.998367724802</v>
      </c>
      <c r="P95" s="125">
        <v>41008.078335079299</v>
      </c>
      <c r="Q95" s="125">
        <v>41828.239901780886</v>
      </c>
      <c r="R95" s="125">
        <v>42664.804699816501</v>
      </c>
      <c r="S95" s="125">
        <v>43518.100793812831</v>
      </c>
      <c r="T95" s="125">
        <v>44388.462809689088</v>
      </c>
      <c r="U95" s="125">
        <v>45276.232065882868</v>
      </c>
      <c r="V95" s="125">
        <v>46181.756707200526</v>
      </c>
      <c r="W95" s="125">
        <v>47105.391841344535</v>
      </c>
      <c r="X95" s="125">
        <v>48047.499678171429</v>
      </c>
      <c r="Y95" s="125">
        <v>49008.449671734859</v>
      </c>
      <c r="Z95" s="125">
        <v>49988.618665169561</v>
      </c>
      <c r="AA95" s="125">
        <v>50988.391038472953</v>
      </c>
      <c r="AB95" s="125">
        <v>52008.158859242416</v>
      </c>
      <c r="AC95" s="125">
        <v>53048.322036427264</v>
      </c>
      <c r="AD95" s="125">
        <v>54109.288477155809</v>
      </c>
      <c r="AE95" s="125">
        <v>55191.474246698926</v>
      </c>
      <c r="AF95" s="125">
        <v>56295.303731632906</v>
      </c>
      <c r="AG95" s="125">
        <v>57421.209806265564</v>
      </c>
      <c r="AH95" s="125">
        <v>58569.634002390878</v>
      </c>
      <c r="AI95" s="125">
        <v>59741.0266824387</v>
      </c>
      <c r="AJ95" s="125">
        <v>60935.847216087473</v>
      </c>
      <c r="AK95" s="125">
        <v>62154.564160409223</v>
      </c>
      <c r="AL95" s="125">
        <v>63397.655443617412</v>
      </c>
      <c r="AM95" s="125">
        <v>64665.608552489764</v>
      </c>
      <c r="AN95" s="125">
        <v>65958.920723539559</v>
      </c>
      <c r="AO95" s="125">
        <v>67278.099138010351</v>
      </c>
      <c r="AP95" s="125">
        <v>68623.661120770557</v>
      </c>
      <c r="AQ95" s="125">
        <v>69996.134343185971</v>
      </c>
      <c r="AR95" s="125">
        <v>71396.057030049691</v>
      </c>
      <c r="AS95" s="125">
        <v>72823.978170650691</v>
      </c>
      <c r="AT95" s="125">
        <v>74280.457734063704</v>
      </c>
      <c r="AU95" s="125">
        <v>75766.066888744986</v>
      </c>
      <c r="AV95" s="125">
        <v>77281.388226519892</v>
      </c>
      <c r="AW95" s="125">
        <v>78827.015991050284</v>
      </c>
      <c r="AX95" s="468"/>
      <c r="BA95" s="71"/>
      <c r="BB95" s="71">
        <v>-35700</v>
      </c>
    </row>
    <row r="96" spans="1:347" s="70" customFormat="1" ht="11.25" customHeight="1" x14ac:dyDescent="0.2">
      <c r="A96" s="127"/>
      <c r="B96" s="70" t="s">
        <v>243</v>
      </c>
      <c r="C96" s="70" t="s">
        <v>402</v>
      </c>
      <c r="D96" s="70" t="s">
        <v>411</v>
      </c>
      <c r="E96" s="501">
        <v>1</v>
      </c>
      <c r="G96" s="87"/>
      <c r="H96" s="124">
        <v>33000</v>
      </c>
      <c r="I96" s="125">
        <v>33660</v>
      </c>
      <c r="J96" s="132">
        <v>34333.199999999997</v>
      </c>
      <c r="K96" s="132">
        <v>35019.863999999994</v>
      </c>
      <c r="L96" s="132">
        <v>35720.261279999992</v>
      </c>
      <c r="M96" s="132">
        <v>36434.666505599991</v>
      </c>
      <c r="N96" s="132">
        <v>37163.359835711992</v>
      </c>
      <c r="O96" s="125">
        <v>37906.62703242623</v>
      </c>
      <c r="P96" s="125">
        <v>38664.759573074756</v>
      </c>
      <c r="Q96" s="125">
        <v>39438.054764536253</v>
      </c>
      <c r="R96" s="125">
        <v>40226.81585982698</v>
      </c>
      <c r="S96" s="125">
        <v>41031.352177023524</v>
      </c>
      <c r="T96" s="125">
        <v>41851.979220563997</v>
      </c>
      <c r="U96" s="125">
        <v>42689.018804975276</v>
      </c>
      <c r="V96" s="125">
        <v>43542.799181074784</v>
      </c>
      <c r="W96" s="125">
        <v>44413.655164696283</v>
      </c>
      <c r="X96" s="125">
        <v>45301.92826799021</v>
      </c>
      <c r="Y96" s="125">
        <v>46207.966833350016</v>
      </c>
      <c r="Z96" s="125">
        <v>47132.126170017014</v>
      </c>
      <c r="AA96" s="125">
        <v>48074.768693417354</v>
      </c>
      <c r="AB96" s="125">
        <v>49036.264067285701</v>
      </c>
      <c r="AC96" s="125">
        <v>50016.989348631418</v>
      </c>
      <c r="AD96" s="125">
        <v>51017.32913560405</v>
      </c>
      <c r="AE96" s="125">
        <v>52037.675718316132</v>
      </c>
      <c r="AF96" s="125">
        <v>53078.429232682458</v>
      </c>
      <c r="AG96" s="125">
        <v>54139.997817336109</v>
      </c>
      <c r="AH96" s="125">
        <v>55222.797773682832</v>
      </c>
      <c r="AI96" s="125">
        <v>56327.253729156488</v>
      </c>
      <c r="AJ96" s="125">
        <v>57453.798803739621</v>
      </c>
      <c r="AK96" s="125">
        <v>58602.874779814418</v>
      </c>
      <c r="AL96" s="125">
        <v>59774.932275410705</v>
      </c>
      <c r="AM96" s="125">
        <v>60970.430920918923</v>
      </c>
      <c r="AN96" s="125">
        <v>62189.839539337299</v>
      </c>
      <c r="AO96" s="125">
        <v>63433.636330124049</v>
      </c>
      <c r="AP96" s="125">
        <v>64702.309056726532</v>
      </c>
      <c r="AQ96" s="125">
        <v>65996.355237861062</v>
      </c>
      <c r="AR96" s="125">
        <v>67316.282342618288</v>
      </c>
      <c r="AS96" s="125">
        <v>68662.607989470649</v>
      </c>
      <c r="AT96" s="125">
        <v>70035.860149260057</v>
      </c>
      <c r="AU96" s="125">
        <v>71436.577352245266</v>
      </c>
      <c r="AV96" s="125">
        <v>72865.308899290176</v>
      </c>
      <c r="AW96" s="125">
        <v>74322.615077275987</v>
      </c>
      <c r="AX96" s="468"/>
      <c r="BA96" s="71"/>
      <c r="BB96" s="71">
        <v>-33660</v>
      </c>
    </row>
    <row r="97" spans="1:347" s="70" customFormat="1" ht="11.25" customHeight="1" x14ac:dyDescent="0.2">
      <c r="A97" s="127"/>
      <c r="B97" s="70" t="s">
        <v>243</v>
      </c>
      <c r="C97" s="70" t="s">
        <v>402</v>
      </c>
      <c r="D97" s="70" t="s">
        <v>412</v>
      </c>
      <c r="E97" s="501">
        <v>1</v>
      </c>
      <c r="G97" s="87"/>
      <c r="H97" s="124">
        <v>31000</v>
      </c>
      <c r="I97" s="125">
        <v>31620</v>
      </c>
      <c r="J97" s="132">
        <v>32252.400000000001</v>
      </c>
      <c r="K97" s="132">
        <v>32897.448000000004</v>
      </c>
      <c r="L97" s="132">
        <v>33555.396960000005</v>
      </c>
      <c r="M97" s="132">
        <v>34226.504899200008</v>
      </c>
      <c r="N97" s="132">
        <v>34911.034997184011</v>
      </c>
      <c r="O97" s="125">
        <v>35609.255697127694</v>
      </c>
      <c r="P97" s="125">
        <v>36321.44081107025</v>
      </c>
      <c r="Q97" s="125">
        <v>37047.869627291657</v>
      </c>
      <c r="R97" s="125">
        <v>37788.827019837488</v>
      </c>
      <c r="S97" s="125">
        <v>38544.603560234238</v>
      </c>
      <c r="T97" s="125">
        <v>39315.49563143892</v>
      </c>
      <c r="U97" s="125">
        <v>40101.805544067698</v>
      </c>
      <c r="V97" s="125">
        <v>40903.84165494905</v>
      </c>
      <c r="W97" s="125">
        <v>41721.918488048032</v>
      </c>
      <c r="X97" s="125">
        <v>42556.356857808991</v>
      </c>
      <c r="Y97" s="125">
        <v>43407.483994965172</v>
      </c>
      <c r="Z97" s="125">
        <v>44275.633674864475</v>
      </c>
      <c r="AA97" s="125">
        <v>45161.146348361763</v>
      </c>
      <c r="AB97" s="125">
        <v>46064.369275329002</v>
      </c>
      <c r="AC97" s="125">
        <v>46985.656660835579</v>
      </c>
      <c r="AD97" s="125">
        <v>47925.369794052291</v>
      </c>
      <c r="AE97" s="125">
        <v>48883.877189933337</v>
      </c>
      <c r="AF97" s="125">
        <v>49861.554733732002</v>
      </c>
      <c r="AG97" s="125">
        <v>50858.785828406646</v>
      </c>
      <c r="AH97" s="125">
        <v>51875.96154497478</v>
      </c>
      <c r="AI97" s="125">
        <v>52913.480775874275</v>
      </c>
      <c r="AJ97" s="125">
        <v>53971.750391391761</v>
      </c>
      <c r="AK97" s="125">
        <v>55051.185399219597</v>
      </c>
      <c r="AL97" s="125">
        <v>56152.209107203991</v>
      </c>
      <c r="AM97" s="125">
        <v>57275.253289348075</v>
      </c>
      <c r="AN97" s="125">
        <v>58420.75835513504</v>
      </c>
      <c r="AO97" s="125">
        <v>59589.173522237739</v>
      </c>
      <c r="AP97" s="125">
        <v>60780.956992682492</v>
      </c>
      <c r="AQ97" s="125">
        <v>61996.576132536145</v>
      </c>
      <c r="AR97" s="125">
        <v>63236.50765518687</v>
      </c>
      <c r="AS97" s="125">
        <v>64501.237808290607</v>
      </c>
      <c r="AT97" s="125">
        <v>65791.262564456425</v>
      </c>
      <c r="AU97" s="125">
        <v>67107.087815745559</v>
      </c>
      <c r="AV97" s="125">
        <v>68449.229572060474</v>
      </c>
      <c r="AW97" s="125">
        <v>69818.214163501689</v>
      </c>
      <c r="AX97" s="468"/>
      <c r="BA97" s="71"/>
      <c r="BB97" s="71">
        <v>-31620</v>
      </c>
    </row>
    <row r="98" spans="1:347" s="70" customFormat="1" ht="11.25" customHeight="1" x14ac:dyDescent="0.2">
      <c r="A98" s="127"/>
      <c r="B98" s="70" t="s">
        <v>243</v>
      </c>
      <c r="C98" s="70" t="s">
        <v>402</v>
      </c>
      <c r="D98" s="70" t="s">
        <v>413</v>
      </c>
      <c r="E98" s="501">
        <v>1</v>
      </c>
      <c r="G98" s="87"/>
      <c r="H98" s="124">
        <v>30000</v>
      </c>
      <c r="I98" s="125">
        <v>30600</v>
      </c>
      <c r="J98" s="132">
        <v>31212</v>
      </c>
      <c r="K98" s="132">
        <v>31836.240000000002</v>
      </c>
      <c r="L98" s="132">
        <v>32472.964800000002</v>
      </c>
      <c r="M98" s="132">
        <v>33122.424096000002</v>
      </c>
      <c r="N98" s="132">
        <v>33784.872577920003</v>
      </c>
      <c r="O98" s="125">
        <v>34460.570029478404</v>
      </c>
      <c r="P98" s="125">
        <v>35149.781430067975</v>
      </c>
      <c r="Q98" s="125">
        <v>35852.777058669337</v>
      </c>
      <c r="R98" s="125">
        <v>36569.832599842724</v>
      </c>
      <c r="S98" s="125">
        <v>37301.229251839577</v>
      </c>
      <c r="T98" s="125">
        <v>38047.253836876371</v>
      </c>
      <c r="U98" s="125">
        <v>38808.198913613902</v>
      </c>
      <c r="V98" s="125">
        <v>39584.36289188618</v>
      </c>
      <c r="W98" s="125">
        <v>40376.050149723902</v>
      </c>
      <c r="X98" s="125">
        <v>41183.571152718381</v>
      </c>
      <c r="Y98" s="125">
        <v>42007.242575772747</v>
      </c>
      <c r="Z98" s="125">
        <v>42847.387427288202</v>
      </c>
      <c r="AA98" s="125">
        <v>43704.33517583397</v>
      </c>
      <c r="AB98" s="125">
        <v>44578.421879350652</v>
      </c>
      <c r="AC98" s="125">
        <v>45469.990316937663</v>
      </c>
      <c r="AD98" s="125">
        <v>46379.390123276418</v>
      </c>
      <c r="AE98" s="125">
        <v>47306.97792574195</v>
      </c>
      <c r="AF98" s="125">
        <v>48253.117484256793</v>
      </c>
      <c r="AG98" s="125">
        <v>49218.179833941926</v>
      </c>
      <c r="AH98" s="125">
        <v>50202.543430620768</v>
      </c>
      <c r="AI98" s="125">
        <v>51206.594299233184</v>
      </c>
      <c r="AJ98" s="125">
        <v>52230.726185217849</v>
      </c>
      <c r="AK98" s="125">
        <v>53275.340708922209</v>
      </c>
      <c r="AL98" s="125">
        <v>54340.847523100652</v>
      </c>
      <c r="AM98" s="125">
        <v>55427.664473562669</v>
      </c>
      <c r="AN98" s="125">
        <v>56536.217763033921</v>
      </c>
      <c r="AO98" s="125">
        <v>57666.942118294603</v>
      </c>
      <c r="AP98" s="125">
        <v>58820.280960660493</v>
      </c>
      <c r="AQ98" s="125">
        <v>59996.686579873705</v>
      </c>
      <c r="AR98" s="125">
        <v>61196.620311471183</v>
      </c>
      <c r="AS98" s="125">
        <v>62420.552717700608</v>
      </c>
      <c r="AT98" s="125">
        <v>63668.963772054623</v>
      </c>
      <c r="AU98" s="125">
        <v>64942.34304749572</v>
      </c>
      <c r="AV98" s="125">
        <v>66241.189908445638</v>
      </c>
      <c r="AW98" s="125">
        <v>67566.013706614554</v>
      </c>
      <c r="AX98" s="468"/>
      <c r="BA98" s="71"/>
      <c r="BB98" s="71">
        <v>-30600</v>
      </c>
    </row>
    <row r="99" spans="1:347" s="70" customFormat="1" ht="11.25" customHeight="1" x14ac:dyDescent="0.2">
      <c r="A99" s="127"/>
      <c r="B99" s="70" t="s">
        <v>243</v>
      </c>
      <c r="C99" s="70" t="s">
        <v>402</v>
      </c>
      <c r="D99" s="70" t="s">
        <v>414</v>
      </c>
      <c r="E99" s="501">
        <v>1</v>
      </c>
      <c r="G99" s="87"/>
      <c r="H99" s="124">
        <v>31000</v>
      </c>
      <c r="I99" s="125">
        <v>31620</v>
      </c>
      <c r="J99" s="132">
        <v>32252.400000000001</v>
      </c>
      <c r="K99" s="132">
        <v>32897.448000000004</v>
      </c>
      <c r="L99" s="132">
        <v>33555.396960000005</v>
      </c>
      <c r="M99" s="132">
        <v>34226.504899200008</v>
      </c>
      <c r="N99" s="132">
        <v>34911.034997184011</v>
      </c>
      <c r="O99" s="125">
        <v>35609.255697127694</v>
      </c>
      <c r="P99" s="125">
        <v>36321.44081107025</v>
      </c>
      <c r="Q99" s="125">
        <v>37047.869627291657</v>
      </c>
      <c r="R99" s="125">
        <v>37788.827019837488</v>
      </c>
      <c r="S99" s="125">
        <v>38544.603560234238</v>
      </c>
      <c r="T99" s="125">
        <v>39315.49563143892</v>
      </c>
      <c r="U99" s="125">
        <v>40101.805544067698</v>
      </c>
      <c r="V99" s="125">
        <v>40903.84165494905</v>
      </c>
      <c r="W99" s="125">
        <v>41721.918488048032</v>
      </c>
      <c r="X99" s="125">
        <v>42556.356857808991</v>
      </c>
      <c r="Y99" s="125">
        <v>43407.483994965172</v>
      </c>
      <c r="Z99" s="125">
        <v>44275.633674864475</v>
      </c>
      <c r="AA99" s="125">
        <v>45161.146348361763</v>
      </c>
      <c r="AB99" s="125">
        <v>46064.369275329002</v>
      </c>
      <c r="AC99" s="125">
        <v>46985.656660835579</v>
      </c>
      <c r="AD99" s="125">
        <v>47925.369794052291</v>
      </c>
      <c r="AE99" s="125">
        <v>48883.877189933337</v>
      </c>
      <c r="AF99" s="125">
        <v>49861.554733732002</v>
      </c>
      <c r="AG99" s="125">
        <v>50858.785828406646</v>
      </c>
      <c r="AH99" s="125">
        <v>51875.96154497478</v>
      </c>
      <c r="AI99" s="125">
        <v>52913.480775874275</v>
      </c>
      <c r="AJ99" s="125">
        <v>53971.750391391761</v>
      </c>
      <c r="AK99" s="125">
        <v>55051.185399219597</v>
      </c>
      <c r="AL99" s="125">
        <v>56152.209107203991</v>
      </c>
      <c r="AM99" s="125">
        <v>57275.253289348075</v>
      </c>
      <c r="AN99" s="125">
        <v>58420.75835513504</v>
      </c>
      <c r="AO99" s="125">
        <v>59589.173522237739</v>
      </c>
      <c r="AP99" s="125">
        <v>60780.956992682492</v>
      </c>
      <c r="AQ99" s="125">
        <v>61996.576132536145</v>
      </c>
      <c r="AR99" s="125">
        <v>63236.50765518687</v>
      </c>
      <c r="AS99" s="125">
        <v>64501.237808290607</v>
      </c>
      <c r="AT99" s="125">
        <v>65791.262564456425</v>
      </c>
      <c r="AU99" s="125">
        <v>67107.087815745559</v>
      </c>
      <c r="AV99" s="125">
        <v>68449.229572060474</v>
      </c>
      <c r="AW99" s="125">
        <v>69818.214163501689</v>
      </c>
      <c r="AX99" s="468"/>
      <c r="BA99" s="71"/>
      <c r="BB99" s="71">
        <v>-31620</v>
      </c>
    </row>
    <row r="100" spans="1:347" s="70" customFormat="1" ht="11.25" customHeight="1" x14ac:dyDescent="0.2">
      <c r="A100" s="127"/>
      <c r="B100" s="70" t="s">
        <v>243</v>
      </c>
      <c r="C100" s="70" t="s">
        <v>402</v>
      </c>
      <c r="D100" s="70" t="s">
        <v>415</v>
      </c>
      <c r="E100" s="501">
        <v>1</v>
      </c>
      <c r="G100" s="87"/>
      <c r="H100" s="124">
        <v>38000</v>
      </c>
      <c r="I100" s="125">
        <v>38760</v>
      </c>
      <c r="J100" s="132">
        <v>39535.199999999997</v>
      </c>
      <c r="K100" s="132">
        <v>40325.903999999995</v>
      </c>
      <c r="L100" s="132">
        <v>41132.422079999997</v>
      </c>
      <c r="M100" s="132">
        <v>41955.070521599999</v>
      </c>
      <c r="N100" s="132">
        <v>42794.171932031997</v>
      </c>
      <c r="O100" s="125">
        <v>43650.055370672635</v>
      </c>
      <c r="P100" s="125">
        <v>44523.056478086088</v>
      </c>
      <c r="Q100" s="125">
        <v>45413.517607647809</v>
      </c>
      <c r="R100" s="125">
        <v>46321.787959800764</v>
      </c>
      <c r="S100" s="125">
        <v>47248.223718996778</v>
      </c>
      <c r="T100" s="125">
        <v>48193.188193376714</v>
      </c>
      <c r="U100" s="125">
        <v>49157.05195724425</v>
      </c>
      <c r="V100" s="125">
        <v>50140.192996389138</v>
      </c>
      <c r="W100" s="125">
        <v>51142.996856316924</v>
      </c>
      <c r="X100" s="125">
        <v>52165.856793443265</v>
      </c>
      <c r="Y100" s="125">
        <v>53209.173929312128</v>
      </c>
      <c r="Z100" s="125">
        <v>54273.357407898373</v>
      </c>
      <c r="AA100" s="125">
        <v>55358.824556056345</v>
      </c>
      <c r="AB100" s="125">
        <v>56466.001047177473</v>
      </c>
      <c r="AC100" s="125">
        <v>57595.321068121026</v>
      </c>
      <c r="AD100" s="125">
        <v>58747.227489483448</v>
      </c>
      <c r="AE100" s="125">
        <v>59922.172039273115</v>
      </c>
      <c r="AF100" s="125">
        <v>61120.615480058579</v>
      </c>
      <c r="AG100" s="125">
        <v>62343.027789659754</v>
      </c>
      <c r="AH100" s="125">
        <v>63589.88834545295</v>
      </c>
      <c r="AI100" s="125">
        <v>64861.686112362011</v>
      </c>
      <c r="AJ100" s="125">
        <v>66158.919834609245</v>
      </c>
      <c r="AK100" s="125">
        <v>67482.098231301425</v>
      </c>
      <c r="AL100" s="125">
        <v>68831.740195927458</v>
      </c>
      <c r="AM100" s="125">
        <v>70208.374999846012</v>
      </c>
      <c r="AN100" s="125">
        <v>71612.542499842937</v>
      </c>
      <c r="AO100" s="125">
        <v>73044.793349839791</v>
      </c>
      <c r="AP100" s="125">
        <v>74505.689216836588</v>
      </c>
      <c r="AQ100" s="125">
        <v>75995.803001173321</v>
      </c>
      <c r="AR100" s="125">
        <v>77515.719061196782</v>
      </c>
      <c r="AS100" s="125">
        <v>79066.033442420725</v>
      </c>
      <c r="AT100" s="125">
        <v>80647.354111269146</v>
      </c>
      <c r="AU100" s="125">
        <v>82260.301193494524</v>
      </c>
      <c r="AV100" s="125">
        <v>83905.507217364415</v>
      </c>
      <c r="AW100" s="125">
        <v>85583.617361711702</v>
      </c>
      <c r="AX100" s="468"/>
      <c r="BA100" s="71"/>
      <c r="BB100" s="71">
        <v>-38760</v>
      </c>
    </row>
    <row r="101" spans="1:347" s="70" customFormat="1" ht="11.25" customHeight="1" x14ac:dyDescent="0.2">
      <c r="A101" s="127"/>
      <c r="B101" s="70" t="s">
        <v>243</v>
      </c>
      <c r="C101" s="70" t="s">
        <v>402</v>
      </c>
      <c r="D101" s="70" t="s">
        <v>416</v>
      </c>
      <c r="E101" s="501">
        <v>1</v>
      </c>
      <c r="G101" s="87"/>
      <c r="H101" s="124">
        <v>37000</v>
      </c>
      <c r="I101" s="125">
        <v>37740</v>
      </c>
      <c r="J101" s="132">
        <v>38494.800000000003</v>
      </c>
      <c r="K101" s="132">
        <v>39264.696000000004</v>
      </c>
      <c r="L101" s="132">
        <v>40049.989920000007</v>
      </c>
      <c r="M101" s="132">
        <v>40850.989718400007</v>
      </c>
      <c r="N101" s="132">
        <v>41668.009512768011</v>
      </c>
      <c r="O101" s="125">
        <v>42501.369703023374</v>
      </c>
      <c r="P101" s="125">
        <v>43351.397097083842</v>
      </c>
      <c r="Q101" s="125">
        <v>44218.425039025518</v>
      </c>
      <c r="R101" s="125">
        <v>45102.793539806029</v>
      </c>
      <c r="S101" s="125">
        <v>46004.849410602154</v>
      </c>
      <c r="T101" s="125">
        <v>46924.946398814194</v>
      </c>
      <c r="U101" s="125">
        <v>47863.445326790476</v>
      </c>
      <c r="V101" s="125">
        <v>48820.714233326289</v>
      </c>
      <c r="W101" s="125">
        <v>49797.128517992816</v>
      </c>
      <c r="X101" s="125">
        <v>50793.071088352677</v>
      </c>
      <c r="Y101" s="125">
        <v>51808.932510119732</v>
      </c>
      <c r="Z101" s="125">
        <v>52845.111160322129</v>
      </c>
      <c r="AA101" s="125">
        <v>53902.013383528574</v>
      </c>
      <c r="AB101" s="125">
        <v>54980.053651199145</v>
      </c>
      <c r="AC101" s="125">
        <v>56079.654724223132</v>
      </c>
      <c r="AD101" s="125">
        <v>57201.247818707598</v>
      </c>
      <c r="AE101" s="125">
        <v>58345.27277508175</v>
      </c>
      <c r="AF101" s="125">
        <v>59512.178230583384</v>
      </c>
      <c r="AG101" s="125">
        <v>60702.421795195056</v>
      </c>
      <c r="AH101" s="125">
        <v>61916.47023109896</v>
      </c>
      <c r="AI101" s="125">
        <v>63154.799635720941</v>
      </c>
      <c r="AJ101" s="125">
        <v>64417.895628435363</v>
      </c>
      <c r="AK101" s="125">
        <v>65706.253541004073</v>
      </c>
      <c r="AL101" s="125">
        <v>67020.378611824155</v>
      </c>
      <c r="AM101" s="125">
        <v>68360.786184060635</v>
      </c>
      <c r="AN101" s="125">
        <v>69728.001907741855</v>
      </c>
      <c r="AO101" s="125">
        <v>71122.561945896698</v>
      </c>
      <c r="AP101" s="125">
        <v>72545.013184814627</v>
      </c>
      <c r="AQ101" s="125">
        <v>73995.913448510924</v>
      </c>
      <c r="AR101" s="125">
        <v>75475.831717481138</v>
      </c>
      <c r="AS101" s="125">
        <v>76985.348351830762</v>
      </c>
      <c r="AT101" s="125">
        <v>78525.05531886738</v>
      </c>
      <c r="AU101" s="125">
        <v>80095.556425244722</v>
      </c>
      <c r="AV101" s="125">
        <v>81697.467553749622</v>
      </c>
      <c r="AW101" s="125">
        <v>83331.416904824611</v>
      </c>
      <c r="AX101" s="468"/>
      <c r="BA101" s="71"/>
      <c r="BB101" s="71">
        <v>-37740</v>
      </c>
    </row>
    <row r="102" spans="1:347" s="70" customFormat="1" ht="11.25" customHeight="1" x14ac:dyDescent="0.2">
      <c r="A102" s="127"/>
      <c r="B102" s="70" t="s">
        <v>243</v>
      </c>
      <c r="C102" s="70" t="s">
        <v>417</v>
      </c>
      <c r="D102" s="70" t="s">
        <v>418</v>
      </c>
      <c r="E102" s="501">
        <v>1</v>
      </c>
      <c r="G102" s="87"/>
      <c r="H102" s="124">
        <v>31000</v>
      </c>
      <c r="I102" s="125">
        <v>31620</v>
      </c>
      <c r="J102" s="132">
        <v>32252.400000000001</v>
      </c>
      <c r="K102" s="132">
        <v>32897.448000000004</v>
      </c>
      <c r="L102" s="132">
        <v>33555.396960000005</v>
      </c>
      <c r="M102" s="132">
        <v>34226.504899200008</v>
      </c>
      <c r="N102" s="132">
        <v>34911.034997184011</v>
      </c>
      <c r="O102" s="125">
        <v>35609.255697127694</v>
      </c>
      <c r="P102" s="125">
        <v>36321.44081107025</v>
      </c>
      <c r="Q102" s="125">
        <v>37047.869627291657</v>
      </c>
      <c r="R102" s="125">
        <v>37788.827019837488</v>
      </c>
      <c r="S102" s="125">
        <v>38544.603560234238</v>
      </c>
      <c r="T102" s="125">
        <v>39315.49563143892</v>
      </c>
      <c r="U102" s="125">
        <v>40101.805544067698</v>
      </c>
      <c r="V102" s="125">
        <v>40903.84165494905</v>
      </c>
      <c r="W102" s="125">
        <v>41721.918488048032</v>
      </c>
      <c r="X102" s="125">
        <v>42556.356857808991</v>
      </c>
      <c r="Y102" s="125">
        <v>43407.483994965172</v>
      </c>
      <c r="Z102" s="125">
        <v>44275.633674864475</v>
      </c>
      <c r="AA102" s="125">
        <v>45161.146348361763</v>
      </c>
      <c r="AB102" s="125">
        <v>46064.369275329002</v>
      </c>
      <c r="AC102" s="125">
        <v>46985.656660835579</v>
      </c>
      <c r="AD102" s="125">
        <v>47925.369794052291</v>
      </c>
      <c r="AE102" s="125">
        <v>48883.877189933337</v>
      </c>
      <c r="AF102" s="125">
        <v>49861.554733732002</v>
      </c>
      <c r="AG102" s="125">
        <v>50858.785828406646</v>
      </c>
      <c r="AH102" s="125">
        <v>51875.96154497478</v>
      </c>
      <c r="AI102" s="125">
        <v>52913.480775874275</v>
      </c>
      <c r="AJ102" s="125">
        <v>53971.750391391761</v>
      </c>
      <c r="AK102" s="125">
        <v>55051.185399219597</v>
      </c>
      <c r="AL102" s="125">
        <v>56152.209107203991</v>
      </c>
      <c r="AM102" s="125">
        <v>57275.253289348075</v>
      </c>
      <c r="AN102" s="125">
        <v>58420.75835513504</v>
      </c>
      <c r="AO102" s="125">
        <v>59589.173522237739</v>
      </c>
      <c r="AP102" s="125">
        <v>60780.956992682492</v>
      </c>
      <c r="AQ102" s="125">
        <v>61996.576132536145</v>
      </c>
      <c r="AR102" s="125">
        <v>63236.50765518687</v>
      </c>
      <c r="AS102" s="125">
        <v>64501.237808290607</v>
      </c>
      <c r="AT102" s="125">
        <v>65791.262564456425</v>
      </c>
      <c r="AU102" s="125">
        <v>67107.087815745559</v>
      </c>
      <c r="AV102" s="125">
        <v>68449.229572060474</v>
      </c>
      <c r="AW102" s="125">
        <v>69818.214163501689</v>
      </c>
      <c r="AX102" s="468"/>
      <c r="BA102" s="71"/>
      <c r="BB102" s="71">
        <v>-31620</v>
      </c>
    </row>
    <row r="103" spans="1:347" s="70" customFormat="1" ht="11.25" customHeight="1" x14ac:dyDescent="0.2">
      <c r="A103" s="127"/>
      <c r="B103" s="70" t="s">
        <v>243</v>
      </c>
      <c r="C103" s="70" t="s">
        <v>419</v>
      </c>
      <c r="D103" s="70" t="s">
        <v>420</v>
      </c>
      <c r="E103" s="501">
        <v>1</v>
      </c>
      <c r="G103" s="87"/>
      <c r="H103" s="124">
        <v>28500</v>
      </c>
      <c r="I103" s="125">
        <v>29070</v>
      </c>
      <c r="J103" s="132">
        <v>29651.4</v>
      </c>
      <c r="K103" s="132">
        <v>30244.428000000004</v>
      </c>
      <c r="L103" s="132">
        <v>30849.316560000003</v>
      </c>
      <c r="M103" s="132">
        <v>31466.302891200005</v>
      </c>
      <c r="N103" s="132">
        <v>32095.628949024005</v>
      </c>
      <c r="O103" s="125">
        <v>32737.541528004487</v>
      </c>
      <c r="P103" s="125">
        <v>33392.292358564577</v>
      </c>
      <c r="Q103" s="125">
        <v>34060.138205735871</v>
      </c>
      <c r="R103" s="125">
        <v>34741.340969850593</v>
      </c>
      <c r="S103" s="125">
        <v>35436.167789247607</v>
      </c>
      <c r="T103" s="125">
        <v>36144.891145032561</v>
      </c>
      <c r="U103" s="125">
        <v>36867.788967933215</v>
      </c>
      <c r="V103" s="125">
        <v>37605.144747291881</v>
      </c>
      <c r="W103" s="125">
        <v>38357.247642237722</v>
      </c>
      <c r="X103" s="125">
        <v>39124.392595082478</v>
      </c>
      <c r="Y103" s="125">
        <v>39906.880446984127</v>
      </c>
      <c r="Z103" s="125">
        <v>40705.018055923807</v>
      </c>
      <c r="AA103" s="125">
        <v>41519.118417042286</v>
      </c>
      <c r="AB103" s="125">
        <v>42349.500785383134</v>
      </c>
      <c r="AC103" s="125">
        <v>43196.490801090797</v>
      </c>
      <c r="AD103" s="125">
        <v>44060.420617112613</v>
      </c>
      <c r="AE103" s="125">
        <v>44941.629029454867</v>
      </c>
      <c r="AF103" s="125">
        <v>45840.461610043967</v>
      </c>
      <c r="AG103" s="125">
        <v>46757.270842244849</v>
      </c>
      <c r="AH103" s="125">
        <v>47692.416259089747</v>
      </c>
      <c r="AI103" s="125">
        <v>48646.264584271543</v>
      </c>
      <c r="AJ103" s="125">
        <v>49619.189875956974</v>
      </c>
      <c r="AK103" s="125">
        <v>50611.573673476116</v>
      </c>
      <c r="AL103" s="125">
        <v>51623.80514694564</v>
      </c>
      <c r="AM103" s="125">
        <v>52656.281249884552</v>
      </c>
      <c r="AN103" s="125">
        <v>53709.406874882246</v>
      </c>
      <c r="AO103" s="125">
        <v>54783.59501237989</v>
      </c>
      <c r="AP103" s="125">
        <v>55879.266912627492</v>
      </c>
      <c r="AQ103" s="125">
        <v>56996.852250880045</v>
      </c>
      <c r="AR103" s="125">
        <v>58136.789295897644</v>
      </c>
      <c r="AS103" s="125">
        <v>59299.525081815598</v>
      </c>
      <c r="AT103" s="125">
        <v>60485.51558345191</v>
      </c>
      <c r="AU103" s="125">
        <v>61695.225895120951</v>
      </c>
      <c r="AV103" s="125">
        <v>62929.130413023369</v>
      </c>
      <c r="AW103" s="125">
        <v>64187.713021283838</v>
      </c>
      <c r="AX103" s="468"/>
      <c r="BA103" s="71"/>
      <c r="BB103" s="71">
        <v>-29070</v>
      </c>
    </row>
    <row r="104" spans="1:347" s="70" customFormat="1" ht="11.25" customHeight="1" x14ac:dyDescent="0.2">
      <c r="A104" s="127"/>
      <c r="B104" s="70" t="s">
        <v>243</v>
      </c>
      <c r="E104" s="501"/>
      <c r="G104" s="87"/>
      <c r="H104" s="124"/>
      <c r="I104" s="125">
        <v>0</v>
      </c>
      <c r="J104" s="132">
        <v>0</v>
      </c>
      <c r="K104" s="132">
        <v>0</v>
      </c>
      <c r="L104" s="132">
        <v>0</v>
      </c>
      <c r="M104" s="132">
        <v>0</v>
      </c>
      <c r="N104" s="132">
        <v>0</v>
      </c>
      <c r="O104" s="125">
        <v>0</v>
      </c>
      <c r="P104" s="125">
        <v>0</v>
      </c>
      <c r="Q104" s="125">
        <v>0</v>
      </c>
      <c r="R104" s="125">
        <v>0</v>
      </c>
      <c r="S104" s="125">
        <v>0</v>
      </c>
      <c r="T104" s="125">
        <v>0</v>
      </c>
      <c r="U104" s="125">
        <v>0</v>
      </c>
      <c r="V104" s="125">
        <v>0</v>
      </c>
      <c r="W104" s="125">
        <v>0</v>
      </c>
      <c r="X104" s="125">
        <v>0</v>
      </c>
      <c r="Y104" s="125">
        <v>0</v>
      </c>
      <c r="Z104" s="125">
        <v>0</v>
      </c>
      <c r="AA104" s="125">
        <v>0</v>
      </c>
      <c r="AB104" s="125">
        <v>0</v>
      </c>
      <c r="AC104" s="125">
        <v>0</v>
      </c>
      <c r="AD104" s="125">
        <v>0</v>
      </c>
      <c r="AE104" s="125">
        <v>0</v>
      </c>
      <c r="AF104" s="125">
        <v>0</v>
      </c>
      <c r="AG104" s="125">
        <v>0</v>
      </c>
      <c r="AH104" s="125">
        <v>0</v>
      </c>
      <c r="AI104" s="125">
        <v>0</v>
      </c>
      <c r="AJ104" s="125">
        <v>0</v>
      </c>
      <c r="AK104" s="125">
        <v>0</v>
      </c>
      <c r="AL104" s="125">
        <v>0</v>
      </c>
      <c r="AM104" s="125">
        <v>0</v>
      </c>
      <c r="AN104" s="125">
        <v>0</v>
      </c>
      <c r="AO104" s="125">
        <v>0</v>
      </c>
      <c r="AP104" s="125">
        <v>0</v>
      </c>
      <c r="AQ104" s="125">
        <v>0</v>
      </c>
      <c r="AR104" s="125">
        <v>0</v>
      </c>
      <c r="AS104" s="125">
        <v>0</v>
      </c>
      <c r="AT104" s="125">
        <v>0</v>
      </c>
      <c r="AU104" s="125">
        <v>0</v>
      </c>
      <c r="AV104" s="125">
        <v>0</v>
      </c>
      <c r="AW104" s="125">
        <v>0</v>
      </c>
      <c r="AX104" s="468"/>
      <c r="BA104" s="71"/>
      <c r="BB104" s="71">
        <v>0</v>
      </c>
    </row>
    <row r="105" spans="1:347" s="70" customFormat="1" ht="11.25" customHeight="1" x14ac:dyDescent="0.2">
      <c r="A105" s="127"/>
      <c r="B105" s="70" t="s">
        <v>243</v>
      </c>
      <c r="E105" s="501"/>
      <c r="G105" s="87"/>
      <c r="H105" s="124"/>
      <c r="I105" s="125">
        <v>0</v>
      </c>
      <c r="J105" s="132">
        <v>0</v>
      </c>
      <c r="K105" s="132">
        <v>0</v>
      </c>
      <c r="L105" s="132">
        <v>0</v>
      </c>
      <c r="M105" s="132">
        <v>0</v>
      </c>
      <c r="N105" s="132">
        <v>0</v>
      </c>
      <c r="O105" s="125">
        <v>0</v>
      </c>
      <c r="P105" s="125">
        <v>0</v>
      </c>
      <c r="Q105" s="125">
        <v>0</v>
      </c>
      <c r="R105" s="125">
        <v>0</v>
      </c>
      <c r="S105" s="125">
        <v>0</v>
      </c>
      <c r="T105" s="125">
        <v>0</v>
      </c>
      <c r="U105" s="125">
        <v>0</v>
      </c>
      <c r="V105" s="125">
        <v>0</v>
      </c>
      <c r="W105" s="125">
        <v>0</v>
      </c>
      <c r="X105" s="125">
        <v>0</v>
      </c>
      <c r="Y105" s="125">
        <v>0</v>
      </c>
      <c r="Z105" s="125">
        <v>0</v>
      </c>
      <c r="AA105" s="125">
        <v>0</v>
      </c>
      <c r="AB105" s="125">
        <v>0</v>
      </c>
      <c r="AC105" s="125">
        <v>0</v>
      </c>
      <c r="AD105" s="125">
        <v>0</v>
      </c>
      <c r="AE105" s="125">
        <v>0</v>
      </c>
      <c r="AF105" s="125">
        <v>0</v>
      </c>
      <c r="AG105" s="125">
        <v>0</v>
      </c>
      <c r="AH105" s="125">
        <v>0</v>
      </c>
      <c r="AI105" s="125">
        <v>0</v>
      </c>
      <c r="AJ105" s="125">
        <v>0</v>
      </c>
      <c r="AK105" s="125">
        <v>0</v>
      </c>
      <c r="AL105" s="125">
        <v>0</v>
      </c>
      <c r="AM105" s="125">
        <v>0</v>
      </c>
      <c r="AN105" s="125">
        <v>0</v>
      </c>
      <c r="AO105" s="125">
        <v>0</v>
      </c>
      <c r="AP105" s="125">
        <v>0</v>
      </c>
      <c r="AQ105" s="125">
        <v>0</v>
      </c>
      <c r="AR105" s="125">
        <v>0</v>
      </c>
      <c r="AS105" s="125">
        <v>0</v>
      </c>
      <c r="AT105" s="125">
        <v>0</v>
      </c>
      <c r="AU105" s="125">
        <v>0</v>
      </c>
      <c r="AV105" s="125">
        <v>0</v>
      </c>
      <c r="AW105" s="125">
        <v>0</v>
      </c>
      <c r="AX105" s="468"/>
      <c r="BA105" s="71"/>
      <c r="BB105" s="71">
        <v>0</v>
      </c>
    </row>
    <row r="106" spans="1:347" s="70" customFormat="1" ht="11.25" customHeight="1" x14ac:dyDescent="0.2">
      <c r="A106" s="127"/>
      <c r="B106" s="88" t="s">
        <v>289</v>
      </c>
      <c r="C106" s="88"/>
      <c r="D106" s="88"/>
      <c r="E106" s="502"/>
      <c r="F106" s="88"/>
      <c r="G106" s="92"/>
      <c r="H106" s="459"/>
      <c r="I106" s="460"/>
      <c r="J106" s="460"/>
      <c r="K106" s="460"/>
      <c r="L106" s="460"/>
      <c r="M106" s="460"/>
      <c r="N106" s="460"/>
      <c r="O106" s="460"/>
      <c r="P106" s="460"/>
      <c r="Q106" s="460"/>
      <c r="R106" s="460"/>
      <c r="S106" s="460"/>
      <c r="T106" s="460"/>
      <c r="U106" s="460"/>
      <c r="V106" s="460"/>
      <c r="W106" s="460"/>
      <c r="X106" s="460"/>
      <c r="Y106" s="460"/>
      <c r="Z106" s="460"/>
      <c r="AA106" s="460"/>
      <c r="AB106" s="460"/>
      <c r="AC106" s="460"/>
      <c r="AD106" s="460"/>
      <c r="AE106" s="460"/>
      <c r="AF106" s="460"/>
      <c r="AG106" s="460"/>
      <c r="AH106" s="460"/>
      <c r="AI106" s="460"/>
      <c r="AJ106" s="460"/>
      <c r="AK106" s="460"/>
      <c r="AL106" s="460"/>
      <c r="AM106" s="460"/>
      <c r="AN106" s="460"/>
      <c r="AO106" s="460"/>
      <c r="AP106" s="460"/>
      <c r="AQ106" s="460"/>
      <c r="AR106" s="460"/>
      <c r="AS106" s="460"/>
      <c r="AT106" s="460"/>
      <c r="AU106" s="460"/>
      <c r="AV106" s="460"/>
      <c r="AW106" s="460"/>
    </row>
    <row r="107" spans="1:347" s="70" customFormat="1" ht="11.25" customHeight="1" x14ac:dyDescent="0.2">
      <c r="A107" s="127"/>
      <c r="B107" s="461" t="s">
        <v>290</v>
      </c>
      <c r="C107" s="461"/>
      <c r="D107" s="461"/>
      <c r="E107" s="503"/>
      <c r="F107" s="461"/>
      <c r="G107" s="462"/>
      <c r="H107" s="463">
        <v>17</v>
      </c>
      <c r="I107" s="464">
        <v>16</v>
      </c>
      <c r="J107" s="464">
        <v>16</v>
      </c>
      <c r="K107" s="464">
        <v>16</v>
      </c>
      <c r="L107" s="464">
        <v>16</v>
      </c>
      <c r="M107" s="464">
        <v>16</v>
      </c>
      <c r="N107" s="464">
        <v>16</v>
      </c>
      <c r="O107" s="464">
        <v>16</v>
      </c>
      <c r="P107" s="464">
        <v>16</v>
      </c>
      <c r="Q107" s="464">
        <v>16</v>
      </c>
      <c r="R107" s="464">
        <v>16</v>
      </c>
      <c r="S107" s="464">
        <v>16</v>
      </c>
      <c r="T107" s="464">
        <v>16</v>
      </c>
      <c r="U107" s="464">
        <v>16</v>
      </c>
      <c r="V107" s="464">
        <v>16</v>
      </c>
      <c r="W107" s="464">
        <v>16</v>
      </c>
      <c r="X107" s="464">
        <v>16</v>
      </c>
      <c r="Y107" s="464">
        <v>16</v>
      </c>
      <c r="Z107" s="464">
        <v>16</v>
      </c>
      <c r="AA107" s="464">
        <v>16</v>
      </c>
      <c r="AB107" s="464">
        <v>16</v>
      </c>
      <c r="AC107" s="464">
        <v>16</v>
      </c>
      <c r="AD107" s="464">
        <v>16</v>
      </c>
      <c r="AE107" s="464">
        <v>16</v>
      </c>
      <c r="AF107" s="464">
        <v>16</v>
      </c>
      <c r="AG107" s="464">
        <v>16</v>
      </c>
      <c r="AH107" s="464">
        <v>16</v>
      </c>
      <c r="AI107" s="464">
        <v>16</v>
      </c>
      <c r="AJ107" s="464">
        <v>16</v>
      </c>
      <c r="AK107" s="464">
        <v>16</v>
      </c>
      <c r="AL107" s="464">
        <v>16</v>
      </c>
      <c r="AM107" s="464">
        <v>16</v>
      </c>
      <c r="AN107" s="464">
        <v>16</v>
      </c>
      <c r="AO107" s="464">
        <v>16</v>
      </c>
      <c r="AP107" s="464">
        <v>16</v>
      </c>
      <c r="AQ107" s="464">
        <v>16</v>
      </c>
      <c r="AR107" s="464">
        <v>16</v>
      </c>
      <c r="AS107" s="464">
        <v>16</v>
      </c>
      <c r="AT107" s="464">
        <v>16</v>
      </c>
      <c r="AU107" s="464">
        <v>16</v>
      </c>
      <c r="AV107" s="464">
        <v>16</v>
      </c>
      <c r="AW107" s="464">
        <v>16</v>
      </c>
    </row>
    <row r="108" spans="1:347" s="70" customFormat="1" ht="11.25" customHeight="1" x14ac:dyDescent="0.2">
      <c r="A108" s="127"/>
      <c r="B108" s="88" t="s">
        <v>291</v>
      </c>
      <c r="C108" s="88"/>
      <c r="D108" s="88"/>
      <c r="E108" s="502"/>
      <c r="F108" s="88"/>
      <c r="G108" s="92"/>
      <c r="H108" s="465">
        <v>16.529411764705884</v>
      </c>
      <c r="I108" s="370">
        <v>17.875</v>
      </c>
      <c r="J108" s="370">
        <v>16.875</v>
      </c>
      <c r="K108" s="370">
        <v>19.6875</v>
      </c>
      <c r="L108" s="370">
        <v>22.5</v>
      </c>
      <c r="M108" s="370">
        <v>25.3125</v>
      </c>
      <c r="N108" s="370">
        <v>25.3125</v>
      </c>
      <c r="O108" s="370">
        <v>25.3125</v>
      </c>
      <c r="P108" s="370">
        <v>25.3125</v>
      </c>
      <c r="Q108" s="370">
        <v>25.3125</v>
      </c>
      <c r="R108" s="370">
        <v>25.3125</v>
      </c>
      <c r="S108" s="370">
        <v>25.3125</v>
      </c>
      <c r="T108" s="370">
        <v>25.3125</v>
      </c>
      <c r="U108" s="370">
        <v>25.3125</v>
      </c>
      <c r="V108" s="370">
        <v>25.3125</v>
      </c>
      <c r="W108" s="370">
        <v>25.3125</v>
      </c>
      <c r="X108" s="370">
        <v>25.3125</v>
      </c>
      <c r="Y108" s="370">
        <v>25.3125</v>
      </c>
      <c r="Z108" s="370">
        <v>25.3125</v>
      </c>
      <c r="AA108" s="370">
        <v>25.3125</v>
      </c>
      <c r="AB108" s="370">
        <v>25.3125</v>
      </c>
      <c r="AC108" s="370">
        <v>25.3125</v>
      </c>
      <c r="AD108" s="370">
        <v>25.3125</v>
      </c>
      <c r="AE108" s="370">
        <v>25.3125</v>
      </c>
      <c r="AF108" s="370">
        <v>25.3125</v>
      </c>
      <c r="AG108" s="370">
        <v>25.3125</v>
      </c>
      <c r="AH108" s="370">
        <v>25.3125</v>
      </c>
      <c r="AI108" s="370">
        <v>25.3125</v>
      </c>
      <c r="AJ108" s="370">
        <v>25.3125</v>
      </c>
      <c r="AK108" s="370">
        <v>25.3125</v>
      </c>
      <c r="AL108" s="370">
        <v>25.3125</v>
      </c>
      <c r="AM108" s="370">
        <v>25.3125</v>
      </c>
      <c r="AN108" s="370">
        <v>25.3125</v>
      </c>
      <c r="AO108" s="370">
        <v>25.3125</v>
      </c>
      <c r="AP108" s="370">
        <v>25.3125</v>
      </c>
      <c r="AQ108" s="370">
        <v>25.3125</v>
      </c>
      <c r="AR108" s="370">
        <v>25.3125</v>
      </c>
      <c r="AS108" s="370">
        <v>25.3125</v>
      </c>
      <c r="AT108" s="370">
        <v>25.3125</v>
      </c>
      <c r="AU108" s="370">
        <v>25.3125</v>
      </c>
      <c r="AV108" s="370">
        <v>25.3125</v>
      </c>
      <c r="AW108" s="370">
        <v>25.3125</v>
      </c>
    </row>
    <row r="109" spans="1:347" s="70" customFormat="1" ht="11.25" customHeight="1" x14ac:dyDescent="0.2">
      <c r="A109" s="127"/>
      <c r="E109" s="504"/>
      <c r="G109" s="87"/>
      <c r="H109" s="126"/>
      <c r="I109" s="71"/>
      <c r="J109" s="71"/>
      <c r="K109" s="71"/>
      <c r="L109" s="71"/>
      <c r="M109" s="71"/>
      <c r="N109" s="71"/>
      <c r="O109" s="71"/>
      <c r="P109" s="71"/>
      <c r="Q109" s="71"/>
      <c r="R109" s="71"/>
      <c r="S109" s="71"/>
      <c r="T109" s="71"/>
      <c r="U109" s="71"/>
      <c r="V109" s="71"/>
      <c r="W109" s="71"/>
      <c r="X109" s="71"/>
      <c r="Y109" s="71"/>
      <c r="Z109" s="71"/>
      <c r="AA109" s="71"/>
      <c r="AB109" s="71"/>
      <c r="AC109" s="71"/>
      <c r="AD109" s="71"/>
      <c r="AE109" s="71"/>
      <c r="AF109" s="71"/>
      <c r="AG109" s="71"/>
      <c r="AH109" s="71"/>
      <c r="AI109" s="71"/>
      <c r="AJ109" s="71"/>
      <c r="AK109" s="71"/>
      <c r="AL109" s="71"/>
      <c r="AM109" s="71"/>
      <c r="AN109" s="71"/>
      <c r="AO109" s="71"/>
      <c r="AP109" s="71"/>
      <c r="AQ109" s="71"/>
      <c r="AR109" s="71"/>
      <c r="AS109" s="71"/>
      <c r="AT109" s="71"/>
      <c r="AU109" s="71"/>
      <c r="AV109" s="71"/>
      <c r="AW109" s="71"/>
    </row>
    <row r="110" spans="1:347" hidden="1" x14ac:dyDescent="0.25">
      <c r="A110" s="128"/>
      <c r="B110" s="68" t="s">
        <v>244</v>
      </c>
      <c r="C110" s="452"/>
      <c r="D110" s="452"/>
      <c r="E110" s="505"/>
      <c r="F110" s="452"/>
      <c r="G110" s="453"/>
      <c r="H110" s="454"/>
      <c r="I110" s="455"/>
      <c r="J110" s="455"/>
      <c r="K110" s="455"/>
      <c r="L110" s="455"/>
      <c r="M110" s="455"/>
      <c r="N110" s="455"/>
      <c r="O110" s="455"/>
      <c r="P110" s="455"/>
      <c r="Q110" s="455"/>
      <c r="R110" s="455"/>
      <c r="S110" s="455"/>
      <c r="T110" s="455"/>
      <c r="U110" s="455"/>
      <c r="V110" s="455"/>
      <c r="W110" s="455"/>
      <c r="X110" s="455"/>
      <c r="Y110" s="455"/>
      <c r="Z110" s="455"/>
      <c r="AA110" s="455"/>
      <c r="AB110" s="455"/>
      <c r="AC110" s="455"/>
      <c r="AD110" s="455"/>
      <c r="AE110" s="455"/>
      <c r="AF110" s="455"/>
      <c r="AG110" s="455"/>
      <c r="AH110" s="455"/>
      <c r="AI110" s="455"/>
      <c r="AJ110" s="455"/>
      <c r="AK110" s="455"/>
      <c r="AL110" s="455"/>
      <c r="AM110" s="455"/>
      <c r="AN110" s="455"/>
      <c r="AO110" s="455"/>
      <c r="AP110" s="455"/>
      <c r="AQ110" s="455"/>
      <c r="AR110" s="455"/>
      <c r="AS110" s="455"/>
      <c r="AT110" s="455"/>
      <c r="AU110" s="455"/>
      <c r="AV110" s="455"/>
      <c r="AW110" s="455"/>
      <c r="AX110" s="70"/>
      <c r="AY110" s="455"/>
      <c r="AZ110" s="455"/>
      <c r="BA110" s="455"/>
      <c r="BB110" s="455"/>
      <c r="BC110" s="70"/>
      <c r="BD110" s="70"/>
      <c r="BE110" s="70"/>
      <c r="BF110" s="70"/>
      <c r="BG110" s="70"/>
      <c r="BH110" s="70"/>
      <c r="BI110" s="70"/>
      <c r="BJ110" s="70"/>
      <c r="BK110" s="70"/>
      <c r="BL110" s="70"/>
      <c r="BM110" s="70"/>
      <c r="BN110" s="70"/>
      <c r="BO110" s="70"/>
      <c r="BP110" s="70"/>
      <c r="BQ110" s="70"/>
      <c r="BR110" s="70"/>
      <c r="BS110" s="70"/>
      <c r="BT110" s="70"/>
      <c r="BU110" s="70"/>
      <c r="BV110" s="70"/>
      <c r="BW110" s="70"/>
      <c r="BX110" s="70"/>
      <c r="BY110" s="70"/>
      <c r="BZ110" s="70"/>
      <c r="CA110" s="70"/>
      <c r="CB110" s="70"/>
      <c r="CC110" s="70"/>
      <c r="CD110" s="70"/>
      <c r="CE110" s="70"/>
      <c r="CF110" s="70"/>
      <c r="CG110" s="70"/>
      <c r="CH110" s="70"/>
      <c r="CI110" s="70"/>
      <c r="CJ110" s="70"/>
      <c r="CK110" s="70"/>
      <c r="CL110" s="70"/>
      <c r="CM110" s="70"/>
      <c r="CN110" s="70"/>
      <c r="CO110" s="70"/>
      <c r="CP110" s="70"/>
      <c r="CQ110" s="70"/>
      <c r="CR110" s="70"/>
      <c r="CS110" s="70"/>
      <c r="CT110" s="70"/>
      <c r="CU110" s="70"/>
      <c r="CV110" s="70"/>
      <c r="CW110" s="70"/>
      <c r="CX110" s="70"/>
      <c r="CY110" s="70"/>
      <c r="CZ110" s="70"/>
      <c r="DA110" s="70"/>
      <c r="DB110" s="70"/>
      <c r="DC110" s="70"/>
      <c r="DD110" s="70"/>
      <c r="DE110" s="70"/>
      <c r="DF110" s="70"/>
      <c r="DG110" s="70"/>
      <c r="DH110" s="70"/>
      <c r="DI110" s="70"/>
      <c r="DJ110" s="70"/>
      <c r="DK110" s="70"/>
      <c r="DL110" s="70"/>
      <c r="DM110" s="70"/>
      <c r="DN110" s="70"/>
      <c r="DO110" s="70"/>
      <c r="DP110" s="70"/>
      <c r="DQ110" s="70"/>
      <c r="DR110" s="70"/>
      <c r="DS110" s="70"/>
      <c r="DT110" s="70"/>
      <c r="DU110" s="70"/>
      <c r="DV110" s="70"/>
      <c r="DW110" s="70"/>
      <c r="DX110" s="70"/>
      <c r="DY110" s="70"/>
      <c r="DZ110" s="70"/>
      <c r="EA110" s="70"/>
      <c r="EB110" s="70"/>
      <c r="EC110" s="70"/>
      <c r="ED110" s="70"/>
      <c r="EE110" s="70"/>
      <c r="EF110" s="70"/>
      <c r="EG110" s="70"/>
      <c r="EH110" s="70"/>
      <c r="EI110" s="70"/>
      <c r="EJ110" s="70"/>
      <c r="EK110" s="70"/>
      <c r="EL110" s="70"/>
      <c r="EM110" s="70"/>
      <c r="EN110" s="70"/>
      <c r="EO110" s="70"/>
      <c r="EP110" s="70"/>
      <c r="EQ110" s="70"/>
      <c r="ER110" s="70"/>
      <c r="ES110" s="70"/>
      <c r="ET110" s="70"/>
      <c r="EU110" s="70"/>
      <c r="EV110" s="70"/>
      <c r="EW110" s="70"/>
      <c r="EX110" s="70"/>
      <c r="EY110" s="70"/>
      <c r="EZ110" s="70"/>
      <c r="FA110" s="70"/>
      <c r="FB110" s="70"/>
      <c r="FC110" s="70"/>
      <c r="FD110" s="70"/>
      <c r="FE110" s="70"/>
      <c r="FF110" s="70"/>
      <c r="FG110" s="70"/>
      <c r="FH110" s="70"/>
      <c r="FI110" s="70"/>
      <c r="FJ110" s="70"/>
      <c r="FK110" s="70"/>
      <c r="FL110" s="70"/>
      <c r="FM110" s="70"/>
      <c r="FN110" s="70"/>
      <c r="FO110" s="70"/>
      <c r="FP110" s="70"/>
      <c r="FQ110" s="70"/>
      <c r="FR110" s="70"/>
      <c r="FS110" s="70"/>
      <c r="FT110" s="70"/>
      <c r="FU110" s="70"/>
      <c r="FV110" s="70"/>
      <c r="FW110" s="70"/>
      <c r="FX110" s="70"/>
      <c r="FY110" s="70"/>
      <c r="FZ110" s="70"/>
      <c r="GA110" s="70"/>
      <c r="GB110" s="70"/>
      <c r="GC110" s="70"/>
      <c r="GD110" s="70"/>
      <c r="GE110" s="70"/>
      <c r="GF110" s="70"/>
      <c r="GG110" s="70"/>
      <c r="GH110" s="70"/>
      <c r="GI110" s="70"/>
      <c r="GJ110" s="70"/>
      <c r="GK110" s="70"/>
      <c r="GL110" s="70"/>
      <c r="GM110" s="70"/>
      <c r="GN110" s="70"/>
      <c r="GO110" s="70"/>
      <c r="GP110" s="70"/>
      <c r="GQ110" s="70"/>
      <c r="GR110" s="70"/>
      <c r="GS110" s="70"/>
      <c r="GT110" s="70"/>
      <c r="GU110" s="70"/>
      <c r="GV110" s="70"/>
      <c r="GW110" s="70"/>
      <c r="GX110" s="70"/>
      <c r="GY110" s="70"/>
      <c r="GZ110" s="70"/>
      <c r="HA110" s="70"/>
      <c r="HB110" s="70"/>
      <c r="HC110" s="70"/>
      <c r="HD110" s="70"/>
      <c r="HE110" s="70"/>
      <c r="HF110" s="70"/>
      <c r="HG110" s="70"/>
      <c r="HH110" s="70"/>
      <c r="HI110" s="70"/>
      <c r="HJ110" s="70"/>
      <c r="HK110" s="70"/>
      <c r="HL110" s="70"/>
      <c r="HM110" s="70"/>
      <c r="HN110" s="70"/>
      <c r="HO110" s="70"/>
      <c r="HP110" s="70"/>
      <c r="HQ110" s="70"/>
      <c r="HR110" s="70"/>
      <c r="HS110" s="70"/>
      <c r="HT110" s="70"/>
      <c r="HU110" s="70"/>
      <c r="HV110" s="70"/>
      <c r="HW110" s="70"/>
      <c r="HX110" s="70"/>
      <c r="HY110" s="70"/>
      <c r="HZ110" s="70"/>
      <c r="IA110" s="70"/>
      <c r="IB110" s="70"/>
      <c r="IC110" s="70"/>
      <c r="ID110" s="70"/>
      <c r="IE110" s="70"/>
      <c r="IF110" s="70"/>
      <c r="IG110" s="70"/>
      <c r="IH110" s="70"/>
      <c r="II110" s="70"/>
      <c r="IJ110" s="70"/>
      <c r="IK110" s="70"/>
      <c r="IL110" s="70"/>
      <c r="IM110" s="70"/>
      <c r="IN110" s="70"/>
      <c r="IO110" s="70"/>
      <c r="IP110" s="70"/>
      <c r="IQ110" s="70"/>
      <c r="IR110" s="70"/>
      <c r="IS110" s="70"/>
      <c r="IT110" s="70"/>
      <c r="IU110" s="70"/>
      <c r="IV110" s="70"/>
      <c r="IW110" s="70"/>
      <c r="IX110" s="70"/>
      <c r="IY110" s="70"/>
      <c r="IZ110" s="70"/>
      <c r="JA110" s="70"/>
      <c r="JB110" s="70"/>
      <c r="JC110" s="70"/>
      <c r="JD110" s="70"/>
      <c r="JE110" s="70"/>
      <c r="JF110" s="70"/>
      <c r="JG110" s="70"/>
      <c r="JH110" s="70"/>
      <c r="JI110" s="70"/>
      <c r="JJ110" s="70"/>
      <c r="JK110" s="70"/>
      <c r="JL110" s="70"/>
      <c r="JM110" s="70"/>
      <c r="JN110" s="70"/>
      <c r="JO110" s="70"/>
      <c r="JP110" s="70"/>
      <c r="JQ110" s="70"/>
      <c r="JR110" s="70"/>
      <c r="JS110" s="70"/>
      <c r="JT110" s="70"/>
      <c r="JU110" s="70"/>
      <c r="JV110" s="70"/>
      <c r="JW110" s="70"/>
      <c r="JX110" s="70"/>
      <c r="JY110" s="70"/>
      <c r="JZ110" s="70"/>
      <c r="KA110" s="70"/>
      <c r="KB110" s="70"/>
      <c r="KC110" s="70"/>
      <c r="KD110" s="70"/>
      <c r="KE110" s="70"/>
      <c r="KF110" s="70"/>
      <c r="KG110" s="70"/>
      <c r="KH110" s="70"/>
      <c r="KI110" s="70"/>
      <c r="KJ110" s="70"/>
      <c r="KK110" s="70"/>
      <c r="KL110" s="70"/>
      <c r="KM110" s="70"/>
      <c r="KN110" s="70"/>
      <c r="KO110" s="70"/>
      <c r="KP110" s="70"/>
      <c r="KQ110" s="70"/>
      <c r="KR110" s="70"/>
      <c r="KS110" s="70"/>
      <c r="KT110" s="70"/>
      <c r="KU110" s="70"/>
      <c r="KV110" s="70"/>
      <c r="KW110" s="70"/>
      <c r="KX110" s="70"/>
      <c r="KY110" s="70"/>
      <c r="KZ110" s="70"/>
      <c r="LA110" s="70"/>
      <c r="LB110" s="70"/>
      <c r="LC110" s="70"/>
      <c r="LD110" s="70"/>
      <c r="LE110" s="70"/>
      <c r="LF110" s="70"/>
      <c r="LG110" s="70"/>
      <c r="LH110" s="70"/>
      <c r="LI110" s="70"/>
      <c r="LJ110" s="70"/>
      <c r="LK110" s="70"/>
      <c r="LL110" s="70"/>
      <c r="LM110" s="70"/>
      <c r="LN110" s="70"/>
      <c r="LO110" s="70"/>
      <c r="LP110" s="70"/>
      <c r="LQ110" s="70"/>
      <c r="LR110" s="70"/>
      <c r="LS110" s="70"/>
      <c r="LT110" s="70"/>
      <c r="LU110" s="70"/>
      <c r="LV110" s="70"/>
      <c r="LW110" s="70"/>
      <c r="LX110" s="70"/>
      <c r="LY110" s="70"/>
      <c r="LZ110" s="70"/>
      <c r="MA110" s="70"/>
      <c r="MB110" s="70"/>
      <c r="MC110" s="70"/>
      <c r="MD110" s="70"/>
      <c r="ME110" s="70"/>
      <c r="MF110" s="70"/>
      <c r="MG110" s="70"/>
      <c r="MH110" s="70"/>
      <c r="MI110" s="70"/>
    </row>
    <row r="111" spans="1:347" hidden="1" x14ac:dyDescent="0.25">
      <c r="A111" s="128"/>
      <c r="B111" s="456" t="s">
        <v>288</v>
      </c>
      <c r="C111" s="457"/>
      <c r="D111" s="457"/>
      <c r="E111" s="506"/>
      <c r="F111" s="457"/>
      <c r="G111" s="457"/>
      <c r="H111" s="123"/>
      <c r="I111" s="458"/>
      <c r="J111" s="458"/>
      <c r="K111" s="458"/>
      <c r="L111" s="458"/>
      <c r="M111" s="458"/>
      <c r="N111" s="458"/>
      <c r="O111" s="458"/>
      <c r="P111" s="458"/>
      <c r="Q111" s="458"/>
      <c r="R111" s="458"/>
      <c r="S111" s="458"/>
      <c r="T111" s="458"/>
      <c r="U111" s="458"/>
      <c r="V111" s="458"/>
      <c r="W111" s="458"/>
      <c r="X111" s="458"/>
      <c r="Y111" s="458"/>
      <c r="Z111" s="458"/>
      <c r="AA111" s="458"/>
      <c r="AB111" s="458"/>
      <c r="AC111" s="458"/>
      <c r="AD111" s="458"/>
      <c r="AE111" s="458"/>
      <c r="AF111" s="458"/>
      <c r="AG111" s="458"/>
      <c r="AH111" s="458"/>
      <c r="AI111" s="458"/>
      <c r="AJ111" s="458"/>
      <c r="AK111" s="458"/>
      <c r="AL111" s="458"/>
      <c r="AM111" s="458"/>
      <c r="AN111" s="458"/>
      <c r="AO111" s="458"/>
      <c r="AP111" s="458"/>
      <c r="AQ111" s="458"/>
      <c r="AR111" s="458"/>
      <c r="AS111" s="458"/>
      <c r="AT111" s="458"/>
      <c r="AU111" s="458"/>
      <c r="AV111" s="458"/>
      <c r="AW111" s="458"/>
      <c r="AX111" s="70"/>
      <c r="AY111" s="458"/>
      <c r="AZ111" s="458"/>
      <c r="BA111" s="458"/>
      <c r="BB111" s="458"/>
      <c r="BC111" s="70"/>
      <c r="BD111" s="70"/>
      <c r="BE111" s="70"/>
      <c r="BF111" s="70"/>
      <c r="BG111" s="70"/>
      <c r="BH111" s="70"/>
      <c r="BI111" s="70"/>
      <c r="BJ111" s="70"/>
      <c r="BK111" s="70"/>
      <c r="BL111" s="70"/>
      <c r="BM111" s="70"/>
      <c r="BN111" s="70"/>
      <c r="BO111" s="70"/>
      <c r="BP111" s="70"/>
      <c r="BQ111" s="70"/>
      <c r="BR111" s="70"/>
      <c r="BS111" s="70"/>
      <c r="BT111" s="70"/>
      <c r="BU111" s="70"/>
      <c r="BV111" s="70"/>
      <c r="BW111" s="70"/>
      <c r="BX111" s="70"/>
      <c r="BY111" s="70"/>
      <c r="BZ111" s="70"/>
      <c r="CA111" s="70"/>
      <c r="CB111" s="70"/>
      <c r="CC111" s="70"/>
      <c r="CD111" s="70"/>
      <c r="CE111" s="70"/>
      <c r="CF111" s="70"/>
      <c r="CG111" s="70"/>
      <c r="CH111" s="70"/>
      <c r="CI111" s="70"/>
      <c r="CJ111" s="70"/>
      <c r="CK111" s="70"/>
      <c r="CL111" s="70"/>
      <c r="CM111" s="70"/>
      <c r="CN111" s="70"/>
      <c r="CO111" s="70"/>
      <c r="CP111" s="70"/>
      <c r="CQ111" s="70"/>
      <c r="CR111" s="70"/>
      <c r="CS111" s="70"/>
      <c r="CT111" s="70"/>
      <c r="CU111" s="70"/>
      <c r="CV111" s="70"/>
      <c r="CW111" s="70"/>
      <c r="CX111" s="70"/>
      <c r="CY111" s="70"/>
      <c r="CZ111" s="70"/>
      <c r="DA111" s="70"/>
      <c r="DB111" s="70"/>
      <c r="DC111" s="70"/>
      <c r="DD111" s="70"/>
      <c r="DE111" s="70"/>
      <c r="DF111" s="70"/>
      <c r="DG111" s="70"/>
      <c r="DH111" s="70"/>
      <c r="DI111" s="70"/>
      <c r="DJ111" s="70"/>
      <c r="DK111" s="70"/>
      <c r="DL111" s="70"/>
      <c r="DM111" s="70"/>
      <c r="DN111" s="70"/>
      <c r="DO111" s="70"/>
      <c r="DP111" s="70"/>
      <c r="DQ111" s="70"/>
      <c r="DR111" s="70"/>
      <c r="DS111" s="70"/>
      <c r="DT111" s="70"/>
      <c r="DU111" s="70"/>
      <c r="DV111" s="70"/>
      <c r="DW111" s="70"/>
      <c r="DX111" s="70"/>
      <c r="DY111" s="70"/>
      <c r="DZ111" s="70"/>
      <c r="EA111" s="70"/>
      <c r="EB111" s="70"/>
      <c r="EC111" s="70"/>
      <c r="ED111" s="70"/>
      <c r="EE111" s="70"/>
      <c r="EF111" s="70"/>
      <c r="EG111" s="70"/>
      <c r="EH111" s="70"/>
      <c r="EI111" s="70"/>
      <c r="EJ111" s="70"/>
      <c r="EK111" s="70"/>
      <c r="EL111" s="70"/>
      <c r="EM111" s="70"/>
      <c r="EN111" s="70"/>
      <c r="EO111" s="70"/>
      <c r="EP111" s="70"/>
      <c r="EQ111" s="70"/>
      <c r="ER111" s="70"/>
      <c r="ES111" s="70"/>
      <c r="ET111" s="70"/>
      <c r="EU111" s="70"/>
      <c r="EV111" s="70"/>
      <c r="EW111" s="70"/>
      <c r="EX111" s="70"/>
      <c r="EY111" s="70"/>
      <c r="EZ111" s="70"/>
      <c r="FA111" s="70"/>
      <c r="FB111" s="70"/>
      <c r="FC111" s="70"/>
      <c r="FD111" s="70"/>
      <c r="FE111" s="70"/>
      <c r="FF111" s="70"/>
      <c r="FG111" s="70"/>
      <c r="FH111" s="70"/>
      <c r="FI111" s="70"/>
      <c r="FJ111" s="70"/>
      <c r="FK111" s="70"/>
      <c r="FL111" s="70"/>
      <c r="FM111" s="70"/>
      <c r="FN111" s="70"/>
      <c r="FO111" s="70"/>
      <c r="FP111" s="70"/>
      <c r="FQ111" s="70"/>
      <c r="FR111" s="70"/>
      <c r="FS111" s="70"/>
      <c r="FT111" s="70"/>
      <c r="FU111" s="70"/>
      <c r="FV111" s="70"/>
      <c r="FW111" s="70"/>
      <c r="FX111" s="70"/>
      <c r="FY111" s="70"/>
      <c r="FZ111" s="70"/>
      <c r="GA111" s="70"/>
      <c r="GB111" s="70"/>
      <c r="GC111" s="70"/>
      <c r="GD111" s="70"/>
      <c r="GE111" s="70"/>
      <c r="GF111" s="70"/>
      <c r="GG111" s="70"/>
      <c r="GH111" s="70"/>
      <c r="GI111" s="70"/>
      <c r="GJ111" s="70"/>
      <c r="GK111" s="70"/>
      <c r="GL111" s="70"/>
      <c r="GM111" s="70"/>
      <c r="GN111" s="70"/>
      <c r="GO111" s="70"/>
      <c r="GP111" s="70"/>
      <c r="GQ111" s="70"/>
      <c r="GR111" s="70"/>
      <c r="GS111" s="70"/>
      <c r="GT111" s="70"/>
      <c r="GU111" s="70"/>
      <c r="GV111" s="70"/>
      <c r="GW111" s="70"/>
      <c r="GX111" s="70"/>
      <c r="GY111" s="70"/>
      <c r="GZ111" s="70"/>
      <c r="HA111" s="70"/>
      <c r="HB111" s="70"/>
      <c r="HC111" s="70"/>
      <c r="HD111" s="70"/>
      <c r="HE111" s="70"/>
      <c r="HF111" s="70"/>
      <c r="HG111" s="70"/>
      <c r="HH111" s="70"/>
      <c r="HI111" s="70"/>
      <c r="HJ111" s="70"/>
      <c r="HK111" s="70"/>
      <c r="HL111" s="70"/>
      <c r="HM111" s="70"/>
      <c r="HN111" s="70"/>
      <c r="HO111" s="70"/>
      <c r="HP111" s="70"/>
      <c r="HQ111" s="70"/>
      <c r="HR111" s="70"/>
      <c r="HS111" s="70"/>
      <c r="HT111" s="70"/>
      <c r="HU111" s="70"/>
      <c r="HV111" s="70"/>
      <c r="HW111" s="70"/>
      <c r="HX111" s="70"/>
      <c r="HY111" s="70"/>
      <c r="HZ111" s="70"/>
      <c r="IA111" s="70"/>
      <c r="IB111" s="70"/>
      <c r="IC111" s="70"/>
      <c r="ID111" s="70"/>
      <c r="IE111" s="70"/>
      <c r="IF111" s="70"/>
      <c r="IG111" s="70"/>
      <c r="IH111" s="70"/>
      <c r="II111" s="70"/>
      <c r="IJ111" s="70"/>
      <c r="IK111" s="70"/>
      <c r="IL111" s="70"/>
      <c r="IM111" s="70"/>
      <c r="IN111" s="70"/>
      <c r="IO111" s="70"/>
      <c r="IP111" s="70"/>
      <c r="IQ111" s="70"/>
      <c r="IR111" s="70"/>
      <c r="IS111" s="70"/>
      <c r="IT111" s="70"/>
      <c r="IU111" s="70"/>
      <c r="IV111" s="70"/>
      <c r="IW111" s="70"/>
      <c r="IX111" s="70"/>
      <c r="IY111" s="70"/>
      <c r="IZ111" s="70"/>
      <c r="JA111" s="70"/>
      <c r="JB111" s="70"/>
      <c r="JC111" s="70"/>
      <c r="JD111" s="70"/>
      <c r="JE111" s="70"/>
      <c r="JF111" s="70"/>
      <c r="JG111" s="70"/>
      <c r="JH111" s="70"/>
      <c r="JI111" s="70"/>
      <c r="JJ111" s="70"/>
      <c r="JK111" s="70"/>
      <c r="JL111" s="70"/>
      <c r="JM111" s="70"/>
      <c r="JN111" s="70"/>
      <c r="JO111" s="70"/>
      <c r="JP111" s="70"/>
      <c r="JQ111" s="70"/>
      <c r="JR111" s="70"/>
      <c r="JS111" s="70"/>
      <c r="JT111" s="70"/>
      <c r="JU111" s="70"/>
      <c r="JV111" s="70"/>
      <c r="JW111" s="70"/>
      <c r="JX111" s="70"/>
      <c r="JY111" s="70"/>
      <c r="JZ111" s="70"/>
      <c r="KA111" s="70"/>
      <c r="KB111" s="70"/>
      <c r="KC111" s="70"/>
      <c r="KD111" s="70"/>
      <c r="KE111" s="70"/>
      <c r="KF111" s="70"/>
      <c r="KG111" s="70"/>
      <c r="KH111" s="70"/>
      <c r="KI111" s="70"/>
      <c r="KJ111" s="70"/>
      <c r="KK111" s="70"/>
      <c r="KL111" s="70"/>
      <c r="KM111" s="70"/>
      <c r="KN111" s="70"/>
      <c r="KO111" s="70"/>
      <c r="KP111" s="70"/>
      <c r="KQ111" s="70"/>
      <c r="KR111" s="70"/>
      <c r="KS111" s="70"/>
      <c r="KT111" s="70"/>
      <c r="KU111" s="70"/>
      <c r="KV111" s="70"/>
      <c r="KW111" s="70"/>
      <c r="KX111" s="70"/>
      <c r="KY111" s="70"/>
      <c r="KZ111" s="70"/>
      <c r="LA111" s="70"/>
      <c r="LB111" s="70"/>
      <c r="LC111" s="70"/>
      <c r="LD111" s="70"/>
      <c r="LE111" s="70"/>
      <c r="LF111" s="70"/>
      <c r="LG111" s="70"/>
      <c r="LH111" s="70"/>
      <c r="LI111" s="70"/>
      <c r="LJ111" s="70"/>
      <c r="LK111" s="70"/>
      <c r="LL111" s="70"/>
      <c r="LM111" s="70"/>
      <c r="LN111" s="70"/>
      <c r="LO111" s="70"/>
      <c r="LP111" s="70"/>
      <c r="LQ111" s="70"/>
      <c r="LR111" s="70"/>
      <c r="LS111" s="70"/>
      <c r="LT111" s="70"/>
      <c r="LU111" s="70"/>
      <c r="LV111" s="70"/>
      <c r="LW111" s="70"/>
      <c r="LX111" s="70"/>
      <c r="LY111" s="70"/>
      <c r="LZ111" s="70"/>
      <c r="MA111" s="70"/>
      <c r="MB111" s="70"/>
      <c r="MC111" s="70"/>
      <c r="MD111" s="70"/>
      <c r="ME111" s="70"/>
      <c r="MF111" s="70"/>
      <c r="MG111" s="70"/>
      <c r="MH111" s="70"/>
      <c r="MI111" s="70"/>
    </row>
    <row r="112" spans="1:347" s="70" customFormat="1" ht="11.25" hidden="1" customHeight="1" x14ac:dyDescent="0.2">
      <c r="A112" s="127"/>
      <c r="B112" s="70" t="s">
        <v>244</v>
      </c>
      <c r="E112" s="501"/>
      <c r="G112" s="87"/>
      <c r="H112" s="124">
        <v>0</v>
      </c>
      <c r="I112" s="125">
        <v>0</v>
      </c>
      <c r="J112" s="132">
        <v>0</v>
      </c>
      <c r="K112" s="132">
        <v>0</v>
      </c>
      <c r="L112" s="132">
        <v>0</v>
      </c>
      <c r="M112" s="132">
        <v>0</v>
      </c>
      <c r="N112" s="132">
        <v>0</v>
      </c>
      <c r="O112" s="132">
        <v>0</v>
      </c>
      <c r="P112" s="132">
        <v>0</v>
      </c>
      <c r="Q112" s="132">
        <v>0</v>
      </c>
      <c r="R112" s="132">
        <v>0</v>
      </c>
      <c r="S112" s="132">
        <v>0</v>
      </c>
      <c r="T112" s="132">
        <v>0</v>
      </c>
      <c r="U112" s="132">
        <v>0</v>
      </c>
      <c r="V112" s="132">
        <v>0</v>
      </c>
      <c r="W112" s="132">
        <v>0</v>
      </c>
      <c r="X112" s="132">
        <v>0</v>
      </c>
      <c r="Y112" s="132">
        <v>0</v>
      </c>
      <c r="Z112" s="132">
        <v>0</v>
      </c>
      <c r="AA112" s="132">
        <v>0</v>
      </c>
      <c r="AB112" s="132">
        <v>0</v>
      </c>
      <c r="AC112" s="132">
        <v>0</v>
      </c>
      <c r="AD112" s="132">
        <v>0</v>
      </c>
      <c r="AE112" s="132">
        <v>0</v>
      </c>
      <c r="AF112" s="132">
        <v>0</v>
      </c>
      <c r="AG112" s="132">
        <v>0</v>
      </c>
      <c r="AH112" s="132">
        <v>0</v>
      </c>
      <c r="AI112" s="132">
        <v>0</v>
      </c>
      <c r="AJ112" s="132">
        <v>0</v>
      </c>
      <c r="AK112" s="132">
        <v>0</v>
      </c>
      <c r="AL112" s="132">
        <v>0</v>
      </c>
      <c r="AM112" s="132">
        <v>0</v>
      </c>
      <c r="AN112" s="132">
        <v>0</v>
      </c>
      <c r="AO112" s="132">
        <v>0</v>
      </c>
      <c r="AP112" s="132">
        <v>0</v>
      </c>
      <c r="AQ112" s="132">
        <v>0</v>
      </c>
      <c r="AR112" s="132">
        <v>0</v>
      </c>
      <c r="AS112" s="132">
        <v>0</v>
      </c>
      <c r="AT112" s="132">
        <v>0</v>
      </c>
      <c r="AU112" s="132">
        <v>0</v>
      </c>
      <c r="AV112" s="132">
        <v>0</v>
      </c>
      <c r="AW112" s="132">
        <v>0</v>
      </c>
      <c r="AY112" s="71"/>
      <c r="AZ112" s="71"/>
      <c r="BA112" s="71"/>
      <c r="BB112" s="71">
        <v>0</v>
      </c>
      <c r="BD112" s="78"/>
      <c r="BE112" s="78"/>
    </row>
    <row r="113" spans="1:347" s="70" customFormat="1" ht="11.25" hidden="1" customHeight="1" x14ac:dyDescent="0.2">
      <c r="A113" s="127"/>
      <c r="B113" s="70" t="s">
        <v>244</v>
      </c>
      <c r="E113" s="501"/>
      <c r="G113" s="87"/>
      <c r="H113" s="124">
        <v>0</v>
      </c>
      <c r="I113" s="125">
        <v>0</v>
      </c>
      <c r="J113" s="132">
        <v>0</v>
      </c>
      <c r="K113" s="132">
        <v>0</v>
      </c>
      <c r="L113" s="132">
        <v>0</v>
      </c>
      <c r="M113" s="132">
        <v>0</v>
      </c>
      <c r="N113" s="132">
        <v>0</v>
      </c>
      <c r="O113" s="132">
        <v>0</v>
      </c>
      <c r="P113" s="132">
        <v>0</v>
      </c>
      <c r="Q113" s="132">
        <v>0</v>
      </c>
      <c r="R113" s="132">
        <v>0</v>
      </c>
      <c r="S113" s="132">
        <v>0</v>
      </c>
      <c r="T113" s="132">
        <v>0</v>
      </c>
      <c r="U113" s="132">
        <v>0</v>
      </c>
      <c r="V113" s="132">
        <v>0</v>
      </c>
      <c r="W113" s="132">
        <v>0</v>
      </c>
      <c r="X113" s="132">
        <v>0</v>
      </c>
      <c r="Y113" s="132">
        <v>0</v>
      </c>
      <c r="Z113" s="132">
        <v>0</v>
      </c>
      <c r="AA113" s="132">
        <v>0</v>
      </c>
      <c r="AB113" s="132">
        <v>0</v>
      </c>
      <c r="AC113" s="132">
        <v>0</v>
      </c>
      <c r="AD113" s="132">
        <v>0</v>
      </c>
      <c r="AE113" s="132">
        <v>0</v>
      </c>
      <c r="AF113" s="132">
        <v>0</v>
      </c>
      <c r="AG113" s="132">
        <v>0</v>
      </c>
      <c r="AH113" s="132">
        <v>0</v>
      </c>
      <c r="AI113" s="132">
        <v>0</v>
      </c>
      <c r="AJ113" s="132">
        <v>0</v>
      </c>
      <c r="AK113" s="132">
        <v>0</v>
      </c>
      <c r="AL113" s="132">
        <v>0</v>
      </c>
      <c r="AM113" s="132">
        <v>0</v>
      </c>
      <c r="AN113" s="132">
        <v>0</v>
      </c>
      <c r="AO113" s="132">
        <v>0</v>
      </c>
      <c r="AP113" s="132">
        <v>0</v>
      </c>
      <c r="AQ113" s="132">
        <v>0</v>
      </c>
      <c r="AR113" s="132">
        <v>0</v>
      </c>
      <c r="AS113" s="132">
        <v>0</v>
      </c>
      <c r="AT113" s="132">
        <v>0</v>
      </c>
      <c r="AU113" s="132">
        <v>0</v>
      </c>
      <c r="AV113" s="132">
        <v>0</v>
      </c>
      <c r="AW113" s="132">
        <v>0</v>
      </c>
      <c r="AY113" s="71"/>
      <c r="AZ113" s="71"/>
      <c r="BA113" s="71"/>
      <c r="BB113" s="71">
        <v>0</v>
      </c>
      <c r="BD113" s="78"/>
      <c r="BE113" s="78"/>
    </row>
    <row r="114" spans="1:347" s="70" customFormat="1" ht="11.25" hidden="1" customHeight="1" x14ac:dyDescent="0.2">
      <c r="A114" s="127"/>
      <c r="B114" s="70" t="s">
        <v>244</v>
      </c>
      <c r="E114" s="501"/>
      <c r="G114" s="87"/>
      <c r="H114" s="124">
        <v>0</v>
      </c>
      <c r="I114" s="125">
        <v>0</v>
      </c>
      <c r="J114" s="132">
        <v>0</v>
      </c>
      <c r="K114" s="132">
        <v>0</v>
      </c>
      <c r="L114" s="132">
        <v>0</v>
      </c>
      <c r="M114" s="132">
        <v>0</v>
      </c>
      <c r="N114" s="132">
        <v>0</v>
      </c>
      <c r="O114" s="132">
        <v>0</v>
      </c>
      <c r="P114" s="132">
        <v>0</v>
      </c>
      <c r="Q114" s="132">
        <v>0</v>
      </c>
      <c r="R114" s="132">
        <v>0</v>
      </c>
      <c r="S114" s="132">
        <v>0</v>
      </c>
      <c r="T114" s="132">
        <v>0</v>
      </c>
      <c r="U114" s="132">
        <v>0</v>
      </c>
      <c r="V114" s="132">
        <v>0</v>
      </c>
      <c r="W114" s="132">
        <v>0</v>
      </c>
      <c r="X114" s="132">
        <v>0</v>
      </c>
      <c r="Y114" s="132">
        <v>0</v>
      </c>
      <c r="Z114" s="132">
        <v>0</v>
      </c>
      <c r="AA114" s="132">
        <v>0</v>
      </c>
      <c r="AB114" s="132">
        <v>0</v>
      </c>
      <c r="AC114" s="132">
        <v>0</v>
      </c>
      <c r="AD114" s="132">
        <v>0</v>
      </c>
      <c r="AE114" s="132">
        <v>0</v>
      </c>
      <c r="AF114" s="132">
        <v>0</v>
      </c>
      <c r="AG114" s="132">
        <v>0</v>
      </c>
      <c r="AH114" s="132">
        <v>0</v>
      </c>
      <c r="AI114" s="132">
        <v>0</v>
      </c>
      <c r="AJ114" s="132">
        <v>0</v>
      </c>
      <c r="AK114" s="132">
        <v>0</v>
      </c>
      <c r="AL114" s="132">
        <v>0</v>
      </c>
      <c r="AM114" s="132">
        <v>0</v>
      </c>
      <c r="AN114" s="132">
        <v>0</v>
      </c>
      <c r="AO114" s="132">
        <v>0</v>
      </c>
      <c r="AP114" s="132">
        <v>0</v>
      </c>
      <c r="AQ114" s="132">
        <v>0</v>
      </c>
      <c r="AR114" s="132">
        <v>0</v>
      </c>
      <c r="AS114" s="132">
        <v>0</v>
      </c>
      <c r="AT114" s="132">
        <v>0</v>
      </c>
      <c r="AU114" s="132">
        <v>0</v>
      </c>
      <c r="AV114" s="132">
        <v>0</v>
      </c>
      <c r="AW114" s="132">
        <v>0</v>
      </c>
      <c r="AY114" s="71"/>
      <c r="AZ114" s="71"/>
      <c r="BA114" s="71"/>
      <c r="BB114" s="71">
        <v>0</v>
      </c>
      <c r="BD114" s="78"/>
      <c r="BE114" s="78"/>
    </row>
    <row r="115" spans="1:347" s="70" customFormat="1" ht="11.25" hidden="1" customHeight="1" x14ac:dyDescent="0.2">
      <c r="A115" s="127"/>
      <c r="B115" s="70" t="s">
        <v>244</v>
      </c>
      <c r="E115" s="501"/>
      <c r="G115" s="87"/>
      <c r="H115" s="124">
        <v>0</v>
      </c>
      <c r="I115" s="125">
        <v>0</v>
      </c>
      <c r="J115" s="132">
        <v>0</v>
      </c>
      <c r="K115" s="132">
        <v>0</v>
      </c>
      <c r="L115" s="132">
        <v>0</v>
      </c>
      <c r="M115" s="132">
        <v>0</v>
      </c>
      <c r="N115" s="132">
        <v>0</v>
      </c>
      <c r="O115" s="132">
        <v>0</v>
      </c>
      <c r="P115" s="132">
        <v>0</v>
      </c>
      <c r="Q115" s="132">
        <v>0</v>
      </c>
      <c r="R115" s="132">
        <v>0</v>
      </c>
      <c r="S115" s="132">
        <v>0</v>
      </c>
      <c r="T115" s="132">
        <v>0</v>
      </c>
      <c r="U115" s="132">
        <v>0</v>
      </c>
      <c r="V115" s="132">
        <v>0</v>
      </c>
      <c r="W115" s="132">
        <v>0</v>
      </c>
      <c r="X115" s="132">
        <v>0</v>
      </c>
      <c r="Y115" s="132">
        <v>0</v>
      </c>
      <c r="Z115" s="132">
        <v>0</v>
      </c>
      <c r="AA115" s="132">
        <v>0</v>
      </c>
      <c r="AB115" s="132">
        <v>0</v>
      </c>
      <c r="AC115" s="132">
        <v>0</v>
      </c>
      <c r="AD115" s="132">
        <v>0</v>
      </c>
      <c r="AE115" s="132">
        <v>0</v>
      </c>
      <c r="AF115" s="132">
        <v>0</v>
      </c>
      <c r="AG115" s="132">
        <v>0</v>
      </c>
      <c r="AH115" s="132">
        <v>0</v>
      </c>
      <c r="AI115" s="132">
        <v>0</v>
      </c>
      <c r="AJ115" s="132">
        <v>0</v>
      </c>
      <c r="AK115" s="132">
        <v>0</v>
      </c>
      <c r="AL115" s="132">
        <v>0</v>
      </c>
      <c r="AM115" s="132">
        <v>0</v>
      </c>
      <c r="AN115" s="132">
        <v>0</v>
      </c>
      <c r="AO115" s="132">
        <v>0</v>
      </c>
      <c r="AP115" s="132">
        <v>0</v>
      </c>
      <c r="AQ115" s="132">
        <v>0</v>
      </c>
      <c r="AR115" s="132">
        <v>0</v>
      </c>
      <c r="AS115" s="132">
        <v>0</v>
      </c>
      <c r="AT115" s="132">
        <v>0</v>
      </c>
      <c r="AU115" s="132">
        <v>0</v>
      </c>
      <c r="AV115" s="132">
        <v>0</v>
      </c>
      <c r="AW115" s="132">
        <v>0</v>
      </c>
      <c r="AY115" s="71"/>
      <c r="AZ115" s="71"/>
      <c r="BA115" s="71"/>
      <c r="BB115" s="71">
        <v>0</v>
      </c>
      <c r="BD115" s="78"/>
      <c r="BE115" s="78"/>
    </row>
    <row r="116" spans="1:347" s="70" customFormat="1" ht="11.25" hidden="1" customHeight="1" x14ac:dyDescent="0.2">
      <c r="A116" s="127"/>
      <c r="B116" s="88" t="s">
        <v>289</v>
      </c>
      <c r="C116" s="88"/>
      <c r="D116" s="88"/>
      <c r="E116" s="502"/>
      <c r="F116" s="88"/>
      <c r="G116" s="92"/>
      <c r="H116" s="459"/>
      <c r="I116" s="460"/>
      <c r="J116" s="460"/>
      <c r="K116" s="460"/>
      <c r="L116" s="460"/>
      <c r="M116" s="460"/>
      <c r="N116" s="460"/>
      <c r="O116" s="460"/>
      <c r="P116" s="460"/>
      <c r="Q116" s="460"/>
      <c r="R116" s="460"/>
      <c r="S116" s="460"/>
      <c r="T116" s="460"/>
      <c r="U116" s="460"/>
      <c r="V116" s="460"/>
      <c r="W116" s="460"/>
      <c r="X116" s="460"/>
      <c r="Y116" s="460"/>
      <c r="Z116" s="460"/>
      <c r="AA116" s="460"/>
      <c r="AB116" s="460"/>
      <c r="AC116" s="460"/>
      <c r="AD116" s="460"/>
      <c r="AE116" s="460"/>
      <c r="AF116" s="460"/>
      <c r="AG116" s="460"/>
      <c r="AH116" s="460"/>
      <c r="AI116" s="460"/>
      <c r="AJ116" s="460"/>
      <c r="AK116" s="460"/>
      <c r="AL116" s="460"/>
      <c r="AM116" s="460"/>
      <c r="AN116" s="460"/>
      <c r="AO116" s="460"/>
      <c r="AP116" s="460"/>
      <c r="AQ116" s="460"/>
      <c r="AR116" s="460"/>
      <c r="AS116" s="460"/>
      <c r="AT116" s="460"/>
      <c r="AU116" s="460"/>
      <c r="AV116" s="460"/>
      <c r="AW116" s="460"/>
      <c r="AY116" s="71"/>
      <c r="AZ116" s="71"/>
      <c r="BA116" s="71"/>
      <c r="BB116" s="71"/>
      <c r="BD116" s="78"/>
      <c r="BE116" s="78"/>
    </row>
    <row r="117" spans="1:347" s="70" customFormat="1" ht="11.25" hidden="1" customHeight="1" x14ac:dyDescent="0.2">
      <c r="A117" s="127"/>
      <c r="B117" s="461" t="s">
        <v>290</v>
      </c>
      <c r="C117" s="461"/>
      <c r="D117" s="461"/>
      <c r="E117" s="503"/>
      <c r="F117" s="461"/>
      <c r="G117" s="462"/>
      <c r="H117" s="463">
        <v>0</v>
      </c>
      <c r="I117" s="464">
        <v>0</v>
      </c>
      <c r="J117" s="464">
        <v>0</v>
      </c>
      <c r="K117" s="464">
        <v>0</v>
      </c>
      <c r="L117" s="464">
        <v>0</v>
      </c>
      <c r="M117" s="464">
        <v>0</v>
      </c>
      <c r="N117" s="464">
        <v>0</v>
      </c>
      <c r="O117" s="464">
        <v>0</v>
      </c>
      <c r="P117" s="464">
        <v>0</v>
      </c>
      <c r="Q117" s="464">
        <v>0</v>
      </c>
      <c r="R117" s="464">
        <v>0</v>
      </c>
      <c r="S117" s="464">
        <v>0</v>
      </c>
      <c r="T117" s="464">
        <v>0</v>
      </c>
      <c r="U117" s="464">
        <v>0</v>
      </c>
      <c r="V117" s="464">
        <v>0</v>
      </c>
      <c r="W117" s="464">
        <v>0</v>
      </c>
      <c r="X117" s="464">
        <v>0</v>
      </c>
      <c r="Y117" s="464">
        <v>0</v>
      </c>
      <c r="Z117" s="464">
        <v>0</v>
      </c>
      <c r="AA117" s="464">
        <v>0</v>
      </c>
      <c r="AB117" s="464">
        <v>0</v>
      </c>
      <c r="AC117" s="464">
        <v>0</v>
      </c>
      <c r="AD117" s="464">
        <v>0</v>
      </c>
      <c r="AE117" s="464">
        <v>0</v>
      </c>
      <c r="AF117" s="464">
        <v>0</v>
      </c>
      <c r="AG117" s="464">
        <v>0</v>
      </c>
      <c r="AH117" s="464">
        <v>0</v>
      </c>
      <c r="AI117" s="464">
        <v>0</v>
      </c>
      <c r="AJ117" s="464">
        <v>0</v>
      </c>
      <c r="AK117" s="464">
        <v>0</v>
      </c>
      <c r="AL117" s="464">
        <v>0</v>
      </c>
      <c r="AM117" s="464">
        <v>0</v>
      </c>
      <c r="AN117" s="464">
        <v>0</v>
      </c>
      <c r="AO117" s="464">
        <v>0</v>
      </c>
      <c r="AP117" s="464">
        <v>0</v>
      </c>
      <c r="AQ117" s="464">
        <v>0</v>
      </c>
      <c r="AR117" s="464">
        <v>0</v>
      </c>
      <c r="AS117" s="464">
        <v>0</v>
      </c>
      <c r="AT117" s="464">
        <v>0</v>
      </c>
      <c r="AU117" s="464">
        <v>0</v>
      </c>
      <c r="AV117" s="464">
        <v>0</v>
      </c>
      <c r="AW117" s="464">
        <v>0</v>
      </c>
      <c r="AY117" s="71"/>
      <c r="AZ117" s="71"/>
      <c r="BA117" s="71"/>
      <c r="BB117" s="71"/>
      <c r="BD117" s="78"/>
      <c r="BE117" s="78"/>
    </row>
    <row r="118" spans="1:347" s="70" customFormat="1" ht="11.25" hidden="1" customHeight="1" x14ac:dyDescent="0.2">
      <c r="A118" s="127"/>
      <c r="B118" s="88" t="s">
        <v>291</v>
      </c>
      <c r="C118" s="88"/>
      <c r="D118" s="88"/>
      <c r="E118" s="502"/>
      <c r="F118" s="88"/>
      <c r="G118" s="92"/>
      <c r="H118" s="465" t="s">
        <v>295</v>
      </c>
      <c r="I118" s="370" t="s">
        <v>295</v>
      </c>
      <c r="J118" s="370" t="s">
        <v>295</v>
      </c>
      <c r="K118" s="370" t="s">
        <v>295</v>
      </c>
      <c r="L118" s="370" t="s">
        <v>295</v>
      </c>
      <c r="M118" s="370" t="s">
        <v>295</v>
      </c>
      <c r="N118" s="370" t="s">
        <v>295</v>
      </c>
      <c r="O118" s="370" t="s">
        <v>295</v>
      </c>
      <c r="P118" s="370" t="s">
        <v>295</v>
      </c>
      <c r="Q118" s="370" t="s">
        <v>295</v>
      </c>
      <c r="R118" s="370" t="s">
        <v>295</v>
      </c>
      <c r="S118" s="370" t="s">
        <v>295</v>
      </c>
      <c r="T118" s="370" t="s">
        <v>295</v>
      </c>
      <c r="U118" s="370" t="s">
        <v>295</v>
      </c>
      <c r="V118" s="370" t="s">
        <v>295</v>
      </c>
      <c r="W118" s="370" t="s">
        <v>295</v>
      </c>
      <c r="X118" s="370" t="s">
        <v>295</v>
      </c>
      <c r="Y118" s="370" t="s">
        <v>295</v>
      </c>
      <c r="Z118" s="370" t="s">
        <v>295</v>
      </c>
      <c r="AA118" s="370" t="s">
        <v>295</v>
      </c>
      <c r="AB118" s="370" t="s">
        <v>295</v>
      </c>
      <c r="AC118" s="370" t="s">
        <v>295</v>
      </c>
      <c r="AD118" s="370" t="s">
        <v>295</v>
      </c>
      <c r="AE118" s="370" t="s">
        <v>295</v>
      </c>
      <c r="AF118" s="370" t="s">
        <v>295</v>
      </c>
      <c r="AG118" s="370" t="s">
        <v>295</v>
      </c>
      <c r="AH118" s="370" t="s">
        <v>295</v>
      </c>
      <c r="AI118" s="370" t="s">
        <v>295</v>
      </c>
      <c r="AJ118" s="370" t="s">
        <v>295</v>
      </c>
      <c r="AK118" s="370" t="s">
        <v>295</v>
      </c>
      <c r="AL118" s="370" t="s">
        <v>295</v>
      </c>
      <c r="AM118" s="370" t="s">
        <v>295</v>
      </c>
      <c r="AN118" s="370" t="s">
        <v>295</v>
      </c>
      <c r="AO118" s="370" t="s">
        <v>295</v>
      </c>
      <c r="AP118" s="370" t="s">
        <v>295</v>
      </c>
      <c r="AQ118" s="370" t="s">
        <v>295</v>
      </c>
      <c r="AR118" s="370" t="s">
        <v>295</v>
      </c>
      <c r="AS118" s="370" t="s">
        <v>295</v>
      </c>
      <c r="AT118" s="370" t="s">
        <v>295</v>
      </c>
      <c r="AU118" s="370" t="s">
        <v>295</v>
      </c>
      <c r="AV118" s="370" t="s">
        <v>295</v>
      </c>
      <c r="AW118" s="370" t="s">
        <v>295</v>
      </c>
      <c r="AY118" s="71"/>
      <c r="AZ118" s="71"/>
      <c r="BA118" s="71"/>
      <c r="BB118" s="71"/>
      <c r="BD118" s="78"/>
      <c r="BE118" s="78"/>
    </row>
    <row r="119" spans="1:347" s="70" customFormat="1" ht="11.25" hidden="1" customHeight="1" x14ac:dyDescent="0.2">
      <c r="A119" s="127"/>
      <c r="E119" s="504"/>
      <c r="G119" s="87"/>
      <c r="H119" s="126"/>
      <c r="I119" s="71"/>
      <c r="J119" s="71"/>
      <c r="K119" s="71"/>
      <c r="L119" s="71"/>
      <c r="M119" s="71"/>
      <c r="N119" s="71"/>
      <c r="O119" s="71"/>
      <c r="P119" s="71"/>
      <c r="Q119" s="71"/>
      <c r="R119" s="71"/>
      <c r="S119" s="71"/>
      <c r="T119" s="71"/>
      <c r="U119" s="71"/>
      <c r="V119" s="71"/>
      <c r="W119" s="71"/>
      <c r="X119" s="71"/>
      <c r="Y119" s="71"/>
      <c r="Z119" s="71"/>
      <c r="AA119" s="71"/>
      <c r="AB119" s="71"/>
      <c r="AC119" s="71"/>
      <c r="AD119" s="71"/>
      <c r="AE119" s="71"/>
      <c r="AF119" s="71"/>
      <c r="AG119" s="71"/>
      <c r="AH119" s="71"/>
      <c r="AI119" s="71"/>
      <c r="AJ119" s="71"/>
      <c r="AK119" s="71"/>
      <c r="AL119" s="71"/>
      <c r="AM119" s="71"/>
      <c r="AN119" s="71"/>
      <c r="AO119" s="71"/>
      <c r="AP119" s="71"/>
      <c r="AQ119" s="71"/>
      <c r="AR119" s="71"/>
      <c r="AS119" s="71"/>
      <c r="AT119" s="71"/>
      <c r="AU119" s="71"/>
      <c r="AV119" s="71"/>
      <c r="AW119" s="71"/>
      <c r="AY119" s="71"/>
      <c r="AZ119" s="71"/>
      <c r="BA119" s="71"/>
      <c r="BB119" s="71"/>
      <c r="BD119" s="78"/>
      <c r="BE119" s="78"/>
    </row>
    <row r="120" spans="1:347" hidden="1" x14ac:dyDescent="0.25">
      <c r="A120" s="128"/>
      <c r="B120" s="68" t="s">
        <v>356</v>
      </c>
      <c r="C120" s="452"/>
      <c r="D120" s="452"/>
      <c r="E120" s="505"/>
      <c r="F120" s="452"/>
      <c r="G120" s="453"/>
      <c r="H120" s="454"/>
      <c r="I120" s="455"/>
      <c r="J120" s="455"/>
      <c r="K120" s="455"/>
      <c r="L120" s="455"/>
      <c r="M120" s="455"/>
      <c r="N120" s="455"/>
      <c r="O120" s="455"/>
      <c r="P120" s="455"/>
      <c r="Q120" s="455"/>
      <c r="R120" s="455"/>
      <c r="S120" s="455"/>
      <c r="T120" s="455"/>
      <c r="U120" s="455"/>
      <c r="V120" s="455"/>
      <c r="W120" s="455"/>
      <c r="X120" s="455"/>
      <c r="Y120" s="455"/>
      <c r="Z120" s="455"/>
      <c r="AA120" s="455"/>
      <c r="AB120" s="455"/>
      <c r="AC120" s="455"/>
      <c r="AD120" s="455"/>
      <c r="AE120" s="455"/>
      <c r="AF120" s="455"/>
      <c r="AG120" s="455"/>
      <c r="AH120" s="455"/>
      <c r="AI120" s="455"/>
      <c r="AJ120" s="455"/>
      <c r="AK120" s="455"/>
      <c r="AL120" s="455"/>
      <c r="AM120" s="455"/>
      <c r="AN120" s="455"/>
      <c r="AO120" s="455"/>
      <c r="AP120" s="455"/>
      <c r="AQ120" s="455"/>
      <c r="AR120" s="455"/>
      <c r="AS120" s="455"/>
      <c r="AT120" s="455"/>
      <c r="AU120" s="455"/>
      <c r="AV120" s="455"/>
      <c r="AW120" s="455"/>
      <c r="AX120" s="70"/>
      <c r="AY120" s="455"/>
      <c r="AZ120" s="455"/>
      <c r="BA120" s="455"/>
      <c r="BB120" s="455"/>
      <c r="BC120" s="70"/>
      <c r="BD120" s="70"/>
      <c r="BE120" s="70"/>
      <c r="BF120" s="70"/>
      <c r="BG120" s="70"/>
      <c r="BH120" s="70"/>
      <c r="BI120" s="70"/>
      <c r="BJ120" s="70"/>
      <c r="BK120" s="70"/>
      <c r="BL120" s="70"/>
      <c r="BM120" s="70"/>
      <c r="BN120" s="70"/>
      <c r="BO120" s="70"/>
      <c r="BP120" s="70"/>
      <c r="BQ120" s="70"/>
      <c r="BR120" s="70"/>
      <c r="BS120" s="70"/>
      <c r="BT120" s="70"/>
      <c r="BU120" s="70"/>
      <c r="BV120" s="70"/>
      <c r="BW120" s="70"/>
      <c r="BX120" s="70"/>
      <c r="BY120" s="70"/>
      <c r="BZ120" s="70"/>
      <c r="CA120" s="70"/>
      <c r="CB120" s="70"/>
      <c r="CC120" s="70"/>
      <c r="CD120" s="70"/>
      <c r="CE120" s="70"/>
      <c r="CF120" s="70"/>
      <c r="CG120" s="70"/>
      <c r="CH120" s="70"/>
      <c r="CI120" s="70"/>
      <c r="CJ120" s="70"/>
      <c r="CK120" s="70"/>
      <c r="CL120" s="70"/>
      <c r="CM120" s="70"/>
      <c r="CN120" s="70"/>
      <c r="CO120" s="70"/>
      <c r="CP120" s="70"/>
      <c r="CQ120" s="70"/>
      <c r="CR120" s="70"/>
      <c r="CS120" s="70"/>
      <c r="CT120" s="70"/>
      <c r="CU120" s="70"/>
      <c r="CV120" s="70"/>
      <c r="CW120" s="70"/>
      <c r="CX120" s="70"/>
      <c r="CY120" s="70"/>
      <c r="CZ120" s="70"/>
      <c r="DA120" s="70"/>
      <c r="DB120" s="70"/>
      <c r="DC120" s="70"/>
      <c r="DD120" s="70"/>
      <c r="DE120" s="70"/>
      <c r="DF120" s="70"/>
      <c r="DG120" s="70"/>
      <c r="DH120" s="70"/>
      <c r="DI120" s="70"/>
      <c r="DJ120" s="70"/>
      <c r="DK120" s="70"/>
      <c r="DL120" s="70"/>
      <c r="DM120" s="70"/>
      <c r="DN120" s="70"/>
      <c r="DO120" s="70"/>
      <c r="DP120" s="70"/>
      <c r="DQ120" s="70"/>
      <c r="DR120" s="70"/>
      <c r="DS120" s="70"/>
      <c r="DT120" s="70"/>
      <c r="DU120" s="70"/>
      <c r="DV120" s="70"/>
      <c r="DW120" s="70"/>
      <c r="DX120" s="70"/>
      <c r="DY120" s="70"/>
      <c r="DZ120" s="70"/>
      <c r="EA120" s="70"/>
      <c r="EB120" s="70"/>
      <c r="EC120" s="70"/>
      <c r="ED120" s="70"/>
      <c r="EE120" s="70"/>
      <c r="EF120" s="70"/>
      <c r="EG120" s="70"/>
      <c r="EH120" s="70"/>
      <c r="EI120" s="70"/>
      <c r="EJ120" s="70"/>
      <c r="EK120" s="70"/>
      <c r="EL120" s="70"/>
      <c r="EM120" s="70"/>
      <c r="EN120" s="70"/>
      <c r="EO120" s="70"/>
      <c r="EP120" s="70"/>
      <c r="EQ120" s="70"/>
      <c r="ER120" s="70"/>
      <c r="ES120" s="70"/>
      <c r="ET120" s="70"/>
      <c r="EU120" s="70"/>
      <c r="EV120" s="70"/>
      <c r="EW120" s="70"/>
      <c r="EX120" s="70"/>
      <c r="EY120" s="70"/>
      <c r="EZ120" s="70"/>
      <c r="FA120" s="70"/>
      <c r="FB120" s="70"/>
      <c r="FC120" s="70"/>
      <c r="FD120" s="70"/>
      <c r="FE120" s="70"/>
      <c r="FF120" s="70"/>
      <c r="FG120" s="70"/>
      <c r="FH120" s="70"/>
      <c r="FI120" s="70"/>
      <c r="FJ120" s="70"/>
      <c r="FK120" s="70"/>
      <c r="FL120" s="70"/>
      <c r="FM120" s="70"/>
      <c r="FN120" s="70"/>
      <c r="FO120" s="70"/>
      <c r="FP120" s="70"/>
      <c r="FQ120" s="70"/>
      <c r="FR120" s="70"/>
      <c r="FS120" s="70"/>
      <c r="FT120" s="70"/>
      <c r="FU120" s="70"/>
      <c r="FV120" s="70"/>
      <c r="FW120" s="70"/>
      <c r="FX120" s="70"/>
      <c r="FY120" s="70"/>
      <c r="FZ120" s="70"/>
      <c r="GA120" s="70"/>
      <c r="GB120" s="70"/>
      <c r="GC120" s="70"/>
      <c r="GD120" s="70"/>
      <c r="GE120" s="70"/>
      <c r="GF120" s="70"/>
      <c r="GG120" s="70"/>
      <c r="GH120" s="70"/>
      <c r="GI120" s="70"/>
      <c r="GJ120" s="70"/>
      <c r="GK120" s="70"/>
      <c r="GL120" s="70"/>
      <c r="GM120" s="70"/>
      <c r="GN120" s="70"/>
      <c r="GO120" s="70"/>
      <c r="GP120" s="70"/>
      <c r="GQ120" s="70"/>
      <c r="GR120" s="70"/>
      <c r="GS120" s="70"/>
      <c r="GT120" s="70"/>
      <c r="GU120" s="70"/>
      <c r="GV120" s="70"/>
      <c r="GW120" s="70"/>
      <c r="GX120" s="70"/>
      <c r="GY120" s="70"/>
      <c r="GZ120" s="70"/>
      <c r="HA120" s="70"/>
      <c r="HB120" s="70"/>
      <c r="HC120" s="70"/>
      <c r="HD120" s="70"/>
      <c r="HE120" s="70"/>
      <c r="HF120" s="70"/>
      <c r="HG120" s="70"/>
      <c r="HH120" s="70"/>
      <c r="HI120" s="70"/>
      <c r="HJ120" s="70"/>
      <c r="HK120" s="70"/>
      <c r="HL120" s="70"/>
      <c r="HM120" s="70"/>
      <c r="HN120" s="70"/>
      <c r="HO120" s="70"/>
      <c r="HP120" s="70"/>
      <c r="HQ120" s="70"/>
      <c r="HR120" s="70"/>
      <c r="HS120" s="70"/>
      <c r="HT120" s="70"/>
      <c r="HU120" s="70"/>
      <c r="HV120" s="70"/>
      <c r="HW120" s="70"/>
      <c r="HX120" s="70"/>
      <c r="HY120" s="70"/>
      <c r="HZ120" s="70"/>
      <c r="IA120" s="70"/>
      <c r="IB120" s="70"/>
      <c r="IC120" s="70"/>
      <c r="ID120" s="70"/>
      <c r="IE120" s="70"/>
      <c r="IF120" s="70"/>
      <c r="IG120" s="70"/>
      <c r="IH120" s="70"/>
      <c r="II120" s="70"/>
      <c r="IJ120" s="70"/>
      <c r="IK120" s="70"/>
      <c r="IL120" s="70"/>
      <c r="IM120" s="70"/>
      <c r="IN120" s="70"/>
      <c r="IO120" s="70"/>
      <c r="IP120" s="70"/>
      <c r="IQ120" s="70"/>
      <c r="IR120" s="70"/>
      <c r="IS120" s="70"/>
      <c r="IT120" s="70"/>
      <c r="IU120" s="70"/>
      <c r="IV120" s="70"/>
      <c r="IW120" s="70"/>
      <c r="IX120" s="70"/>
      <c r="IY120" s="70"/>
      <c r="IZ120" s="70"/>
      <c r="JA120" s="70"/>
      <c r="JB120" s="70"/>
      <c r="JC120" s="70"/>
      <c r="JD120" s="70"/>
      <c r="JE120" s="70"/>
      <c r="JF120" s="70"/>
      <c r="JG120" s="70"/>
      <c r="JH120" s="70"/>
      <c r="JI120" s="70"/>
      <c r="JJ120" s="70"/>
      <c r="JK120" s="70"/>
      <c r="JL120" s="70"/>
      <c r="JM120" s="70"/>
      <c r="JN120" s="70"/>
      <c r="JO120" s="70"/>
      <c r="JP120" s="70"/>
      <c r="JQ120" s="70"/>
      <c r="JR120" s="70"/>
      <c r="JS120" s="70"/>
      <c r="JT120" s="70"/>
      <c r="JU120" s="70"/>
      <c r="JV120" s="70"/>
      <c r="JW120" s="70"/>
      <c r="JX120" s="70"/>
      <c r="JY120" s="70"/>
      <c r="JZ120" s="70"/>
      <c r="KA120" s="70"/>
      <c r="KB120" s="70"/>
      <c r="KC120" s="70"/>
      <c r="KD120" s="70"/>
      <c r="KE120" s="70"/>
      <c r="KF120" s="70"/>
      <c r="KG120" s="70"/>
      <c r="KH120" s="70"/>
      <c r="KI120" s="70"/>
      <c r="KJ120" s="70"/>
      <c r="KK120" s="70"/>
      <c r="KL120" s="70"/>
      <c r="KM120" s="70"/>
      <c r="KN120" s="70"/>
      <c r="KO120" s="70"/>
      <c r="KP120" s="70"/>
      <c r="KQ120" s="70"/>
      <c r="KR120" s="70"/>
      <c r="KS120" s="70"/>
      <c r="KT120" s="70"/>
      <c r="KU120" s="70"/>
      <c r="KV120" s="70"/>
      <c r="KW120" s="70"/>
      <c r="KX120" s="70"/>
      <c r="KY120" s="70"/>
      <c r="KZ120" s="70"/>
      <c r="LA120" s="70"/>
      <c r="LB120" s="70"/>
      <c r="LC120" s="70"/>
      <c r="LD120" s="70"/>
      <c r="LE120" s="70"/>
      <c r="LF120" s="70"/>
      <c r="LG120" s="70"/>
      <c r="LH120" s="70"/>
      <c r="LI120" s="70"/>
      <c r="LJ120" s="70"/>
      <c r="LK120" s="70"/>
      <c r="LL120" s="70"/>
      <c r="LM120" s="70"/>
      <c r="LN120" s="70"/>
      <c r="LO120" s="70"/>
      <c r="LP120" s="70"/>
      <c r="LQ120" s="70"/>
      <c r="LR120" s="70"/>
      <c r="LS120" s="70"/>
      <c r="LT120" s="70"/>
      <c r="LU120" s="70"/>
      <c r="LV120" s="70"/>
      <c r="LW120" s="70"/>
      <c r="LX120" s="70"/>
      <c r="LY120" s="70"/>
      <c r="LZ120" s="70"/>
      <c r="MA120" s="70"/>
      <c r="MB120" s="70"/>
      <c r="MC120" s="70"/>
      <c r="MD120" s="70"/>
      <c r="ME120" s="70"/>
      <c r="MF120" s="70"/>
      <c r="MG120" s="70"/>
      <c r="MH120" s="70"/>
      <c r="MI120" s="70"/>
    </row>
    <row r="121" spans="1:347" hidden="1" x14ac:dyDescent="0.25">
      <c r="A121" s="128"/>
      <c r="B121" s="456" t="s">
        <v>288</v>
      </c>
      <c r="C121" s="457"/>
      <c r="D121" s="457"/>
      <c r="E121" s="506"/>
      <c r="F121" s="457"/>
      <c r="G121" s="457"/>
      <c r="H121" s="123"/>
      <c r="I121" s="458"/>
      <c r="J121" s="458"/>
      <c r="K121" s="458"/>
      <c r="L121" s="458"/>
      <c r="M121" s="458"/>
      <c r="N121" s="458"/>
      <c r="O121" s="458"/>
      <c r="P121" s="458"/>
      <c r="Q121" s="458"/>
      <c r="R121" s="458"/>
      <c r="S121" s="458"/>
      <c r="T121" s="458"/>
      <c r="U121" s="458"/>
      <c r="V121" s="458"/>
      <c r="W121" s="458"/>
      <c r="X121" s="458"/>
      <c r="Y121" s="458"/>
      <c r="Z121" s="458"/>
      <c r="AA121" s="458"/>
      <c r="AB121" s="458"/>
      <c r="AC121" s="458"/>
      <c r="AD121" s="458"/>
      <c r="AE121" s="458"/>
      <c r="AF121" s="458"/>
      <c r="AG121" s="458"/>
      <c r="AH121" s="458"/>
      <c r="AI121" s="458"/>
      <c r="AJ121" s="458"/>
      <c r="AK121" s="458"/>
      <c r="AL121" s="458"/>
      <c r="AM121" s="458"/>
      <c r="AN121" s="458"/>
      <c r="AO121" s="458"/>
      <c r="AP121" s="458"/>
      <c r="AQ121" s="458"/>
      <c r="AR121" s="458"/>
      <c r="AS121" s="458"/>
      <c r="AT121" s="458"/>
      <c r="AU121" s="458"/>
      <c r="AV121" s="458"/>
      <c r="AW121" s="458"/>
      <c r="AX121" s="70"/>
      <c r="AY121" s="458"/>
      <c r="AZ121" s="458"/>
      <c r="BA121" s="458"/>
      <c r="BB121" s="458"/>
      <c r="BC121" s="70"/>
      <c r="BD121" s="70"/>
      <c r="BE121" s="70"/>
      <c r="BF121" s="70"/>
      <c r="BG121" s="70"/>
      <c r="BH121" s="70"/>
      <c r="BI121" s="70"/>
      <c r="BJ121" s="70"/>
      <c r="BK121" s="70"/>
      <c r="BL121" s="70"/>
      <c r="BM121" s="70"/>
      <c r="BN121" s="70"/>
      <c r="BO121" s="70"/>
      <c r="BP121" s="70"/>
      <c r="BQ121" s="70"/>
      <c r="BR121" s="70"/>
      <c r="BS121" s="70"/>
      <c r="BT121" s="70"/>
      <c r="BU121" s="70"/>
      <c r="BV121" s="70"/>
      <c r="BW121" s="70"/>
      <c r="BX121" s="70"/>
      <c r="BY121" s="70"/>
      <c r="BZ121" s="70"/>
      <c r="CA121" s="70"/>
      <c r="CB121" s="70"/>
      <c r="CC121" s="70"/>
      <c r="CD121" s="70"/>
      <c r="CE121" s="70"/>
      <c r="CF121" s="70"/>
      <c r="CG121" s="70"/>
      <c r="CH121" s="70"/>
      <c r="CI121" s="70"/>
      <c r="CJ121" s="70"/>
      <c r="CK121" s="70"/>
      <c r="CL121" s="70"/>
      <c r="CM121" s="70"/>
      <c r="CN121" s="70"/>
      <c r="CO121" s="70"/>
      <c r="CP121" s="70"/>
      <c r="CQ121" s="70"/>
      <c r="CR121" s="70"/>
      <c r="CS121" s="70"/>
      <c r="CT121" s="70"/>
      <c r="CU121" s="70"/>
      <c r="CV121" s="70"/>
      <c r="CW121" s="70"/>
      <c r="CX121" s="70"/>
      <c r="CY121" s="70"/>
      <c r="CZ121" s="70"/>
      <c r="DA121" s="70"/>
      <c r="DB121" s="70"/>
      <c r="DC121" s="70"/>
      <c r="DD121" s="70"/>
      <c r="DE121" s="70"/>
      <c r="DF121" s="70"/>
      <c r="DG121" s="70"/>
      <c r="DH121" s="70"/>
      <c r="DI121" s="70"/>
      <c r="DJ121" s="70"/>
      <c r="DK121" s="70"/>
      <c r="DL121" s="70"/>
      <c r="DM121" s="70"/>
      <c r="DN121" s="70"/>
      <c r="DO121" s="70"/>
      <c r="DP121" s="70"/>
      <c r="DQ121" s="70"/>
      <c r="DR121" s="70"/>
      <c r="DS121" s="70"/>
      <c r="DT121" s="70"/>
      <c r="DU121" s="70"/>
      <c r="DV121" s="70"/>
      <c r="DW121" s="70"/>
      <c r="DX121" s="70"/>
      <c r="DY121" s="70"/>
      <c r="DZ121" s="70"/>
      <c r="EA121" s="70"/>
      <c r="EB121" s="70"/>
      <c r="EC121" s="70"/>
      <c r="ED121" s="70"/>
      <c r="EE121" s="70"/>
      <c r="EF121" s="70"/>
      <c r="EG121" s="70"/>
      <c r="EH121" s="70"/>
      <c r="EI121" s="70"/>
      <c r="EJ121" s="70"/>
      <c r="EK121" s="70"/>
      <c r="EL121" s="70"/>
      <c r="EM121" s="70"/>
      <c r="EN121" s="70"/>
      <c r="EO121" s="70"/>
      <c r="EP121" s="70"/>
      <c r="EQ121" s="70"/>
      <c r="ER121" s="70"/>
      <c r="ES121" s="70"/>
      <c r="ET121" s="70"/>
      <c r="EU121" s="70"/>
      <c r="EV121" s="70"/>
      <c r="EW121" s="70"/>
      <c r="EX121" s="70"/>
      <c r="EY121" s="70"/>
      <c r="EZ121" s="70"/>
      <c r="FA121" s="70"/>
      <c r="FB121" s="70"/>
      <c r="FC121" s="70"/>
      <c r="FD121" s="70"/>
      <c r="FE121" s="70"/>
      <c r="FF121" s="70"/>
      <c r="FG121" s="70"/>
      <c r="FH121" s="70"/>
      <c r="FI121" s="70"/>
      <c r="FJ121" s="70"/>
      <c r="FK121" s="70"/>
      <c r="FL121" s="70"/>
      <c r="FM121" s="70"/>
      <c r="FN121" s="70"/>
      <c r="FO121" s="70"/>
      <c r="FP121" s="70"/>
      <c r="FQ121" s="70"/>
      <c r="FR121" s="70"/>
      <c r="FS121" s="70"/>
      <c r="FT121" s="70"/>
      <c r="FU121" s="70"/>
      <c r="FV121" s="70"/>
      <c r="FW121" s="70"/>
      <c r="FX121" s="70"/>
      <c r="FY121" s="70"/>
      <c r="FZ121" s="70"/>
      <c r="GA121" s="70"/>
      <c r="GB121" s="70"/>
      <c r="GC121" s="70"/>
      <c r="GD121" s="70"/>
      <c r="GE121" s="70"/>
      <c r="GF121" s="70"/>
      <c r="GG121" s="70"/>
      <c r="GH121" s="70"/>
      <c r="GI121" s="70"/>
      <c r="GJ121" s="70"/>
      <c r="GK121" s="70"/>
      <c r="GL121" s="70"/>
      <c r="GM121" s="70"/>
      <c r="GN121" s="70"/>
      <c r="GO121" s="70"/>
      <c r="GP121" s="70"/>
      <c r="GQ121" s="70"/>
      <c r="GR121" s="70"/>
      <c r="GS121" s="70"/>
      <c r="GT121" s="70"/>
      <c r="GU121" s="70"/>
      <c r="GV121" s="70"/>
      <c r="GW121" s="70"/>
      <c r="GX121" s="70"/>
      <c r="GY121" s="70"/>
      <c r="GZ121" s="70"/>
      <c r="HA121" s="70"/>
      <c r="HB121" s="70"/>
      <c r="HC121" s="70"/>
      <c r="HD121" s="70"/>
      <c r="HE121" s="70"/>
      <c r="HF121" s="70"/>
      <c r="HG121" s="70"/>
      <c r="HH121" s="70"/>
      <c r="HI121" s="70"/>
      <c r="HJ121" s="70"/>
      <c r="HK121" s="70"/>
      <c r="HL121" s="70"/>
      <c r="HM121" s="70"/>
      <c r="HN121" s="70"/>
      <c r="HO121" s="70"/>
      <c r="HP121" s="70"/>
      <c r="HQ121" s="70"/>
      <c r="HR121" s="70"/>
      <c r="HS121" s="70"/>
      <c r="HT121" s="70"/>
      <c r="HU121" s="70"/>
      <c r="HV121" s="70"/>
      <c r="HW121" s="70"/>
      <c r="HX121" s="70"/>
      <c r="HY121" s="70"/>
      <c r="HZ121" s="70"/>
      <c r="IA121" s="70"/>
      <c r="IB121" s="70"/>
      <c r="IC121" s="70"/>
      <c r="ID121" s="70"/>
      <c r="IE121" s="70"/>
      <c r="IF121" s="70"/>
      <c r="IG121" s="70"/>
      <c r="IH121" s="70"/>
      <c r="II121" s="70"/>
      <c r="IJ121" s="70"/>
      <c r="IK121" s="70"/>
      <c r="IL121" s="70"/>
      <c r="IM121" s="70"/>
      <c r="IN121" s="70"/>
      <c r="IO121" s="70"/>
      <c r="IP121" s="70"/>
      <c r="IQ121" s="70"/>
      <c r="IR121" s="70"/>
      <c r="IS121" s="70"/>
      <c r="IT121" s="70"/>
      <c r="IU121" s="70"/>
      <c r="IV121" s="70"/>
      <c r="IW121" s="70"/>
      <c r="IX121" s="70"/>
      <c r="IY121" s="70"/>
      <c r="IZ121" s="70"/>
      <c r="JA121" s="70"/>
      <c r="JB121" s="70"/>
      <c r="JC121" s="70"/>
      <c r="JD121" s="70"/>
      <c r="JE121" s="70"/>
      <c r="JF121" s="70"/>
      <c r="JG121" s="70"/>
      <c r="JH121" s="70"/>
      <c r="JI121" s="70"/>
      <c r="JJ121" s="70"/>
      <c r="JK121" s="70"/>
      <c r="JL121" s="70"/>
      <c r="JM121" s="70"/>
      <c r="JN121" s="70"/>
      <c r="JO121" s="70"/>
      <c r="JP121" s="70"/>
      <c r="JQ121" s="70"/>
      <c r="JR121" s="70"/>
      <c r="JS121" s="70"/>
      <c r="JT121" s="70"/>
      <c r="JU121" s="70"/>
      <c r="JV121" s="70"/>
      <c r="JW121" s="70"/>
      <c r="JX121" s="70"/>
      <c r="JY121" s="70"/>
      <c r="JZ121" s="70"/>
      <c r="KA121" s="70"/>
      <c r="KB121" s="70"/>
      <c r="KC121" s="70"/>
      <c r="KD121" s="70"/>
      <c r="KE121" s="70"/>
      <c r="KF121" s="70"/>
      <c r="KG121" s="70"/>
      <c r="KH121" s="70"/>
      <c r="KI121" s="70"/>
      <c r="KJ121" s="70"/>
      <c r="KK121" s="70"/>
      <c r="KL121" s="70"/>
      <c r="KM121" s="70"/>
      <c r="KN121" s="70"/>
      <c r="KO121" s="70"/>
      <c r="KP121" s="70"/>
      <c r="KQ121" s="70"/>
      <c r="KR121" s="70"/>
      <c r="KS121" s="70"/>
      <c r="KT121" s="70"/>
      <c r="KU121" s="70"/>
      <c r="KV121" s="70"/>
      <c r="KW121" s="70"/>
      <c r="KX121" s="70"/>
      <c r="KY121" s="70"/>
      <c r="KZ121" s="70"/>
      <c r="LA121" s="70"/>
      <c r="LB121" s="70"/>
      <c r="LC121" s="70"/>
      <c r="LD121" s="70"/>
      <c r="LE121" s="70"/>
      <c r="LF121" s="70"/>
      <c r="LG121" s="70"/>
      <c r="LH121" s="70"/>
      <c r="LI121" s="70"/>
      <c r="LJ121" s="70"/>
      <c r="LK121" s="70"/>
      <c r="LL121" s="70"/>
      <c r="LM121" s="70"/>
      <c r="LN121" s="70"/>
      <c r="LO121" s="70"/>
      <c r="LP121" s="70"/>
      <c r="LQ121" s="70"/>
      <c r="LR121" s="70"/>
      <c r="LS121" s="70"/>
      <c r="LT121" s="70"/>
      <c r="LU121" s="70"/>
      <c r="LV121" s="70"/>
      <c r="LW121" s="70"/>
      <c r="LX121" s="70"/>
      <c r="LY121" s="70"/>
      <c r="LZ121" s="70"/>
      <c r="MA121" s="70"/>
      <c r="MB121" s="70"/>
      <c r="MC121" s="70"/>
      <c r="MD121" s="70"/>
      <c r="ME121" s="70"/>
      <c r="MF121" s="70"/>
      <c r="MG121" s="70"/>
      <c r="MH121" s="70"/>
      <c r="MI121" s="70"/>
    </row>
    <row r="122" spans="1:347" s="70" customFormat="1" ht="11.25" hidden="1" customHeight="1" x14ac:dyDescent="0.2">
      <c r="A122" s="127"/>
      <c r="B122" s="70" t="s">
        <v>356</v>
      </c>
      <c r="E122" s="504"/>
      <c r="G122" s="87"/>
      <c r="H122" s="124">
        <v>0</v>
      </c>
      <c r="I122" s="125">
        <v>0</v>
      </c>
      <c r="J122" s="132">
        <v>0</v>
      </c>
      <c r="K122" s="132">
        <v>0</v>
      </c>
      <c r="L122" s="132">
        <v>0</v>
      </c>
      <c r="M122" s="132">
        <v>0</v>
      </c>
      <c r="N122" s="132">
        <v>0</v>
      </c>
      <c r="O122" s="132">
        <v>0</v>
      </c>
      <c r="P122" s="132">
        <v>0</v>
      </c>
      <c r="Q122" s="132">
        <v>0</v>
      </c>
      <c r="R122" s="132">
        <v>0</v>
      </c>
      <c r="S122" s="132">
        <v>0</v>
      </c>
      <c r="T122" s="132">
        <v>0</v>
      </c>
      <c r="U122" s="132">
        <v>0</v>
      </c>
      <c r="V122" s="132">
        <v>0</v>
      </c>
      <c r="W122" s="132">
        <v>0</v>
      </c>
      <c r="X122" s="132">
        <v>0</v>
      </c>
      <c r="Y122" s="132">
        <v>0</v>
      </c>
      <c r="Z122" s="132">
        <v>0</v>
      </c>
      <c r="AA122" s="132">
        <v>0</v>
      </c>
      <c r="AB122" s="132">
        <v>0</v>
      </c>
      <c r="AC122" s="132">
        <v>0</v>
      </c>
      <c r="AD122" s="132">
        <v>0</v>
      </c>
      <c r="AE122" s="132">
        <v>0</v>
      </c>
      <c r="AF122" s="132">
        <v>0</v>
      </c>
      <c r="AG122" s="132">
        <v>0</v>
      </c>
      <c r="AH122" s="132">
        <v>0</v>
      </c>
      <c r="AI122" s="132">
        <v>0</v>
      </c>
      <c r="AJ122" s="132">
        <v>0</v>
      </c>
      <c r="AK122" s="132">
        <v>0</v>
      </c>
      <c r="AL122" s="132">
        <v>0</v>
      </c>
      <c r="AM122" s="132">
        <v>0</v>
      </c>
      <c r="AN122" s="132">
        <v>0</v>
      </c>
      <c r="AO122" s="132">
        <v>0</v>
      </c>
      <c r="AP122" s="132">
        <v>0</v>
      </c>
      <c r="AQ122" s="132">
        <v>0</v>
      </c>
      <c r="AR122" s="132">
        <v>0</v>
      </c>
      <c r="AS122" s="132">
        <v>0</v>
      </c>
      <c r="AT122" s="132">
        <v>0</v>
      </c>
      <c r="AU122" s="132">
        <v>0</v>
      </c>
      <c r="AV122" s="132">
        <v>0</v>
      </c>
      <c r="AW122" s="132">
        <v>0</v>
      </c>
      <c r="AY122" s="71"/>
      <c r="AZ122" s="71"/>
      <c r="BA122" s="71"/>
      <c r="BB122" s="71">
        <v>0</v>
      </c>
      <c r="BD122" s="78"/>
      <c r="BE122" s="78"/>
    </row>
    <row r="123" spans="1:347" s="70" customFormat="1" ht="11.25" hidden="1" customHeight="1" x14ac:dyDescent="0.2">
      <c r="A123" s="127"/>
      <c r="B123" s="70" t="s">
        <v>356</v>
      </c>
      <c r="E123" s="504"/>
      <c r="G123" s="87"/>
      <c r="H123" s="124">
        <v>0</v>
      </c>
      <c r="I123" s="125">
        <v>0</v>
      </c>
      <c r="J123" s="132">
        <v>0</v>
      </c>
      <c r="K123" s="132">
        <v>0</v>
      </c>
      <c r="L123" s="132">
        <v>0</v>
      </c>
      <c r="M123" s="132">
        <v>0</v>
      </c>
      <c r="N123" s="132">
        <v>0</v>
      </c>
      <c r="O123" s="132">
        <v>0</v>
      </c>
      <c r="P123" s="132">
        <v>0</v>
      </c>
      <c r="Q123" s="132">
        <v>0</v>
      </c>
      <c r="R123" s="132">
        <v>0</v>
      </c>
      <c r="S123" s="132">
        <v>0</v>
      </c>
      <c r="T123" s="132">
        <v>0</v>
      </c>
      <c r="U123" s="132">
        <v>0</v>
      </c>
      <c r="V123" s="132">
        <v>0</v>
      </c>
      <c r="W123" s="132">
        <v>0</v>
      </c>
      <c r="X123" s="132">
        <v>0</v>
      </c>
      <c r="Y123" s="132">
        <v>0</v>
      </c>
      <c r="Z123" s="132">
        <v>0</v>
      </c>
      <c r="AA123" s="132">
        <v>0</v>
      </c>
      <c r="AB123" s="132">
        <v>0</v>
      </c>
      <c r="AC123" s="132">
        <v>0</v>
      </c>
      <c r="AD123" s="132">
        <v>0</v>
      </c>
      <c r="AE123" s="132">
        <v>0</v>
      </c>
      <c r="AF123" s="132">
        <v>0</v>
      </c>
      <c r="AG123" s="132">
        <v>0</v>
      </c>
      <c r="AH123" s="132">
        <v>0</v>
      </c>
      <c r="AI123" s="132">
        <v>0</v>
      </c>
      <c r="AJ123" s="132">
        <v>0</v>
      </c>
      <c r="AK123" s="132">
        <v>0</v>
      </c>
      <c r="AL123" s="132">
        <v>0</v>
      </c>
      <c r="AM123" s="132">
        <v>0</v>
      </c>
      <c r="AN123" s="132">
        <v>0</v>
      </c>
      <c r="AO123" s="132">
        <v>0</v>
      </c>
      <c r="AP123" s="132">
        <v>0</v>
      </c>
      <c r="AQ123" s="132">
        <v>0</v>
      </c>
      <c r="AR123" s="132">
        <v>0</v>
      </c>
      <c r="AS123" s="132">
        <v>0</v>
      </c>
      <c r="AT123" s="132">
        <v>0</v>
      </c>
      <c r="AU123" s="132">
        <v>0</v>
      </c>
      <c r="AV123" s="132">
        <v>0</v>
      </c>
      <c r="AW123" s="132">
        <v>0</v>
      </c>
      <c r="AY123" s="71"/>
      <c r="AZ123" s="71"/>
      <c r="BA123" s="71"/>
      <c r="BB123" s="71">
        <v>0</v>
      </c>
      <c r="BD123" s="78"/>
      <c r="BE123" s="78"/>
    </row>
    <row r="124" spans="1:347" s="70" customFormat="1" ht="11.25" hidden="1" customHeight="1" x14ac:dyDescent="0.2">
      <c r="A124" s="127"/>
      <c r="B124" s="88" t="s">
        <v>289</v>
      </c>
      <c r="C124" s="88"/>
      <c r="D124" s="88"/>
      <c r="E124" s="502"/>
      <c r="F124" s="88"/>
      <c r="G124" s="92"/>
      <c r="H124" s="459"/>
      <c r="I124" s="460"/>
      <c r="J124" s="460"/>
      <c r="K124" s="460"/>
      <c r="L124" s="460"/>
      <c r="M124" s="460"/>
      <c r="N124" s="460"/>
      <c r="O124" s="460"/>
      <c r="P124" s="460"/>
      <c r="Q124" s="460"/>
      <c r="R124" s="460"/>
      <c r="S124" s="460"/>
      <c r="T124" s="460"/>
      <c r="U124" s="460"/>
      <c r="V124" s="460"/>
      <c r="W124" s="460"/>
      <c r="X124" s="460"/>
      <c r="Y124" s="460"/>
      <c r="Z124" s="460"/>
      <c r="AA124" s="460"/>
      <c r="AB124" s="460"/>
      <c r="AC124" s="460"/>
      <c r="AD124" s="460"/>
      <c r="AE124" s="460"/>
      <c r="AF124" s="460"/>
      <c r="AG124" s="460"/>
      <c r="AH124" s="460"/>
      <c r="AI124" s="460"/>
      <c r="AJ124" s="460"/>
      <c r="AK124" s="460"/>
      <c r="AL124" s="460"/>
      <c r="AM124" s="460"/>
      <c r="AN124" s="460"/>
      <c r="AO124" s="460"/>
      <c r="AP124" s="460"/>
      <c r="AQ124" s="460"/>
      <c r="AR124" s="460"/>
      <c r="AS124" s="460"/>
      <c r="AT124" s="460"/>
      <c r="AU124" s="460"/>
      <c r="AV124" s="460"/>
      <c r="AW124" s="460"/>
      <c r="AY124" s="71"/>
      <c r="AZ124" s="71"/>
      <c r="BA124" s="71"/>
      <c r="BB124" s="71"/>
      <c r="BD124" s="78"/>
      <c r="BE124" s="78"/>
    </row>
    <row r="125" spans="1:347" s="70" customFormat="1" ht="11.25" hidden="1" customHeight="1" x14ac:dyDescent="0.2">
      <c r="A125" s="127"/>
      <c r="B125" s="461" t="s">
        <v>290</v>
      </c>
      <c r="C125" s="461"/>
      <c r="D125" s="461"/>
      <c r="E125" s="503"/>
      <c r="F125" s="461"/>
      <c r="G125" s="462"/>
      <c r="H125" s="463">
        <v>0</v>
      </c>
      <c r="I125" s="464">
        <v>0</v>
      </c>
      <c r="J125" s="464">
        <v>0</v>
      </c>
      <c r="K125" s="464">
        <v>0</v>
      </c>
      <c r="L125" s="464">
        <v>0</v>
      </c>
      <c r="M125" s="464">
        <v>0</v>
      </c>
      <c r="N125" s="464">
        <v>0</v>
      </c>
      <c r="O125" s="464">
        <v>0</v>
      </c>
      <c r="P125" s="464">
        <v>0</v>
      </c>
      <c r="Q125" s="464">
        <v>0</v>
      </c>
      <c r="R125" s="464">
        <v>0</v>
      </c>
      <c r="S125" s="464">
        <v>0</v>
      </c>
      <c r="T125" s="464">
        <v>0</v>
      </c>
      <c r="U125" s="464">
        <v>0</v>
      </c>
      <c r="V125" s="464">
        <v>0</v>
      </c>
      <c r="W125" s="464">
        <v>0</v>
      </c>
      <c r="X125" s="464">
        <v>0</v>
      </c>
      <c r="Y125" s="464">
        <v>0</v>
      </c>
      <c r="Z125" s="464">
        <v>0</v>
      </c>
      <c r="AA125" s="464">
        <v>0</v>
      </c>
      <c r="AB125" s="464">
        <v>0</v>
      </c>
      <c r="AC125" s="464">
        <v>0</v>
      </c>
      <c r="AD125" s="464">
        <v>0</v>
      </c>
      <c r="AE125" s="464">
        <v>0</v>
      </c>
      <c r="AF125" s="464">
        <v>0</v>
      </c>
      <c r="AG125" s="464">
        <v>0</v>
      </c>
      <c r="AH125" s="464">
        <v>0</v>
      </c>
      <c r="AI125" s="464">
        <v>0</v>
      </c>
      <c r="AJ125" s="464">
        <v>0</v>
      </c>
      <c r="AK125" s="464">
        <v>0</v>
      </c>
      <c r="AL125" s="464">
        <v>0</v>
      </c>
      <c r="AM125" s="464">
        <v>0</v>
      </c>
      <c r="AN125" s="464">
        <v>0</v>
      </c>
      <c r="AO125" s="464">
        <v>0</v>
      </c>
      <c r="AP125" s="464">
        <v>0</v>
      </c>
      <c r="AQ125" s="464">
        <v>0</v>
      </c>
      <c r="AR125" s="464">
        <v>0</v>
      </c>
      <c r="AS125" s="464">
        <v>0</v>
      </c>
      <c r="AT125" s="464">
        <v>0</v>
      </c>
      <c r="AU125" s="464">
        <v>0</v>
      </c>
      <c r="AV125" s="464">
        <v>0</v>
      </c>
      <c r="AW125" s="464">
        <v>0</v>
      </c>
      <c r="AY125" s="71"/>
      <c r="AZ125" s="71"/>
      <c r="BA125" s="71"/>
      <c r="BB125" s="71"/>
      <c r="BD125" s="78"/>
      <c r="BE125" s="78"/>
    </row>
    <row r="126" spans="1:347" s="70" customFormat="1" ht="11.25" hidden="1" customHeight="1" x14ac:dyDescent="0.2">
      <c r="A126" s="127"/>
      <c r="B126" s="88" t="s">
        <v>291</v>
      </c>
      <c r="C126" s="88"/>
      <c r="D126" s="88"/>
      <c r="E126" s="502"/>
      <c r="F126" s="88"/>
      <c r="G126" s="92"/>
      <c r="H126" s="465" t="s">
        <v>295</v>
      </c>
      <c r="I126" s="370" t="s">
        <v>295</v>
      </c>
      <c r="J126" s="370" t="s">
        <v>295</v>
      </c>
      <c r="K126" s="370" t="s">
        <v>295</v>
      </c>
      <c r="L126" s="370" t="s">
        <v>295</v>
      </c>
      <c r="M126" s="370" t="s">
        <v>295</v>
      </c>
      <c r="N126" s="370" t="s">
        <v>295</v>
      </c>
      <c r="O126" s="370" t="s">
        <v>295</v>
      </c>
      <c r="P126" s="370" t="s">
        <v>295</v>
      </c>
      <c r="Q126" s="370" t="s">
        <v>295</v>
      </c>
      <c r="R126" s="370" t="s">
        <v>295</v>
      </c>
      <c r="S126" s="370" t="s">
        <v>295</v>
      </c>
      <c r="T126" s="370" t="s">
        <v>295</v>
      </c>
      <c r="U126" s="370" t="s">
        <v>295</v>
      </c>
      <c r="V126" s="370" t="s">
        <v>295</v>
      </c>
      <c r="W126" s="370" t="s">
        <v>295</v>
      </c>
      <c r="X126" s="370" t="s">
        <v>295</v>
      </c>
      <c r="Y126" s="370" t="s">
        <v>295</v>
      </c>
      <c r="Z126" s="370" t="s">
        <v>295</v>
      </c>
      <c r="AA126" s="370" t="s">
        <v>295</v>
      </c>
      <c r="AB126" s="370" t="s">
        <v>295</v>
      </c>
      <c r="AC126" s="370" t="s">
        <v>295</v>
      </c>
      <c r="AD126" s="370" t="s">
        <v>295</v>
      </c>
      <c r="AE126" s="370" t="s">
        <v>295</v>
      </c>
      <c r="AF126" s="370" t="s">
        <v>295</v>
      </c>
      <c r="AG126" s="370" t="s">
        <v>295</v>
      </c>
      <c r="AH126" s="370" t="s">
        <v>295</v>
      </c>
      <c r="AI126" s="370" t="s">
        <v>295</v>
      </c>
      <c r="AJ126" s="370" t="s">
        <v>295</v>
      </c>
      <c r="AK126" s="370" t="s">
        <v>295</v>
      </c>
      <c r="AL126" s="370" t="s">
        <v>295</v>
      </c>
      <c r="AM126" s="370" t="s">
        <v>295</v>
      </c>
      <c r="AN126" s="370" t="s">
        <v>295</v>
      </c>
      <c r="AO126" s="370" t="s">
        <v>295</v>
      </c>
      <c r="AP126" s="370" t="s">
        <v>295</v>
      </c>
      <c r="AQ126" s="370" t="s">
        <v>295</v>
      </c>
      <c r="AR126" s="370" t="s">
        <v>295</v>
      </c>
      <c r="AS126" s="370" t="s">
        <v>295</v>
      </c>
      <c r="AT126" s="370" t="s">
        <v>295</v>
      </c>
      <c r="AU126" s="370" t="s">
        <v>295</v>
      </c>
      <c r="AV126" s="370" t="s">
        <v>295</v>
      </c>
      <c r="AW126" s="370" t="s">
        <v>295</v>
      </c>
      <c r="AY126" s="71"/>
      <c r="AZ126" s="71"/>
      <c r="BA126" s="71"/>
      <c r="BB126" s="71"/>
      <c r="BD126" s="78"/>
      <c r="BE126" s="78"/>
    </row>
    <row r="127" spans="1:347" s="70" customFormat="1" ht="11.25" hidden="1" customHeight="1" x14ac:dyDescent="0.2">
      <c r="A127" s="127"/>
      <c r="E127" s="504"/>
      <c r="G127" s="87"/>
      <c r="H127" s="126"/>
      <c r="I127" s="71"/>
      <c r="J127" s="71"/>
      <c r="K127" s="71"/>
      <c r="L127" s="71"/>
      <c r="M127" s="71"/>
      <c r="N127" s="71"/>
      <c r="O127" s="71"/>
      <c r="P127" s="71"/>
      <c r="Q127" s="71"/>
      <c r="R127" s="71"/>
      <c r="S127" s="71"/>
      <c r="T127" s="71"/>
      <c r="U127" s="71"/>
      <c r="V127" s="71"/>
      <c r="W127" s="71"/>
      <c r="X127" s="71"/>
      <c r="Y127" s="71"/>
      <c r="Z127" s="71"/>
      <c r="AA127" s="71"/>
      <c r="AB127" s="71"/>
      <c r="AC127" s="71"/>
      <c r="AD127" s="71"/>
      <c r="AE127" s="71"/>
      <c r="AF127" s="71"/>
      <c r="AG127" s="71"/>
      <c r="AH127" s="71"/>
      <c r="AI127" s="71"/>
      <c r="AJ127" s="71"/>
      <c r="AK127" s="71"/>
      <c r="AL127" s="71"/>
      <c r="AM127" s="71"/>
      <c r="AN127" s="71"/>
      <c r="AO127" s="71"/>
      <c r="AP127" s="71"/>
      <c r="AQ127" s="71"/>
      <c r="AR127" s="71"/>
      <c r="AS127" s="71"/>
      <c r="AT127" s="71"/>
      <c r="AU127" s="71"/>
      <c r="AV127" s="71"/>
      <c r="AW127" s="71"/>
      <c r="AY127" s="71"/>
      <c r="AZ127" s="71"/>
      <c r="BA127" s="71"/>
      <c r="BB127" s="71"/>
      <c r="BD127" s="78"/>
      <c r="BE127" s="78"/>
    </row>
    <row r="128" spans="1:347" hidden="1" x14ac:dyDescent="0.25">
      <c r="A128" s="128"/>
      <c r="B128" s="68" t="s">
        <v>357</v>
      </c>
      <c r="C128" s="452"/>
      <c r="D128" s="452"/>
      <c r="E128" s="505"/>
      <c r="F128" s="452"/>
      <c r="G128" s="453"/>
      <c r="H128" s="454"/>
      <c r="I128" s="455"/>
      <c r="J128" s="455"/>
      <c r="K128" s="455"/>
      <c r="L128" s="455"/>
      <c r="M128" s="455"/>
      <c r="N128" s="455"/>
      <c r="O128" s="455"/>
      <c r="P128" s="455"/>
      <c r="Q128" s="455"/>
      <c r="R128" s="455"/>
      <c r="S128" s="455"/>
      <c r="T128" s="455"/>
      <c r="U128" s="455"/>
      <c r="V128" s="455"/>
      <c r="W128" s="455"/>
      <c r="X128" s="455"/>
      <c r="Y128" s="455"/>
      <c r="Z128" s="455"/>
      <c r="AA128" s="455"/>
      <c r="AB128" s="455"/>
      <c r="AC128" s="455"/>
      <c r="AD128" s="455"/>
      <c r="AE128" s="455"/>
      <c r="AF128" s="455"/>
      <c r="AG128" s="455"/>
      <c r="AH128" s="455"/>
      <c r="AI128" s="455"/>
      <c r="AJ128" s="455"/>
      <c r="AK128" s="455"/>
      <c r="AL128" s="455"/>
      <c r="AM128" s="455"/>
      <c r="AN128" s="455"/>
      <c r="AO128" s="455"/>
      <c r="AP128" s="455"/>
      <c r="AQ128" s="455"/>
      <c r="AR128" s="455"/>
      <c r="AS128" s="455"/>
      <c r="AT128" s="455"/>
      <c r="AU128" s="455"/>
      <c r="AV128" s="455"/>
      <c r="AW128" s="455"/>
      <c r="AX128" s="70"/>
      <c r="AY128" s="455"/>
      <c r="AZ128" s="455"/>
      <c r="BA128" s="455"/>
      <c r="BB128" s="455"/>
      <c r="BC128" s="70"/>
      <c r="BD128" s="70"/>
      <c r="BE128" s="70"/>
      <c r="BF128" s="70"/>
      <c r="BG128" s="70"/>
      <c r="BH128" s="70"/>
      <c r="BI128" s="70"/>
      <c r="BJ128" s="70"/>
      <c r="BK128" s="70"/>
      <c r="BL128" s="70"/>
      <c r="BM128" s="70"/>
      <c r="BN128" s="70"/>
      <c r="BO128" s="70"/>
      <c r="BP128" s="70"/>
      <c r="BQ128" s="70"/>
      <c r="BR128" s="70"/>
      <c r="BS128" s="70"/>
      <c r="BT128" s="70"/>
      <c r="BU128" s="70"/>
      <c r="BV128" s="70"/>
      <c r="BW128" s="70"/>
      <c r="BX128" s="70"/>
      <c r="BY128" s="70"/>
      <c r="BZ128" s="70"/>
      <c r="CA128" s="70"/>
      <c r="CB128" s="70"/>
      <c r="CC128" s="70"/>
      <c r="CD128" s="70"/>
      <c r="CE128" s="70"/>
      <c r="CF128" s="70"/>
      <c r="CG128" s="70"/>
      <c r="CH128" s="70"/>
      <c r="CI128" s="70"/>
      <c r="CJ128" s="70"/>
      <c r="CK128" s="70"/>
      <c r="CL128" s="70"/>
      <c r="CM128" s="70"/>
      <c r="CN128" s="70"/>
      <c r="CO128" s="70"/>
      <c r="CP128" s="70"/>
      <c r="CQ128" s="70"/>
      <c r="CR128" s="70"/>
      <c r="CS128" s="70"/>
      <c r="CT128" s="70"/>
      <c r="CU128" s="70"/>
      <c r="CV128" s="70"/>
      <c r="CW128" s="70"/>
      <c r="CX128" s="70"/>
      <c r="CY128" s="70"/>
      <c r="CZ128" s="70"/>
      <c r="DA128" s="70"/>
      <c r="DB128" s="70"/>
      <c r="DC128" s="70"/>
      <c r="DD128" s="70"/>
      <c r="DE128" s="70"/>
      <c r="DF128" s="70"/>
      <c r="DG128" s="70"/>
      <c r="DH128" s="70"/>
      <c r="DI128" s="70"/>
      <c r="DJ128" s="70"/>
      <c r="DK128" s="70"/>
      <c r="DL128" s="70"/>
      <c r="DM128" s="70"/>
      <c r="DN128" s="70"/>
      <c r="DO128" s="70"/>
      <c r="DP128" s="70"/>
      <c r="DQ128" s="70"/>
      <c r="DR128" s="70"/>
      <c r="DS128" s="70"/>
      <c r="DT128" s="70"/>
      <c r="DU128" s="70"/>
      <c r="DV128" s="70"/>
      <c r="DW128" s="70"/>
      <c r="DX128" s="70"/>
      <c r="DY128" s="70"/>
      <c r="DZ128" s="70"/>
      <c r="EA128" s="70"/>
      <c r="EB128" s="70"/>
      <c r="EC128" s="70"/>
      <c r="ED128" s="70"/>
      <c r="EE128" s="70"/>
      <c r="EF128" s="70"/>
      <c r="EG128" s="70"/>
      <c r="EH128" s="70"/>
      <c r="EI128" s="70"/>
      <c r="EJ128" s="70"/>
      <c r="EK128" s="70"/>
      <c r="EL128" s="70"/>
      <c r="EM128" s="70"/>
      <c r="EN128" s="70"/>
      <c r="EO128" s="70"/>
      <c r="EP128" s="70"/>
      <c r="EQ128" s="70"/>
      <c r="ER128" s="70"/>
      <c r="ES128" s="70"/>
      <c r="ET128" s="70"/>
      <c r="EU128" s="70"/>
      <c r="EV128" s="70"/>
      <c r="EW128" s="70"/>
      <c r="EX128" s="70"/>
      <c r="EY128" s="70"/>
      <c r="EZ128" s="70"/>
      <c r="FA128" s="70"/>
      <c r="FB128" s="70"/>
      <c r="FC128" s="70"/>
      <c r="FD128" s="70"/>
      <c r="FE128" s="70"/>
      <c r="FF128" s="70"/>
      <c r="FG128" s="70"/>
      <c r="FH128" s="70"/>
      <c r="FI128" s="70"/>
      <c r="FJ128" s="70"/>
      <c r="FK128" s="70"/>
      <c r="FL128" s="70"/>
      <c r="FM128" s="70"/>
      <c r="FN128" s="70"/>
      <c r="FO128" s="70"/>
      <c r="FP128" s="70"/>
      <c r="FQ128" s="70"/>
      <c r="FR128" s="70"/>
      <c r="FS128" s="70"/>
      <c r="FT128" s="70"/>
      <c r="FU128" s="70"/>
      <c r="FV128" s="70"/>
      <c r="FW128" s="70"/>
      <c r="FX128" s="70"/>
      <c r="FY128" s="70"/>
      <c r="FZ128" s="70"/>
      <c r="GA128" s="70"/>
      <c r="GB128" s="70"/>
      <c r="GC128" s="70"/>
      <c r="GD128" s="70"/>
      <c r="GE128" s="70"/>
      <c r="GF128" s="70"/>
      <c r="GG128" s="70"/>
      <c r="GH128" s="70"/>
      <c r="GI128" s="70"/>
      <c r="GJ128" s="70"/>
      <c r="GK128" s="70"/>
      <c r="GL128" s="70"/>
      <c r="GM128" s="70"/>
      <c r="GN128" s="70"/>
      <c r="GO128" s="70"/>
      <c r="GP128" s="70"/>
      <c r="GQ128" s="70"/>
      <c r="GR128" s="70"/>
      <c r="GS128" s="70"/>
      <c r="GT128" s="70"/>
      <c r="GU128" s="70"/>
      <c r="GV128" s="70"/>
      <c r="GW128" s="70"/>
      <c r="GX128" s="70"/>
      <c r="GY128" s="70"/>
      <c r="GZ128" s="70"/>
      <c r="HA128" s="70"/>
      <c r="HB128" s="70"/>
      <c r="HC128" s="70"/>
      <c r="HD128" s="70"/>
      <c r="HE128" s="70"/>
      <c r="HF128" s="70"/>
      <c r="HG128" s="70"/>
      <c r="HH128" s="70"/>
      <c r="HI128" s="70"/>
      <c r="HJ128" s="70"/>
      <c r="HK128" s="70"/>
      <c r="HL128" s="70"/>
      <c r="HM128" s="70"/>
      <c r="HN128" s="70"/>
      <c r="HO128" s="70"/>
      <c r="HP128" s="70"/>
      <c r="HQ128" s="70"/>
      <c r="HR128" s="70"/>
      <c r="HS128" s="70"/>
      <c r="HT128" s="70"/>
      <c r="HU128" s="70"/>
      <c r="HV128" s="70"/>
      <c r="HW128" s="70"/>
      <c r="HX128" s="70"/>
      <c r="HY128" s="70"/>
      <c r="HZ128" s="70"/>
      <c r="IA128" s="70"/>
      <c r="IB128" s="70"/>
      <c r="IC128" s="70"/>
      <c r="ID128" s="70"/>
      <c r="IE128" s="70"/>
      <c r="IF128" s="70"/>
      <c r="IG128" s="70"/>
      <c r="IH128" s="70"/>
      <c r="II128" s="70"/>
      <c r="IJ128" s="70"/>
      <c r="IK128" s="70"/>
      <c r="IL128" s="70"/>
      <c r="IM128" s="70"/>
      <c r="IN128" s="70"/>
      <c r="IO128" s="70"/>
      <c r="IP128" s="70"/>
      <c r="IQ128" s="70"/>
      <c r="IR128" s="70"/>
      <c r="IS128" s="70"/>
      <c r="IT128" s="70"/>
      <c r="IU128" s="70"/>
      <c r="IV128" s="70"/>
      <c r="IW128" s="70"/>
      <c r="IX128" s="70"/>
      <c r="IY128" s="70"/>
      <c r="IZ128" s="70"/>
      <c r="JA128" s="70"/>
      <c r="JB128" s="70"/>
      <c r="JC128" s="70"/>
      <c r="JD128" s="70"/>
      <c r="JE128" s="70"/>
      <c r="JF128" s="70"/>
      <c r="JG128" s="70"/>
      <c r="JH128" s="70"/>
      <c r="JI128" s="70"/>
      <c r="JJ128" s="70"/>
      <c r="JK128" s="70"/>
      <c r="JL128" s="70"/>
      <c r="JM128" s="70"/>
      <c r="JN128" s="70"/>
      <c r="JO128" s="70"/>
      <c r="JP128" s="70"/>
      <c r="JQ128" s="70"/>
      <c r="JR128" s="70"/>
      <c r="JS128" s="70"/>
      <c r="JT128" s="70"/>
      <c r="JU128" s="70"/>
      <c r="JV128" s="70"/>
      <c r="JW128" s="70"/>
      <c r="JX128" s="70"/>
      <c r="JY128" s="70"/>
      <c r="JZ128" s="70"/>
      <c r="KA128" s="70"/>
      <c r="KB128" s="70"/>
      <c r="KC128" s="70"/>
      <c r="KD128" s="70"/>
      <c r="KE128" s="70"/>
      <c r="KF128" s="70"/>
      <c r="KG128" s="70"/>
      <c r="KH128" s="70"/>
      <c r="KI128" s="70"/>
      <c r="KJ128" s="70"/>
      <c r="KK128" s="70"/>
      <c r="KL128" s="70"/>
      <c r="KM128" s="70"/>
      <c r="KN128" s="70"/>
      <c r="KO128" s="70"/>
      <c r="KP128" s="70"/>
      <c r="KQ128" s="70"/>
      <c r="KR128" s="70"/>
      <c r="KS128" s="70"/>
      <c r="KT128" s="70"/>
      <c r="KU128" s="70"/>
      <c r="KV128" s="70"/>
      <c r="KW128" s="70"/>
      <c r="KX128" s="70"/>
      <c r="KY128" s="70"/>
      <c r="KZ128" s="70"/>
      <c r="LA128" s="70"/>
      <c r="LB128" s="70"/>
      <c r="LC128" s="70"/>
      <c r="LD128" s="70"/>
      <c r="LE128" s="70"/>
      <c r="LF128" s="70"/>
      <c r="LG128" s="70"/>
      <c r="LH128" s="70"/>
      <c r="LI128" s="70"/>
      <c r="LJ128" s="70"/>
      <c r="LK128" s="70"/>
      <c r="LL128" s="70"/>
      <c r="LM128" s="70"/>
      <c r="LN128" s="70"/>
      <c r="LO128" s="70"/>
      <c r="LP128" s="70"/>
      <c r="LQ128" s="70"/>
      <c r="LR128" s="70"/>
      <c r="LS128" s="70"/>
      <c r="LT128" s="70"/>
      <c r="LU128" s="70"/>
      <c r="LV128" s="70"/>
      <c r="LW128" s="70"/>
      <c r="LX128" s="70"/>
      <c r="LY128" s="70"/>
      <c r="LZ128" s="70"/>
      <c r="MA128" s="70"/>
      <c r="MB128" s="70"/>
      <c r="MC128" s="70"/>
      <c r="MD128" s="70"/>
      <c r="ME128" s="70"/>
      <c r="MF128" s="70"/>
      <c r="MG128" s="70"/>
      <c r="MH128" s="70"/>
      <c r="MI128" s="70"/>
    </row>
    <row r="129" spans="1:347" hidden="1" x14ac:dyDescent="0.25">
      <c r="A129" s="128"/>
      <c r="B129" s="456" t="s">
        <v>288</v>
      </c>
      <c r="C129" s="457"/>
      <c r="D129" s="457"/>
      <c r="E129" s="506"/>
      <c r="F129" s="457"/>
      <c r="G129" s="457"/>
      <c r="H129" s="123"/>
      <c r="I129" s="458"/>
      <c r="J129" s="458"/>
      <c r="K129" s="458"/>
      <c r="L129" s="458"/>
      <c r="M129" s="458"/>
      <c r="N129" s="458"/>
      <c r="O129" s="458"/>
      <c r="P129" s="458"/>
      <c r="Q129" s="458"/>
      <c r="R129" s="458"/>
      <c r="S129" s="458"/>
      <c r="T129" s="458"/>
      <c r="U129" s="458"/>
      <c r="V129" s="458"/>
      <c r="W129" s="458"/>
      <c r="X129" s="458"/>
      <c r="Y129" s="458"/>
      <c r="Z129" s="458"/>
      <c r="AA129" s="458"/>
      <c r="AB129" s="458"/>
      <c r="AC129" s="458"/>
      <c r="AD129" s="458"/>
      <c r="AE129" s="458"/>
      <c r="AF129" s="458"/>
      <c r="AG129" s="458"/>
      <c r="AH129" s="458"/>
      <c r="AI129" s="458"/>
      <c r="AJ129" s="458"/>
      <c r="AK129" s="458"/>
      <c r="AL129" s="458"/>
      <c r="AM129" s="458"/>
      <c r="AN129" s="458"/>
      <c r="AO129" s="458"/>
      <c r="AP129" s="458"/>
      <c r="AQ129" s="458"/>
      <c r="AR129" s="458"/>
      <c r="AS129" s="458"/>
      <c r="AT129" s="458"/>
      <c r="AU129" s="458"/>
      <c r="AV129" s="458"/>
      <c r="AW129" s="458"/>
      <c r="AX129" s="70"/>
      <c r="AY129" s="458"/>
      <c r="AZ129" s="458"/>
      <c r="BA129" s="458"/>
      <c r="BB129" s="458"/>
      <c r="BC129" s="70"/>
      <c r="BD129" s="70"/>
      <c r="BE129" s="70"/>
      <c r="BF129" s="70"/>
      <c r="BG129" s="70"/>
      <c r="BH129" s="70"/>
      <c r="BI129" s="70"/>
      <c r="BJ129" s="70"/>
      <c r="BK129" s="70"/>
      <c r="BL129" s="70"/>
      <c r="BM129" s="70"/>
      <c r="BN129" s="70"/>
      <c r="BO129" s="70"/>
      <c r="BP129" s="70"/>
      <c r="BQ129" s="70"/>
      <c r="BR129" s="70"/>
      <c r="BS129" s="70"/>
      <c r="BT129" s="70"/>
      <c r="BU129" s="70"/>
      <c r="BV129" s="70"/>
      <c r="BW129" s="70"/>
      <c r="BX129" s="70"/>
      <c r="BY129" s="70"/>
      <c r="BZ129" s="70"/>
      <c r="CA129" s="70"/>
      <c r="CB129" s="70"/>
      <c r="CC129" s="70"/>
      <c r="CD129" s="70"/>
      <c r="CE129" s="70"/>
      <c r="CF129" s="70"/>
      <c r="CG129" s="70"/>
      <c r="CH129" s="70"/>
      <c r="CI129" s="70"/>
      <c r="CJ129" s="70"/>
      <c r="CK129" s="70"/>
      <c r="CL129" s="70"/>
      <c r="CM129" s="70"/>
      <c r="CN129" s="70"/>
      <c r="CO129" s="70"/>
      <c r="CP129" s="70"/>
      <c r="CQ129" s="70"/>
      <c r="CR129" s="70"/>
      <c r="CS129" s="70"/>
      <c r="CT129" s="70"/>
      <c r="CU129" s="70"/>
      <c r="CV129" s="70"/>
      <c r="CW129" s="70"/>
      <c r="CX129" s="70"/>
      <c r="CY129" s="70"/>
      <c r="CZ129" s="70"/>
      <c r="DA129" s="70"/>
      <c r="DB129" s="70"/>
      <c r="DC129" s="70"/>
      <c r="DD129" s="70"/>
      <c r="DE129" s="70"/>
      <c r="DF129" s="70"/>
      <c r="DG129" s="70"/>
      <c r="DH129" s="70"/>
      <c r="DI129" s="70"/>
      <c r="DJ129" s="70"/>
      <c r="DK129" s="70"/>
      <c r="DL129" s="70"/>
      <c r="DM129" s="70"/>
      <c r="DN129" s="70"/>
      <c r="DO129" s="70"/>
      <c r="DP129" s="70"/>
      <c r="DQ129" s="70"/>
      <c r="DR129" s="70"/>
      <c r="DS129" s="70"/>
      <c r="DT129" s="70"/>
      <c r="DU129" s="70"/>
      <c r="DV129" s="70"/>
      <c r="DW129" s="70"/>
      <c r="DX129" s="70"/>
      <c r="DY129" s="70"/>
      <c r="DZ129" s="70"/>
      <c r="EA129" s="70"/>
      <c r="EB129" s="70"/>
      <c r="EC129" s="70"/>
      <c r="ED129" s="70"/>
      <c r="EE129" s="70"/>
      <c r="EF129" s="70"/>
      <c r="EG129" s="70"/>
      <c r="EH129" s="70"/>
      <c r="EI129" s="70"/>
      <c r="EJ129" s="70"/>
      <c r="EK129" s="70"/>
      <c r="EL129" s="70"/>
      <c r="EM129" s="70"/>
      <c r="EN129" s="70"/>
      <c r="EO129" s="70"/>
      <c r="EP129" s="70"/>
      <c r="EQ129" s="70"/>
      <c r="ER129" s="70"/>
      <c r="ES129" s="70"/>
      <c r="ET129" s="70"/>
      <c r="EU129" s="70"/>
      <c r="EV129" s="70"/>
      <c r="EW129" s="70"/>
      <c r="EX129" s="70"/>
      <c r="EY129" s="70"/>
      <c r="EZ129" s="70"/>
      <c r="FA129" s="70"/>
      <c r="FB129" s="70"/>
      <c r="FC129" s="70"/>
      <c r="FD129" s="70"/>
      <c r="FE129" s="70"/>
      <c r="FF129" s="70"/>
      <c r="FG129" s="70"/>
      <c r="FH129" s="70"/>
      <c r="FI129" s="70"/>
      <c r="FJ129" s="70"/>
      <c r="FK129" s="70"/>
      <c r="FL129" s="70"/>
      <c r="FM129" s="70"/>
      <c r="FN129" s="70"/>
      <c r="FO129" s="70"/>
      <c r="FP129" s="70"/>
      <c r="FQ129" s="70"/>
      <c r="FR129" s="70"/>
      <c r="FS129" s="70"/>
      <c r="FT129" s="70"/>
      <c r="FU129" s="70"/>
      <c r="FV129" s="70"/>
      <c r="FW129" s="70"/>
      <c r="FX129" s="70"/>
      <c r="FY129" s="70"/>
      <c r="FZ129" s="70"/>
      <c r="GA129" s="70"/>
      <c r="GB129" s="70"/>
      <c r="GC129" s="70"/>
      <c r="GD129" s="70"/>
      <c r="GE129" s="70"/>
      <c r="GF129" s="70"/>
      <c r="GG129" s="70"/>
      <c r="GH129" s="70"/>
      <c r="GI129" s="70"/>
      <c r="GJ129" s="70"/>
      <c r="GK129" s="70"/>
      <c r="GL129" s="70"/>
      <c r="GM129" s="70"/>
      <c r="GN129" s="70"/>
      <c r="GO129" s="70"/>
      <c r="GP129" s="70"/>
      <c r="GQ129" s="70"/>
      <c r="GR129" s="70"/>
      <c r="GS129" s="70"/>
      <c r="GT129" s="70"/>
      <c r="GU129" s="70"/>
      <c r="GV129" s="70"/>
      <c r="GW129" s="70"/>
      <c r="GX129" s="70"/>
      <c r="GY129" s="70"/>
      <c r="GZ129" s="70"/>
      <c r="HA129" s="70"/>
      <c r="HB129" s="70"/>
      <c r="HC129" s="70"/>
      <c r="HD129" s="70"/>
      <c r="HE129" s="70"/>
      <c r="HF129" s="70"/>
      <c r="HG129" s="70"/>
      <c r="HH129" s="70"/>
      <c r="HI129" s="70"/>
      <c r="HJ129" s="70"/>
      <c r="HK129" s="70"/>
      <c r="HL129" s="70"/>
      <c r="HM129" s="70"/>
      <c r="HN129" s="70"/>
      <c r="HO129" s="70"/>
      <c r="HP129" s="70"/>
      <c r="HQ129" s="70"/>
      <c r="HR129" s="70"/>
      <c r="HS129" s="70"/>
      <c r="HT129" s="70"/>
      <c r="HU129" s="70"/>
      <c r="HV129" s="70"/>
      <c r="HW129" s="70"/>
      <c r="HX129" s="70"/>
      <c r="HY129" s="70"/>
      <c r="HZ129" s="70"/>
      <c r="IA129" s="70"/>
      <c r="IB129" s="70"/>
      <c r="IC129" s="70"/>
      <c r="ID129" s="70"/>
      <c r="IE129" s="70"/>
      <c r="IF129" s="70"/>
      <c r="IG129" s="70"/>
      <c r="IH129" s="70"/>
      <c r="II129" s="70"/>
      <c r="IJ129" s="70"/>
      <c r="IK129" s="70"/>
      <c r="IL129" s="70"/>
      <c r="IM129" s="70"/>
      <c r="IN129" s="70"/>
      <c r="IO129" s="70"/>
      <c r="IP129" s="70"/>
      <c r="IQ129" s="70"/>
      <c r="IR129" s="70"/>
      <c r="IS129" s="70"/>
      <c r="IT129" s="70"/>
      <c r="IU129" s="70"/>
      <c r="IV129" s="70"/>
      <c r="IW129" s="70"/>
      <c r="IX129" s="70"/>
      <c r="IY129" s="70"/>
      <c r="IZ129" s="70"/>
      <c r="JA129" s="70"/>
      <c r="JB129" s="70"/>
      <c r="JC129" s="70"/>
      <c r="JD129" s="70"/>
      <c r="JE129" s="70"/>
      <c r="JF129" s="70"/>
      <c r="JG129" s="70"/>
      <c r="JH129" s="70"/>
      <c r="JI129" s="70"/>
      <c r="JJ129" s="70"/>
      <c r="JK129" s="70"/>
      <c r="JL129" s="70"/>
      <c r="JM129" s="70"/>
      <c r="JN129" s="70"/>
      <c r="JO129" s="70"/>
      <c r="JP129" s="70"/>
      <c r="JQ129" s="70"/>
      <c r="JR129" s="70"/>
      <c r="JS129" s="70"/>
      <c r="JT129" s="70"/>
      <c r="JU129" s="70"/>
      <c r="JV129" s="70"/>
      <c r="JW129" s="70"/>
      <c r="JX129" s="70"/>
      <c r="JY129" s="70"/>
      <c r="JZ129" s="70"/>
      <c r="KA129" s="70"/>
      <c r="KB129" s="70"/>
      <c r="KC129" s="70"/>
      <c r="KD129" s="70"/>
      <c r="KE129" s="70"/>
      <c r="KF129" s="70"/>
      <c r="KG129" s="70"/>
      <c r="KH129" s="70"/>
      <c r="KI129" s="70"/>
      <c r="KJ129" s="70"/>
      <c r="KK129" s="70"/>
      <c r="KL129" s="70"/>
      <c r="KM129" s="70"/>
      <c r="KN129" s="70"/>
      <c r="KO129" s="70"/>
      <c r="KP129" s="70"/>
      <c r="KQ129" s="70"/>
      <c r="KR129" s="70"/>
      <c r="KS129" s="70"/>
      <c r="KT129" s="70"/>
      <c r="KU129" s="70"/>
      <c r="KV129" s="70"/>
      <c r="KW129" s="70"/>
      <c r="KX129" s="70"/>
      <c r="KY129" s="70"/>
      <c r="KZ129" s="70"/>
      <c r="LA129" s="70"/>
      <c r="LB129" s="70"/>
      <c r="LC129" s="70"/>
      <c r="LD129" s="70"/>
      <c r="LE129" s="70"/>
      <c r="LF129" s="70"/>
      <c r="LG129" s="70"/>
      <c r="LH129" s="70"/>
      <c r="LI129" s="70"/>
      <c r="LJ129" s="70"/>
      <c r="LK129" s="70"/>
      <c r="LL129" s="70"/>
      <c r="LM129" s="70"/>
      <c r="LN129" s="70"/>
      <c r="LO129" s="70"/>
      <c r="LP129" s="70"/>
      <c r="LQ129" s="70"/>
      <c r="LR129" s="70"/>
      <c r="LS129" s="70"/>
      <c r="LT129" s="70"/>
      <c r="LU129" s="70"/>
      <c r="LV129" s="70"/>
      <c r="LW129" s="70"/>
      <c r="LX129" s="70"/>
      <c r="LY129" s="70"/>
      <c r="LZ129" s="70"/>
      <c r="MA129" s="70"/>
      <c r="MB129" s="70"/>
      <c r="MC129" s="70"/>
      <c r="MD129" s="70"/>
      <c r="ME129" s="70"/>
      <c r="MF129" s="70"/>
      <c r="MG129" s="70"/>
      <c r="MH129" s="70"/>
      <c r="MI129" s="70"/>
    </row>
    <row r="130" spans="1:347" s="70" customFormat="1" ht="11.25" hidden="1" customHeight="1" x14ac:dyDescent="0.2">
      <c r="A130" s="127"/>
      <c r="B130" s="70" t="s">
        <v>357</v>
      </c>
      <c r="E130" s="504"/>
      <c r="G130" s="87"/>
      <c r="H130" s="124">
        <v>0</v>
      </c>
      <c r="I130" s="125">
        <v>0</v>
      </c>
      <c r="J130" s="132">
        <v>0</v>
      </c>
      <c r="K130" s="132">
        <v>0</v>
      </c>
      <c r="L130" s="132">
        <v>0</v>
      </c>
      <c r="M130" s="132">
        <v>0</v>
      </c>
      <c r="N130" s="132">
        <v>0</v>
      </c>
      <c r="O130" s="132">
        <v>0</v>
      </c>
      <c r="P130" s="132">
        <v>0</v>
      </c>
      <c r="Q130" s="132">
        <v>0</v>
      </c>
      <c r="R130" s="132">
        <v>0</v>
      </c>
      <c r="S130" s="132">
        <v>0</v>
      </c>
      <c r="T130" s="132">
        <v>0</v>
      </c>
      <c r="U130" s="132">
        <v>0</v>
      </c>
      <c r="V130" s="132">
        <v>0</v>
      </c>
      <c r="W130" s="132">
        <v>0</v>
      </c>
      <c r="X130" s="132">
        <v>0</v>
      </c>
      <c r="Y130" s="132">
        <v>0</v>
      </c>
      <c r="Z130" s="132">
        <v>0</v>
      </c>
      <c r="AA130" s="132">
        <v>0</v>
      </c>
      <c r="AB130" s="132">
        <v>0</v>
      </c>
      <c r="AC130" s="132">
        <v>0</v>
      </c>
      <c r="AD130" s="132">
        <v>0</v>
      </c>
      <c r="AE130" s="132">
        <v>0</v>
      </c>
      <c r="AF130" s="132">
        <v>0</v>
      </c>
      <c r="AG130" s="132">
        <v>0</v>
      </c>
      <c r="AH130" s="132">
        <v>0</v>
      </c>
      <c r="AI130" s="132">
        <v>0</v>
      </c>
      <c r="AJ130" s="132">
        <v>0</v>
      </c>
      <c r="AK130" s="132">
        <v>0</v>
      </c>
      <c r="AL130" s="132">
        <v>0</v>
      </c>
      <c r="AM130" s="132">
        <v>0</v>
      </c>
      <c r="AN130" s="132">
        <v>0</v>
      </c>
      <c r="AO130" s="132">
        <v>0</v>
      </c>
      <c r="AP130" s="132">
        <v>0</v>
      </c>
      <c r="AQ130" s="132">
        <v>0</v>
      </c>
      <c r="AR130" s="132">
        <v>0</v>
      </c>
      <c r="AS130" s="132">
        <v>0</v>
      </c>
      <c r="AT130" s="132">
        <v>0</v>
      </c>
      <c r="AU130" s="132">
        <v>0</v>
      </c>
      <c r="AV130" s="132">
        <v>0</v>
      </c>
      <c r="AW130" s="132">
        <v>0</v>
      </c>
      <c r="AY130" s="71"/>
      <c r="AZ130" s="71"/>
      <c r="BA130" s="71"/>
      <c r="BB130" s="71">
        <v>0</v>
      </c>
      <c r="BD130" s="78"/>
      <c r="BE130" s="78"/>
    </row>
    <row r="131" spans="1:347" s="70" customFormat="1" ht="11.25" hidden="1" customHeight="1" x14ac:dyDescent="0.2">
      <c r="A131" s="127"/>
      <c r="B131" s="70" t="s">
        <v>357</v>
      </c>
      <c r="E131" s="504"/>
      <c r="G131" s="87"/>
      <c r="H131" s="124">
        <v>0</v>
      </c>
      <c r="I131" s="125">
        <v>0</v>
      </c>
      <c r="J131" s="132">
        <v>0</v>
      </c>
      <c r="K131" s="132">
        <v>0</v>
      </c>
      <c r="L131" s="132">
        <v>0</v>
      </c>
      <c r="M131" s="132">
        <v>0</v>
      </c>
      <c r="N131" s="132">
        <v>0</v>
      </c>
      <c r="O131" s="132">
        <v>0</v>
      </c>
      <c r="P131" s="132">
        <v>0</v>
      </c>
      <c r="Q131" s="132">
        <v>0</v>
      </c>
      <c r="R131" s="132">
        <v>0</v>
      </c>
      <c r="S131" s="132">
        <v>0</v>
      </c>
      <c r="T131" s="132">
        <v>0</v>
      </c>
      <c r="U131" s="132">
        <v>0</v>
      </c>
      <c r="V131" s="132">
        <v>0</v>
      </c>
      <c r="W131" s="132">
        <v>0</v>
      </c>
      <c r="X131" s="132">
        <v>0</v>
      </c>
      <c r="Y131" s="132">
        <v>0</v>
      </c>
      <c r="Z131" s="132">
        <v>0</v>
      </c>
      <c r="AA131" s="132">
        <v>0</v>
      </c>
      <c r="AB131" s="132">
        <v>0</v>
      </c>
      <c r="AC131" s="132">
        <v>0</v>
      </c>
      <c r="AD131" s="132">
        <v>0</v>
      </c>
      <c r="AE131" s="132">
        <v>0</v>
      </c>
      <c r="AF131" s="132">
        <v>0</v>
      </c>
      <c r="AG131" s="132">
        <v>0</v>
      </c>
      <c r="AH131" s="132">
        <v>0</v>
      </c>
      <c r="AI131" s="132">
        <v>0</v>
      </c>
      <c r="AJ131" s="132">
        <v>0</v>
      </c>
      <c r="AK131" s="132">
        <v>0</v>
      </c>
      <c r="AL131" s="132">
        <v>0</v>
      </c>
      <c r="AM131" s="132">
        <v>0</v>
      </c>
      <c r="AN131" s="132">
        <v>0</v>
      </c>
      <c r="AO131" s="132">
        <v>0</v>
      </c>
      <c r="AP131" s="132">
        <v>0</v>
      </c>
      <c r="AQ131" s="132">
        <v>0</v>
      </c>
      <c r="AR131" s="132">
        <v>0</v>
      </c>
      <c r="AS131" s="132">
        <v>0</v>
      </c>
      <c r="AT131" s="132">
        <v>0</v>
      </c>
      <c r="AU131" s="132">
        <v>0</v>
      </c>
      <c r="AV131" s="132">
        <v>0</v>
      </c>
      <c r="AW131" s="132">
        <v>0</v>
      </c>
      <c r="AY131" s="71"/>
      <c r="AZ131" s="71"/>
      <c r="BA131" s="71"/>
      <c r="BB131" s="71">
        <v>0</v>
      </c>
      <c r="BD131" s="78"/>
      <c r="BE131" s="78"/>
    </row>
    <row r="132" spans="1:347" s="70" customFormat="1" ht="11.25" hidden="1" customHeight="1" x14ac:dyDescent="0.2">
      <c r="A132" s="127"/>
      <c r="B132" s="88" t="s">
        <v>289</v>
      </c>
      <c r="C132" s="88"/>
      <c r="D132" s="88"/>
      <c r="E132" s="502"/>
      <c r="F132" s="88"/>
      <c r="G132" s="92"/>
      <c r="H132" s="459"/>
      <c r="I132" s="460"/>
      <c r="J132" s="460"/>
      <c r="K132" s="460"/>
      <c r="L132" s="460"/>
      <c r="M132" s="460"/>
      <c r="N132" s="460"/>
      <c r="O132" s="460"/>
      <c r="P132" s="460"/>
      <c r="Q132" s="460"/>
      <c r="R132" s="460"/>
      <c r="S132" s="460"/>
      <c r="T132" s="460"/>
      <c r="U132" s="460"/>
      <c r="V132" s="460"/>
      <c r="W132" s="460"/>
      <c r="X132" s="460"/>
      <c r="Y132" s="460"/>
      <c r="Z132" s="460"/>
      <c r="AA132" s="460"/>
      <c r="AB132" s="460"/>
      <c r="AC132" s="460"/>
      <c r="AD132" s="460"/>
      <c r="AE132" s="460"/>
      <c r="AF132" s="460"/>
      <c r="AG132" s="460"/>
      <c r="AH132" s="460"/>
      <c r="AI132" s="460"/>
      <c r="AJ132" s="460"/>
      <c r="AK132" s="460"/>
      <c r="AL132" s="460"/>
      <c r="AM132" s="460"/>
      <c r="AN132" s="460"/>
      <c r="AO132" s="460"/>
      <c r="AP132" s="460"/>
      <c r="AQ132" s="460"/>
      <c r="AR132" s="460"/>
      <c r="AS132" s="460"/>
      <c r="AT132" s="460"/>
      <c r="AU132" s="460"/>
      <c r="AV132" s="460"/>
      <c r="AW132" s="460"/>
      <c r="AY132" s="71"/>
      <c r="AZ132" s="71"/>
      <c r="BA132" s="71"/>
      <c r="BB132" s="71"/>
      <c r="BD132" s="78"/>
      <c r="BE132" s="78"/>
    </row>
    <row r="133" spans="1:347" s="70" customFormat="1" ht="11.25" hidden="1" customHeight="1" x14ac:dyDescent="0.2">
      <c r="A133" s="127"/>
      <c r="B133" s="461" t="s">
        <v>290</v>
      </c>
      <c r="C133" s="461"/>
      <c r="D133" s="461"/>
      <c r="E133" s="503"/>
      <c r="F133" s="461"/>
      <c r="G133" s="462"/>
      <c r="H133" s="463">
        <v>0</v>
      </c>
      <c r="I133" s="464">
        <v>0</v>
      </c>
      <c r="J133" s="464">
        <v>0</v>
      </c>
      <c r="K133" s="464">
        <v>0</v>
      </c>
      <c r="L133" s="464">
        <v>0</v>
      </c>
      <c r="M133" s="464">
        <v>0</v>
      </c>
      <c r="N133" s="464">
        <v>0</v>
      </c>
      <c r="O133" s="464">
        <v>0</v>
      </c>
      <c r="P133" s="464">
        <v>0</v>
      </c>
      <c r="Q133" s="464">
        <v>0</v>
      </c>
      <c r="R133" s="464">
        <v>0</v>
      </c>
      <c r="S133" s="464">
        <v>0</v>
      </c>
      <c r="T133" s="464">
        <v>0</v>
      </c>
      <c r="U133" s="464">
        <v>0</v>
      </c>
      <c r="V133" s="464">
        <v>0</v>
      </c>
      <c r="W133" s="464">
        <v>0</v>
      </c>
      <c r="X133" s="464">
        <v>0</v>
      </c>
      <c r="Y133" s="464">
        <v>0</v>
      </c>
      <c r="Z133" s="464">
        <v>0</v>
      </c>
      <c r="AA133" s="464">
        <v>0</v>
      </c>
      <c r="AB133" s="464">
        <v>0</v>
      </c>
      <c r="AC133" s="464">
        <v>0</v>
      </c>
      <c r="AD133" s="464">
        <v>0</v>
      </c>
      <c r="AE133" s="464">
        <v>0</v>
      </c>
      <c r="AF133" s="464">
        <v>0</v>
      </c>
      <c r="AG133" s="464">
        <v>0</v>
      </c>
      <c r="AH133" s="464">
        <v>0</v>
      </c>
      <c r="AI133" s="464">
        <v>0</v>
      </c>
      <c r="AJ133" s="464">
        <v>0</v>
      </c>
      <c r="AK133" s="464">
        <v>0</v>
      </c>
      <c r="AL133" s="464">
        <v>0</v>
      </c>
      <c r="AM133" s="464">
        <v>0</v>
      </c>
      <c r="AN133" s="464">
        <v>0</v>
      </c>
      <c r="AO133" s="464">
        <v>0</v>
      </c>
      <c r="AP133" s="464">
        <v>0</v>
      </c>
      <c r="AQ133" s="464">
        <v>0</v>
      </c>
      <c r="AR133" s="464">
        <v>0</v>
      </c>
      <c r="AS133" s="464">
        <v>0</v>
      </c>
      <c r="AT133" s="464">
        <v>0</v>
      </c>
      <c r="AU133" s="464">
        <v>0</v>
      </c>
      <c r="AV133" s="464">
        <v>0</v>
      </c>
      <c r="AW133" s="464">
        <v>0</v>
      </c>
      <c r="AY133" s="71"/>
      <c r="AZ133" s="71"/>
      <c r="BA133" s="71"/>
      <c r="BB133" s="71"/>
      <c r="BD133" s="78"/>
      <c r="BE133" s="78"/>
    </row>
    <row r="134" spans="1:347" s="70" customFormat="1" ht="11.25" hidden="1" customHeight="1" x14ac:dyDescent="0.2">
      <c r="A134" s="127"/>
      <c r="B134" s="88" t="s">
        <v>291</v>
      </c>
      <c r="C134" s="88"/>
      <c r="D134" s="88"/>
      <c r="E134" s="502"/>
      <c r="F134" s="88"/>
      <c r="G134" s="92"/>
      <c r="H134" s="465" t="s">
        <v>295</v>
      </c>
      <c r="I134" s="370" t="s">
        <v>295</v>
      </c>
      <c r="J134" s="370" t="s">
        <v>295</v>
      </c>
      <c r="K134" s="370" t="s">
        <v>295</v>
      </c>
      <c r="L134" s="370" t="s">
        <v>295</v>
      </c>
      <c r="M134" s="370" t="s">
        <v>295</v>
      </c>
      <c r="N134" s="370" t="s">
        <v>295</v>
      </c>
      <c r="O134" s="370" t="s">
        <v>295</v>
      </c>
      <c r="P134" s="370" t="s">
        <v>295</v>
      </c>
      <c r="Q134" s="370" t="s">
        <v>295</v>
      </c>
      <c r="R134" s="370" t="s">
        <v>295</v>
      </c>
      <c r="S134" s="370" t="s">
        <v>295</v>
      </c>
      <c r="T134" s="370" t="s">
        <v>295</v>
      </c>
      <c r="U134" s="370" t="s">
        <v>295</v>
      </c>
      <c r="V134" s="370" t="s">
        <v>295</v>
      </c>
      <c r="W134" s="370" t="s">
        <v>295</v>
      </c>
      <c r="X134" s="370" t="s">
        <v>295</v>
      </c>
      <c r="Y134" s="370" t="s">
        <v>295</v>
      </c>
      <c r="Z134" s="370" t="s">
        <v>295</v>
      </c>
      <c r="AA134" s="370" t="s">
        <v>295</v>
      </c>
      <c r="AB134" s="370" t="s">
        <v>295</v>
      </c>
      <c r="AC134" s="370" t="s">
        <v>295</v>
      </c>
      <c r="AD134" s="370" t="s">
        <v>295</v>
      </c>
      <c r="AE134" s="370" t="s">
        <v>295</v>
      </c>
      <c r="AF134" s="370" t="s">
        <v>295</v>
      </c>
      <c r="AG134" s="370" t="s">
        <v>295</v>
      </c>
      <c r="AH134" s="370" t="s">
        <v>295</v>
      </c>
      <c r="AI134" s="370" t="s">
        <v>295</v>
      </c>
      <c r="AJ134" s="370" t="s">
        <v>295</v>
      </c>
      <c r="AK134" s="370" t="s">
        <v>295</v>
      </c>
      <c r="AL134" s="370" t="s">
        <v>295</v>
      </c>
      <c r="AM134" s="370" t="s">
        <v>295</v>
      </c>
      <c r="AN134" s="370" t="s">
        <v>295</v>
      </c>
      <c r="AO134" s="370" t="s">
        <v>295</v>
      </c>
      <c r="AP134" s="370" t="s">
        <v>295</v>
      </c>
      <c r="AQ134" s="370" t="s">
        <v>295</v>
      </c>
      <c r="AR134" s="370" t="s">
        <v>295</v>
      </c>
      <c r="AS134" s="370" t="s">
        <v>295</v>
      </c>
      <c r="AT134" s="370" t="s">
        <v>295</v>
      </c>
      <c r="AU134" s="370" t="s">
        <v>295</v>
      </c>
      <c r="AV134" s="370" t="s">
        <v>295</v>
      </c>
      <c r="AW134" s="370" t="s">
        <v>295</v>
      </c>
      <c r="AY134" s="71"/>
      <c r="AZ134" s="71"/>
      <c r="BA134" s="71"/>
      <c r="BB134" s="71"/>
      <c r="BD134" s="78"/>
      <c r="BE134" s="78"/>
    </row>
    <row r="135" spans="1:347" s="70" customFormat="1" ht="11.25" customHeight="1" x14ac:dyDescent="0.2">
      <c r="A135" s="127"/>
      <c r="E135" s="504"/>
      <c r="G135" s="87"/>
      <c r="H135" s="126"/>
      <c r="I135" s="71"/>
      <c r="J135" s="71"/>
      <c r="K135" s="71"/>
      <c r="L135" s="71"/>
      <c r="M135" s="71"/>
      <c r="N135" s="71"/>
      <c r="O135" s="71"/>
      <c r="P135" s="71"/>
      <c r="Q135" s="71"/>
      <c r="R135" s="71"/>
      <c r="S135" s="71"/>
      <c r="T135" s="71"/>
      <c r="U135" s="71"/>
      <c r="V135" s="71"/>
      <c r="W135" s="71"/>
      <c r="X135" s="71"/>
      <c r="Y135" s="71"/>
      <c r="Z135" s="71"/>
      <c r="AA135" s="71"/>
      <c r="AB135" s="71"/>
      <c r="AC135" s="71"/>
      <c r="AD135" s="71"/>
      <c r="AE135" s="71"/>
      <c r="AF135" s="71"/>
      <c r="AG135" s="71"/>
      <c r="AH135" s="71"/>
      <c r="AI135" s="71"/>
      <c r="AJ135" s="71"/>
      <c r="AK135" s="71"/>
      <c r="AL135" s="71"/>
      <c r="AM135" s="71"/>
      <c r="AN135" s="71"/>
      <c r="AO135" s="71"/>
      <c r="AP135" s="71"/>
      <c r="AQ135" s="71"/>
      <c r="AR135" s="71"/>
      <c r="AS135" s="71"/>
      <c r="AT135" s="71"/>
      <c r="AU135" s="71"/>
      <c r="AV135" s="71"/>
      <c r="AW135" s="71"/>
      <c r="AY135" s="71"/>
      <c r="AZ135" s="71"/>
      <c r="BA135" s="71"/>
      <c r="BB135" s="71"/>
      <c r="BD135" s="78"/>
      <c r="BE135" s="78"/>
    </row>
    <row r="136" spans="1:347" x14ac:dyDescent="0.25">
      <c r="A136" s="128"/>
      <c r="B136" s="68" t="s">
        <v>245</v>
      </c>
      <c r="C136" s="452"/>
      <c r="D136" s="452"/>
      <c r="E136" s="505"/>
      <c r="F136" s="452"/>
      <c r="G136" s="453"/>
      <c r="H136" s="454"/>
      <c r="I136" s="455"/>
      <c r="J136" s="455"/>
      <c r="K136" s="455"/>
      <c r="L136" s="455"/>
      <c r="M136" s="455"/>
      <c r="N136" s="455"/>
      <c r="O136" s="455"/>
      <c r="P136" s="455"/>
      <c r="Q136" s="455"/>
      <c r="R136" s="455"/>
      <c r="S136" s="455"/>
      <c r="T136" s="455"/>
      <c r="U136" s="455"/>
      <c r="V136" s="455"/>
      <c r="W136" s="455"/>
      <c r="X136" s="455"/>
      <c r="Y136" s="455"/>
      <c r="Z136" s="455"/>
      <c r="AA136" s="455"/>
      <c r="AB136" s="455"/>
      <c r="AC136" s="455"/>
      <c r="AD136" s="455"/>
      <c r="AE136" s="455"/>
      <c r="AF136" s="455"/>
      <c r="AG136" s="455"/>
      <c r="AH136" s="455"/>
      <c r="AI136" s="455"/>
      <c r="AJ136" s="455"/>
      <c r="AK136" s="455"/>
      <c r="AL136" s="455"/>
      <c r="AM136" s="455"/>
      <c r="AN136" s="455"/>
      <c r="AO136" s="455"/>
      <c r="AP136" s="455"/>
      <c r="AQ136" s="455"/>
      <c r="AR136" s="455"/>
      <c r="AS136" s="455"/>
      <c r="AT136" s="455"/>
      <c r="AU136" s="455"/>
      <c r="AV136" s="455"/>
      <c r="AW136" s="455"/>
      <c r="AX136" s="70"/>
      <c r="AY136" s="455"/>
      <c r="AZ136" s="455"/>
      <c r="BA136" s="455"/>
      <c r="BB136" s="455"/>
      <c r="BC136" s="70"/>
      <c r="BD136" s="70"/>
      <c r="BE136" s="70"/>
      <c r="BF136" s="70"/>
      <c r="BG136" s="70"/>
      <c r="BH136" s="70"/>
      <c r="BI136" s="70"/>
      <c r="BJ136" s="70"/>
      <c r="BK136" s="70"/>
      <c r="BL136" s="70"/>
      <c r="BM136" s="70"/>
      <c r="BN136" s="70"/>
      <c r="BO136" s="70"/>
      <c r="BP136" s="70"/>
      <c r="BQ136" s="70"/>
      <c r="BR136" s="70"/>
      <c r="BS136" s="70"/>
      <c r="BT136" s="70"/>
      <c r="BU136" s="70"/>
      <c r="BV136" s="70"/>
      <c r="BW136" s="70"/>
      <c r="BX136" s="70"/>
      <c r="BY136" s="70"/>
      <c r="BZ136" s="70"/>
      <c r="CA136" s="70"/>
      <c r="CB136" s="70"/>
      <c r="CC136" s="70"/>
      <c r="CD136" s="70"/>
      <c r="CE136" s="70"/>
      <c r="CF136" s="70"/>
      <c r="CG136" s="70"/>
      <c r="CH136" s="70"/>
      <c r="CI136" s="70"/>
      <c r="CJ136" s="70"/>
      <c r="CK136" s="70"/>
      <c r="CL136" s="70"/>
      <c r="CM136" s="70"/>
      <c r="CN136" s="70"/>
      <c r="CO136" s="70"/>
      <c r="CP136" s="70"/>
      <c r="CQ136" s="70"/>
      <c r="CR136" s="70"/>
      <c r="CS136" s="70"/>
      <c r="CT136" s="70"/>
      <c r="CU136" s="70"/>
      <c r="CV136" s="70"/>
      <c r="CW136" s="70"/>
      <c r="CX136" s="70"/>
      <c r="CY136" s="70"/>
      <c r="CZ136" s="70"/>
      <c r="DA136" s="70"/>
      <c r="DB136" s="70"/>
      <c r="DC136" s="70"/>
      <c r="DD136" s="70"/>
      <c r="DE136" s="70"/>
      <c r="DF136" s="70"/>
      <c r="DG136" s="70"/>
      <c r="DH136" s="70"/>
      <c r="DI136" s="70"/>
      <c r="DJ136" s="70"/>
      <c r="DK136" s="70"/>
      <c r="DL136" s="70"/>
      <c r="DM136" s="70"/>
      <c r="DN136" s="70"/>
      <c r="DO136" s="70"/>
      <c r="DP136" s="70"/>
      <c r="DQ136" s="70"/>
      <c r="DR136" s="70"/>
      <c r="DS136" s="70"/>
      <c r="DT136" s="70"/>
      <c r="DU136" s="70"/>
      <c r="DV136" s="70"/>
      <c r="DW136" s="70"/>
      <c r="DX136" s="70"/>
      <c r="DY136" s="70"/>
      <c r="DZ136" s="70"/>
      <c r="EA136" s="70"/>
      <c r="EB136" s="70"/>
      <c r="EC136" s="70"/>
      <c r="ED136" s="70"/>
      <c r="EE136" s="70"/>
      <c r="EF136" s="70"/>
      <c r="EG136" s="70"/>
      <c r="EH136" s="70"/>
      <c r="EI136" s="70"/>
      <c r="EJ136" s="70"/>
      <c r="EK136" s="70"/>
      <c r="EL136" s="70"/>
      <c r="EM136" s="70"/>
      <c r="EN136" s="70"/>
      <c r="EO136" s="70"/>
      <c r="EP136" s="70"/>
      <c r="EQ136" s="70"/>
      <c r="ER136" s="70"/>
      <c r="ES136" s="70"/>
      <c r="ET136" s="70"/>
      <c r="EU136" s="70"/>
      <c r="EV136" s="70"/>
      <c r="EW136" s="70"/>
      <c r="EX136" s="70"/>
      <c r="EY136" s="70"/>
      <c r="EZ136" s="70"/>
      <c r="FA136" s="70"/>
      <c r="FB136" s="70"/>
      <c r="FC136" s="70"/>
      <c r="FD136" s="70"/>
      <c r="FE136" s="70"/>
      <c r="FF136" s="70"/>
      <c r="FG136" s="70"/>
      <c r="FH136" s="70"/>
      <c r="FI136" s="70"/>
      <c r="FJ136" s="70"/>
      <c r="FK136" s="70"/>
      <c r="FL136" s="70"/>
      <c r="FM136" s="70"/>
      <c r="FN136" s="70"/>
      <c r="FO136" s="70"/>
      <c r="FP136" s="70"/>
      <c r="FQ136" s="70"/>
      <c r="FR136" s="70"/>
      <c r="FS136" s="70"/>
      <c r="FT136" s="70"/>
      <c r="FU136" s="70"/>
      <c r="FV136" s="70"/>
      <c r="FW136" s="70"/>
      <c r="FX136" s="70"/>
      <c r="FY136" s="70"/>
      <c r="FZ136" s="70"/>
      <c r="GA136" s="70"/>
      <c r="GB136" s="70"/>
      <c r="GC136" s="70"/>
      <c r="GD136" s="70"/>
      <c r="GE136" s="70"/>
      <c r="GF136" s="70"/>
      <c r="GG136" s="70"/>
      <c r="GH136" s="70"/>
      <c r="GI136" s="70"/>
      <c r="GJ136" s="70"/>
      <c r="GK136" s="70"/>
      <c r="GL136" s="70"/>
      <c r="GM136" s="70"/>
      <c r="GN136" s="70"/>
      <c r="GO136" s="70"/>
      <c r="GP136" s="70"/>
      <c r="GQ136" s="70"/>
      <c r="GR136" s="70"/>
      <c r="GS136" s="70"/>
      <c r="GT136" s="70"/>
      <c r="GU136" s="70"/>
      <c r="GV136" s="70"/>
      <c r="GW136" s="70"/>
      <c r="GX136" s="70"/>
      <c r="GY136" s="70"/>
      <c r="GZ136" s="70"/>
      <c r="HA136" s="70"/>
      <c r="HB136" s="70"/>
      <c r="HC136" s="70"/>
      <c r="HD136" s="70"/>
      <c r="HE136" s="70"/>
      <c r="HF136" s="70"/>
      <c r="HG136" s="70"/>
      <c r="HH136" s="70"/>
      <c r="HI136" s="70"/>
      <c r="HJ136" s="70"/>
      <c r="HK136" s="70"/>
      <c r="HL136" s="70"/>
      <c r="HM136" s="70"/>
      <c r="HN136" s="70"/>
      <c r="HO136" s="70"/>
      <c r="HP136" s="70"/>
      <c r="HQ136" s="70"/>
      <c r="HR136" s="70"/>
      <c r="HS136" s="70"/>
      <c r="HT136" s="70"/>
      <c r="HU136" s="70"/>
      <c r="HV136" s="70"/>
      <c r="HW136" s="70"/>
      <c r="HX136" s="70"/>
      <c r="HY136" s="70"/>
      <c r="HZ136" s="70"/>
      <c r="IA136" s="70"/>
      <c r="IB136" s="70"/>
      <c r="IC136" s="70"/>
      <c r="ID136" s="70"/>
      <c r="IE136" s="70"/>
      <c r="IF136" s="70"/>
      <c r="IG136" s="70"/>
      <c r="IH136" s="70"/>
      <c r="II136" s="70"/>
      <c r="IJ136" s="70"/>
      <c r="IK136" s="70"/>
      <c r="IL136" s="70"/>
      <c r="IM136" s="70"/>
      <c r="IN136" s="70"/>
      <c r="IO136" s="70"/>
      <c r="IP136" s="70"/>
      <c r="IQ136" s="70"/>
      <c r="IR136" s="70"/>
      <c r="IS136" s="70"/>
      <c r="IT136" s="70"/>
      <c r="IU136" s="70"/>
      <c r="IV136" s="70"/>
      <c r="IW136" s="70"/>
      <c r="IX136" s="70"/>
      <c r="IY136" s="70"/>
      <c r="IZ136" s="70"/>
      <c r="JA136" s="70"/>
      <c r="JB136" s="70"/>
      <c r="JC136" s="70"/>
      <c r="JD136" s="70"/>
      <c r="JE136" s="70"/>
      <c r="JF136" s="70"/>
      <c r="JG136" s="70"/>
      <c r="JH136" s="70"/>
      <c r="JI136" s="70"/>
      <c r="JJ136" s="70"/>
      <c r="JK136" s="70"/>
      <c r="JL136" s="70"/>
      <c r="JM136" s="70"/>
      <c r="JN136" s="70"/>
      <c r="JO136" s="70"/>
      <c r="JP136" s="70"/>
      <c r="JQ136" s="70"/>
      <c r="JR136" s="70"/>
      <c r="JS136" s="70"/>
      <c r="JT136" s="70"/>
      <c r="JU136" s="70"/>
      <c r="JV136" s="70"/>
      <c r="JW136" s="70"/>
      <c r="JX136" s="70"/>
      <c r="JY136" s="70"/>
      <c r="JZ136" s="70"/>
      <c r="KA136" s="70"/>
      <c r="KB136" s="70"/>
      <c r="KC136" s="70"/>
      <c r="KD136" s="70"/>
      <c r="KE136" s="70"/>
      <c r="KF136" s="70"/>
      <c r="KG136" s="70"/>
      <c r="KH136" s="70"/>
      <c r="KI136" s="70"/>
      <c r="KJ136" s="70"/>
      <c r="KK136" s="70"/>
      <c r="KL136" s="70"/>
      <c r="KM136" s="70"/>
      <c r="KN136" s="70"/>
      <c r="KO136" s="70"/>
      <c r="KP136" s="70"/>
      <c r="KQ136" s="70"/>
      <c r="KR136" s="70"/>
      <c r="KS136" s="70"/>
      <c r="KT136" s="70"/>
      <c r="KU136" s="70"/>
      <c r="KV136" s="70"/>
      <c r="KW136" s="70"/>
      <c r="KX136" s="70"/>
      <c r="KY136" s="70"/>
      <c r="KZ136" s="70"/>
      <c r="LA136" s="70"/>
      <c r="LB136" s="70"/>
      <c r="LC136" s="70"/>
      <c r="LD136" s="70"/>
      <c r="LE136" s="70"/>
      <c r="LF136" s="70"/>
      <c r="LG136" s="70"/>
      <c r="LH136" s="70"/>
      <c r="LI136" s="70"/>
      <c r="LJ136" s="70"/>
      <c r="LK136" s="70"/>
      <c r="LL136" s="70"/>
      <c r="LM136" s="70"/>
      <c r="LN136" s="70"/>
      <c r="LO136" s="70"/>
      <c r="LP136" s="70"/>
      <c r="LQ136" s="70"/>
      <c r="LR136" s="70"/>
      <c r="LS136" s="70"/>
      <c r="LT136" s="70"/>
      <c r="LU136" s="70"/>
      <c r="LV136" s="70"/>
      <c r="LW136" s="70"/>
      <c r="LX136" s="70"/>
      <c r="LY136" s="70"/>
      <c r="LZ136" s="70"/>
      <c r="MA136" s="70"/>
      <c r="MB136" s="70"/>
      <c r="MC136" s="70"/>
      <c r="MD136" s="70"/>
      <c r="ME136" s="70"/>
      <c r="MF136" s="70"/>
      <c r="MG136" s="70"/>
      <c r="MH136" s="70"/>
      <c r="MI136" s="70"/>
    </row>
    <row r="137" spans="1:347" x14ac:dyDescent="0.25">
      <c r="A137" s="128"/>
      <c r="B137" s="456" t="s">
        <v>288</v>
      </c>
      <c r="C137" s="457"/>
      <c r="D137" s="457"/>
      <c r="E137" s="506"/>
      <c r="F137" s="457"/>
      <c r="G137" s="457"/>
      <c r="H137" s="123"/>
      <c r="I137" s="458"/>
      <c r="J137" s="458"/>
      <c r="K137" s="458"/>
      <c r="L137" s="458"/>
      <c r="M137" s="458"/>
      <c r="N137" s="458"/>
      <c r="O137" s="458"/>
      <c r="P137" s="458"/>
      <c r="Q137" s="458"/>
      <c r="R137" s="458"/>
      <c r="S137" s="458"/>
      <c r="T137" s="458"/>
      <c r="U137" s="458"/>
      <c r="V137" s="458"/>
      <c r="W137" s="458"/>
      <c r="X137" s="458"/>
      <c r="Y137" s="458"/>
      <c r="Z137" s="458"/>
      <c r="AA137" s="458"/>
      <c r="AB137" s="458"/>
      <c r="AC137" s="458"/>
      <c r="AD137" s="458"/>
      <c r="AE137" s="458"/>
      <c r="AF137" s="458"/>
      <c r="AG137" s="458"/>
      <c r="AH137" s="458"/>
      <c r="AI137" s="458"/>
      <c r="AJ137" s="458"/>
      <c r="AK137" s="458"/>
      <c r="AL137" s="458"/>
      <c r="AM137" s="458"/>
      <c r="AN137" s="458"/>
      <c r="AO137" s="458"/>
      <c r="AP137" s="458"/>
      <c r="AQ137" s="458"/>
      <c r="AR137" s="458"/>
      <c r="AS137" s="458"/>
      <c r="AT137" s="458"/>
      <c r="AU137" s="458"/>
      <c r="AV137" s="458"/>
      <c r="AW137" s="458"/>
      <c r="AX137" s="70"/>
      <c r="AY137" s="458"/>
      <c r="AZ137" s="458"/>
      <c r="BA137" s="458"/>
      <c r="BB137" s="458"/>
      <c r="BC137" s="70"/>
      <c r="BD137" s="70"/>
      <c r="BE137" s="70"/>
      <c r="BF137" s="70"/>
      <c r="BG137" s="70"/>
      <c r="BH137" s="70"/>
      <c r="BI137" s="70"/>
      <c r="BJ137" s="70"/>
      <c r="BK137" s="70"/>
      <c r="BL137" s="70"/>
      <c r="BM137" s="70"/>
      <c r="BN137" s="70"/>
      <c r="BO137" s="70"/>
      <c r="BP137" s="70"/>
      <c r="BQ137" s="70"/>
      <c r="BR137" s="70"/>
      <c r="BS137" s="70"/>
      <c r="BT137" s="70"/>
      <c r="BU137" s="70"/>
      <c r="BV137" s="70"/>
      <c r="BW137" s="70"/>
      <c r="BX137" s="70"/>
      <c r="BY137" s="70"/>
      <c r="BZ137" s="70"/>
      <c r="CA137" s="70"/>
      <c r="CB137" s="70"/>
      <c r="CC137" s="70"/>
      <c r="CD137" s="70"/>
      <c r="CE137" s="70"/>
      <c r="CF137" s="70"/>
      <c r="CG137" s="70"/>
      <c r="CH137" s="70"/>
      <c r="CI137" s="70"/>
      <c r="CJ137" s="70"/>
      <c r="CK137" s="70"/>
      <c r="CL137" s="70"/>
      <c r="CM137" s="70"/>
      <c r="CN137" s="70"/>
      <c r="CO137" s="70"/>
      <c r="CP137" s="70"/>
      <c r="CQ137" s="70"/>
      <c r="CR137" s="70"/>
      <c r="CS137" s="70"/>
      <c r="CT137" s="70"/>
      <c r="CU137" s="70"/>
      <c r="CV137" s="70"/>
      <c r="CW137" s="70"/>
      <c r="CX137" s="70"/>
      <c r="CY137" s="70"/>
      <c r="CZ137" s="70"/>
      <c r="DA137" s="70"/>
      <c r="DB137" s="70"/>
      <c r="DC137" s="70"/>
      <c r="DD137" s="70"/>
      <c r="DE137" s="70"/>
      <c r="DF137" s="70"/>
      <c r="DG137" s="70"/>
      <c r="DH137" s="70"/>
      <c r="DI137" s="70"/>
      <c r="DJ137" s="70"/>
      <c r="DK137" s="70"/>
      <c r="DL137" s="70"/>
      <c r="DM137" s="70"/>
      <c r="DN137" s="70"/>
      <c r="DO137" s="70"/>
      <c r="DP137" s="70"/>
      <c r="DQ137" s="70"/>
      <c r="DR137" s="70"/>
      <c r="DS137" s="70"/>
      <c r="DT137" s="70"/>
      <c r="DU137" s="70"/>
      <c r="DV137" s="70"/>
      <c r="DW137" s="70"/>
      <c r="DX137" s="70"/>
      <c r="DY137" s="70"/>
      <c r="DZ137" s="70"/>
      <c r="EA137" s="70"/>
      <c r="EB137" s="70"/>
      <c r="EC137" s="70"/>
      <c r="ED137" s="70"/>
      <c r="EE137" s="70"/>
      <c r="EF137" s="70"/>
      <c r="EG137" s="70"/>
      <c r="EH137" s="70"/>
      <c r="EI137" s="70"/>
      <c r="EJ137" s="70"/>
      <c r="EK137" s="70"/>
      <c r="EL137" s="70"/>
      <c r="EM137" s="70"/>
      <c r="EN137" s="70"/>
      <c r="EO137" s="70"/>
      <c r="EP137" s="70"/>
      <c r="EQ137" s="70"/>
      <c r="ER137" s="70"/>
      <c r="ES137" s="70"/>
      <c r="ET137" s="70"/>
      <c r="EU137" s="70"/>
      <c r="EV137" s="70"/>
      <c r="EW137" s="70"/>
      <c r="EX137" s="70"/>
      <c r="EY137" s="70"/>
      <c r="EZ137" s="70"/>
      <c r="FA137" s="70"/>
      <c r="FB137" s="70"/>
      <c r="FC137" s="70"/>
      <c r="FD137" s="70"/>
      <c r="FE137" s="70"/>
      <c r="FF137" s="70"/>
      <c r="FG137" s="70"/>
      <c r="FH137" s="70"/>
      <c r="FI137" s="70"/>
      <c r="FJ137" s="70"/>
      <c r="FK137" s="70"/>
      <c r="FL137" s="70"/>
      <c r="FM137" s="70"/>
      <c r="FN137" s="70"/>
      <c r="FO137" s="70"/>
      <c r="FP137" s="70"/>
      <c r="FQ137" s="70"/>
      <c r="FR137" s="70"/>
      <c r="FS137" s="70"/>
      <c r="FT137" s="70"/>
      <c r="FU137" s="70"/>
      <c r="FV137" s="70"/>
      <c r="FW137" s="70"/>
      <c r="FX137" s="70"/>
      <c r="FY137" s="70"/>
      <c r="FZ137" s="70"/>
      <c r="GA137" s="70"/>
      <c r="GB137" s="70"/>
      <c r="GC137" s="70"/>
      <c r="GD137" s="70"/>
      <c r="GE137" s="70"/>
      <c r="GF137" s="70"/>
      <c r="GG137" s="70"/>
      <c r="GH137" s="70"/>
      <c r="GI137" s="70"/>
      <c r="GJ137" s="70"/>
      <c r="GK137" s="70"/>
      <c r="GL137" s="70"/>
      <c r="GM137" s="70"/>
      <c r="GN137" s="70"/>
      <c r="GO137" s="70"/>
      <c r="GP137" s="70"/>
      <c r="GQ137" s="70"/>
      <c r="GR137" s="70"/>
      <c r="GS137" s="70"/>
      <c r="GT137" s="70"/>
      <c r="GU137" s="70"/>
      <c r="GV137" s="70"/>
      <c r="GW137" s="70"/>
      <c r="GX137" s="70"/>
      <c r="GY137" s="70"/>
      <c r="GZ137" s="70"/>
      <c r="HA137" s="70"/>
      <c r="HB137" s="70"/>
      <c r="HC137" s="70"/>
      <c r="HD137" s="70"/>
      <c r="HE137" s="70"/>
      <c r="HF137" s="70"/>
      <c r="HG137" s="70"/>
      <c r="HH137" s="70"/>
      <c r="HI137" s="70"/>
      <c r="HJ137" s="70"/>
      <c r="HK137" s="70"/>
      <c r="HL137" s="70"/>
      <c r="HM137" s="70"/>
      <c r="HN137" s="70"/>
      <c r="HO137" s="70"/>
      <c r="HP137" s="70"/>
      <c r="HQ137" s="70"/>
      <c r="HR137" s="70"/>
      <c r="HS137" s="70"/>
      <c r="HT137" s="70"/>
      <c r="HU137" s="70"/>
      <c r="HV137" s="70"/>
      <c r="HW137" s="70"/>
      <c r="HX137" s="70"/>
      <c r="HY137" s="70"/>
      <c r="HZ137" s="70"/>
      <c r="IA137" s="70"/>
      <c r="IB137" s="70"/>
      <c r="IC137" s="70"/>
      <c r="ID137" s="70"/>
      <c r="IE137" s="70"/>
      <c r="IF137" s="70"/>
      <c r="IG137" s="70"/>
      <c r="IH137" s="70"/>
      <c r="II137" s="70"/>
      <c r="IJ137" s="70"/>
      <c r="IK137" s="70"/>
      <c r="IL137" s="70"/>
      <c r="IM137" s="70"/>
      <c r="IN137" s="70"/>
      <c r="IO137" s="70"/>
      <c r="IP137" s="70"/>
      <c r="IQ137" s="70"/>
      <c r="IR137" s="70"/>
      <c r="IS137" s="70"/>
      <c r="IT137" s="70"/>
      <c r="IU137" s="70"/>
      <c r="IV137" s="70"/>
      <c r="IW137" s="70"/>
      <c r="IX137" s="70"/>
      <c r="IY137" s="70"/>
      <c r="IZ137" s="70"/>
      <c r="JA137" s="70"/>
      <c r="JB137" s="70"/>
      <c r="JC137" s="70"/>
      <c r="JD137" s="70"/>
      <c r="JE137" s="70"/>
      <c r="JF137" s="70"/>
      <c r="JG137" s="70"/>
      <c r="JH137" s="70"/>
      <c r="JI137" s="70"/>
      <c r="JJ137" s="70"/>
      <c r="JK137" s="70"/>
      <c r="JL137" s="70"/>
      <c r="JM137" s="70"/>
      <c r="JN137" s="70"/>
      <c r="JO137" s="70"/>
      <c r="JP137" s="70"/>
      <c r="JQ137" s="70"/>
      <c r="JR137" s="70"/>
      <c r="JS137" s="70"/>
      <c r="JT137" s="70"/>
      <c r="JU137" s="70"/>
      <c r="JV137" s="70"/>
      <c r="JW137" s="70"/>
      <c r="JX137" s="70"/>
      <c r="JY137" s="70"/>
      <c r="JZ137" s="70"/>
      <c r="KA137" s="70"/>
      <c r="KB137" s="70"/>
      <c r="KC137" s="70"/>
      <c r="KD137" s="70"/>
      <c r="KE137" s="70"/>
      <c r="KF137" s="70"/>
      <c r="KG137" s="70"/>
      <c r="KH137" s="70"/>
      <c r="KI137" s="70"/>
      <c r="KJ137" s="70"/>
      <c r="KK137" s="70"/>
      <c r="KL137" s="70"/>
      <c r="KM137" s="70"/>
      <c r="KN137" s="70"/>
      <c r="KO137" s="70"/>
      <c r="KP137" s="70"/>
      <c r="KQ137" s="70"/>
      <c r="KR137" s="70"/>
      <c r="KS137" s="70"/>
      <c r="KT137" s="70"/>
      <c r="KU137" s="70"/>
      <c r="KV137" s="70"/>
      <c r="KW137" s="70"/>
      <c r="KX137" s="70"/>
      <c r="KY137" s="70"/>
      <c r="KZ137" s="70"/>
      <c r="LA137" s="70"/>
      <c r="LB137" s="70"/>
      <c r="LC137" s="70"/>
      <c r="LD137" s="70"/>
      <c r="LE137" s="70"/>
      <c r="LF137" s="70"/>
      <c r="LG137" s="70"/>
      <c r="LH137" s="70"/>
      <c r="LI137" s="70"/>
      <c r="LJ137" s="70"/>
      <c r="LK137" s="70"/>
      <c r="LL137" s="70"/>
      <c r="LM137" s="70"/>
      <c r="LN137" s="70"/>
      <c r="LO137" s="70"/>
      <c r="LP137" s="70"/>
      <c r="LQ137" s="70"/>
      <c r="LR137" s="70"/>
      <c r="LS137" s="70"/>
      <c r="LT137" s="70"/>
      <c r="LU137" s="70"/>
      <c r="LV137" s="70"/>
      <c r="LW137" s="70"/>
      <c r="LX137" s="70"/>
      <c r="LY137" s="70"/>
      <c r="LZ137" s="70"/>
      <c r="MA137" s="70"/>
      <c r="MB137" s="70"/>
      <c r="MC137" s="70"/>
      <c r="MD137" s="70"/>
      <c r="ME137" s="70"/>
      <c r="MF137" s="70"/>
      <c r="MG137" s="70"/>
      <c r="MH137" s="70"/>
      <c r="MI137" s="70"/>
    </row>
    <row r="138" spans="1:347" s="70" customFormat="1" ht="11.25" customHeight="1" x14ac:dyDescent="0.2">
      <c r="A138" s="127"/>
      <c r="B138" s="70" t="s">
        <v>358</v>
      </c>
      <c r="C138" s="70" t="s">
        <v>391</v>
      </c>
      <c r="D138" s="70" t="s">
        <v>421</v>
      </c>
      <c r="E138" s="501">
        <v>1</v>
      </c>
      <c r="G138" s="87"/>
      <c r="H138" s="124">
        <v>25000</v>
      </c>
      <c r="I138" s="125">
        <v>25500</v>
      </c>
      <c r="J138" s="125">
        <v>26010</v>
      </c>
      <c r="K138" s="125">
        <v>26530.2</v>
      </c>
      <c r="L138" s="125">
        <v>27060.804</v>
      </c>
      <c r="M138" s="125">
        <v>27602.020080000002</v>
      </c>
      <c r="N138" s="125">
        <v>28154.060481600001</v>
      </c>
      <c r="O138" s="125">
        <v>28717.141691232002</v>
      </c>
      <c r="P138" s="125">
        <v>29291.484525056643</v>
      </c>
      <c r="Q138" s="125">
        <v>29877.314215557777</v>
      </c>
      <c r="R138" s="125">
        <v>30474.860499868933</v>
      </c>
      <c r="S138" s="125">
        <v>31084.357709866312</v>
      </c>
      <c r="T138" s="125">
        <v>31706.044864063639</v>
      </c>
      <c r="U138" s="125">
        <v>32340.165761344913</v>
      </c>
      <c r="V138" s="125">
        <v>32986.969076571811</v>
      </c>
      <c r="W138" s="125">
        <v>33646.708458103247</v>
      </c>
      <c r="X138" s="125">
        <v>34319.642627265312</v>
      </c>
      <c r="Y138" s="125">
        <v>35006.03547981062</v>
      </c>
      <c r="Z138" s="125">
        <v>35706.156189406836</v>
      </c>
      <c r="AA138" s="125">
        <v>36420.279313194973</v>
      </c>
      <c r="AB138" s="125">
        <v>37148.684899458873</v>
      </c>
      <c r="AC138" s="125">
        <v>37891.658597448048</v>
      </c>
      <c r="AD138" s="125">
        <v>38649.491769397013</v>
      </c>
      <c r="AE138" s="125">
        <v>39422.481604784953</v>
      </c>
      <c r="AF138" s="125">
        <v>40210.93123688065</v>
      </c>
      <c r="AG138" s="125">
        <v>41015.149861618265</v>
      </c>
      <c r="AH138" s="125">
        <v>41835.452858850629</v>
      </c>
      <c r="AI138" s="125">
        <v>42672.161916027646</v>
      </c>
      <c r="AJ138" s="125">
        <v>43525.605154348203</v>
      </c>
      <c r="AK138" s="125">
        <v>44396.117257435166</v>
      </c>
      <c r="AL138" s="125">
        <v>45284.039602583871</v>
      </c>
      <c r="AM138" s="125">
        <v>46189.720394635551</v>
      </c>
      <c r="AN138" s="125">
        <v>47113.514802528261</v>
      </c>
      <c r="AO138" s="125">
        <v>48055.785098578825</v>
      </c>
      <c r="AP138" s="125">
        <v>49016.9008005504</v>
      </c>
      <c r="AQ138" s="125">
        <v>49997.23881656141</v>
      </c>
      <c r="AR138" s="125">
        <v>50997.183592892638</v>
      </c>
      <c r="AS138" s="125">
        <v>52017.127264750488</v>
      </c>
      <c r="AT138" s="125">
        <v>53057.469810045499</v>
      </c>
      <c r="AU138" s="125">
        <v>54118.619206246411</v>
      </c>
      <c r="AV138" s="125">
        <v>55200.991590371341</v>
      </c>
      <c r="AW138" s="125">
        <v>56305.011422178766</v>
      </c>
      <c r="AY138" s="71"/>
      <c r="AZ138" s="71"/>
      <c r="BA138" s="71"/>
      <c r="BB138" s="71">
        <v>-25500</v>
      </c>
      <c r="BD138" s="78"/>
      <c r="BE138" s="78"/>
    </row>
    <row r="139" spans="1:347" s="70" customFormat="1" ht="11.25" customHeight="1" x14ac:dyDescent="0.2">
      <c r="A139" s="127"/>
      <c r="B139" s="70" t="s">
        <v>358</v>
      </c>
      <c r="C139" s="70" t="s">
        <v>422</v>
      </c>
      <c r="D139" s="70" t="s">
        <v>423</v>
      </c>
      <c r="E139" s="501">
        <v>1</v>
      </c>
      <c r="G139" s="87"/>
      <c r="H139" s="124">
        <v>24000</v>
      </c>
      <c r="I139" s="125">
        <v>24480</v>
      </c>
      <c r="J139" s="125">
        <v>24969.600000000002</v>
      </c>
      <c r="K139" s="125">
        <v>25468.992000000002</v>
      </c>
      <c r="L139" s="125">
        <v>25978.371840000003</v>
      </c>
      <c r="M139" s="125">
        <v>26497.939276800003</v>
      </c>
      <c r="N139" s="125">
        <v>27027.898062336004</v>
      </c>
      <c r="O139" s="125">
        <v>27568.456023582723</v>
      </c>
      <c r="P139" s="125">
        <v>28119.825144054379</v>
      </c>
      <c r="Q139" s="125">
        <v>28682.221646935468</v>
      </c>
      <c r="R139" s="125">
        <v>29255.866079874177</v>
      </c>
      <c r="S139" s="125">
        <v>29840.983401471662</v>
      </c>
      <c r="T139" s="125">
        <v>30437.803069501097</v>
      </c>
      <c r="U139" s="125">
        <v>31046.559130891121</v>
      </c>
      <c r="V139" s="125">
        <v>31667.490313508944</v>
      </c>
      <c r="W139" s="125">
        <v>32300.840119779125</v>
      </c>
      <c r="X139" s="125">
        <v>32946.856922174709</v>
      </c>
      <c r="Y139" s="125">
        <v>33605.794060618202</v>
      </c>
      <c r="Z139" s="125">
        <v>34277.909941830563</v>
      </c>
      <c r="AA139" s="125">
        <v>34963.468140667173</v>
      </c>
      <c r="AB139" s="125">
        <v>35662.737503480515</v>
      </c>
      <c r="AC139" s="125">
        <v>36375.992253550125</v>
      </c>
      <c r="AD139" s="125">
        <v>37103.512098621126</v>
      </c>
      <c r="AE139" s="125">
        <v>37845.582340593552</v>
      </c>
      <c r="AF139" s="125">
        <v>38602.493987405425</v>
      </c>
      <c r="AG139" s="125">
        <v>39374.543867153538</v>
      </c>
      <c r="AH139" s="125">
        <v>40162.03474449661</v>
      </c>
      <c r="AI139" s="125">
        <v>40965.27543938654</v>
      </c>
      <c r="AJ139" s="125">
        <v>41784.580948174269</v>
      </c>
      <c r="AK139" s="125">
        <v>42620.272567137756</v>
      </c>
      <c r="AL139" s="125">
        <v>43472.67801848051</v>
      </c>
      <c r="AM139" s="125">
        <v>44342.131578850123</v>
      </c>
      <c r="AN139" s="125">
        <v>45228.974210427128</v>
      </c>
      <c r="AO139" s="125">
        <v>46133.553694635673</v>
      </c>
      <c r="AP139" s="125">
        <v>47056.224768528387</v>
      </c>
      <c r="AQ139" s="125">
        <v>47997.349263898956</v>
      </c>
      <c r="AR139" s="125">
        <v>48957.296249176936</v>
      </c>
      <c r="AS139" s="125">
        <v>49936.442174160475</v>
      </c>
      <c r="AT139" s="125">
        <v>50935.171017643683</v>
      </c>
      <c r="AU139" s="125">
        <v>51953.874437996557</v>
      </c>
      <c r="AV139" s="125">
        <v>52992.95192675649</v>
      </c>
      <c r="AW139" s="125">
        <v>54052.810965291617</v>
      </c>
      <c r="AY139" s="71"/>
      <c r="AZ139" s="71"/>
      <c r="BA139" s="71"/>
      <c r="BB139" s="71">
        <v>-24480</v>
      </c>
      <c r="BD139" s="78"/>
      <c r="BE139" s="78"/>
    </row>
    <row r="140" spans="1:347" s="70" customFormat="1" ht="11.25" customHeight="1" x14ac:dyDescent="0.2">
      <c r="A140" s="127"/>
      <c r="B140" s="70" t="s">
        <v>245</v>
      </c>
      <c r="C140" s="70" t="s">
        <v>422</v>
      </c>
      <c r="D140" s="70" t="s">
        <v>424</v>
      </c>
      <c r="E140" s="501">
        <v>1</v>
      </c>
      <c r="G140" s="87"/>
      <c r="H140" s="124"/>
      <c r="I140" s="125">
        <v>0</v>
      </c>
      <c r="J140" s="132">
        <v>0</v>
      </c>
      <c r="K140" s="132">
        <v>0</v>
      </c>
      <c r="L140" s="132">
        <v>0</v>
      </c>
      <c r="M140" s="132">
        <v>0</v>
      </c>
      <c r="N140" s="132">
        <v>0</v>
      </c>
      <c r="O140" s="132">
        <v>0</v>
      </c>
      <c r="P140" s="132">
        <v>0</v>
      </c>
      <c r="Q140" s="132">
        <v>0</v>
      </c>
      <c r="R140" s="132">
        <v>0</v>
      </c>
      <c r="S140" s="132">
        <v>0</v>
      </c>
      <c r="T140" s="132">
        <v>0</v>
      </c>
      <c r="U140" s="132">
        <v>0</v>
      </c>
      <c r="V140" s="132">
        <v>0</v>
      </c>
      <c r="W140" s="132">
        <v>0</v>
      </c>
      <c r="X140" s="132">
        <v>0</v>
      </c>
      <c r="Y140" s="132">
        <v>0</v>
      </c>
      <c r="Z140" s="132">
        <v>0</v>
      </c>
      <c r="AA140" s="132">
        <v>0</v>
      </c>
      <c r="AB140" s="132">
        <v>0</v>
      </c>
      <c r="AC140" s="132">
        <v>0</v>
      </c>
      <c r="AD140" s="132">
        <v>0</v>
      </c>
      <c r="AE140" s="132">
        <v>0</v>
      </c>
      <c r="AF140" s="132">
        <v>0</v>
      </c>
      <c r="AG140" s="132">
        <v>0</v>
      </c>
      <c r="AH140" s="132">
        <v>0</v>
      </c>
      <c r="AI140" s="132">
        <v>0</v>
      </c>
      <c r="AJ140" s="132">
        <v>0</v>
      </c>
      <c r="AK140" s="132">
        <v>0</v>
      </c>
      <c r="AL140" s="132">
        <v>0</v>
      </c>
      <c r="AM140" s="132">
        <v>0</v>
      </c>
      <c r="AN140" s="132">
        <v>0</v>
      </c>
      <c r="AO140" s="132">
        <v>0</v>
      </c>
      <c r="AP140" s="132">
        <v>0</v>
      </c>
      <c r="AQ140" s="132">
        <v>0</v>
      </c>
      <c r="AR140" s="132">
        <v>0</v>
      </c>
      <c r="AS140" s="132">
        <v>0</v>
      </c>
      <c r="AT140" s="132">
        <v>0</v>
      </c>
      <c r="AU140" s="132">
        <v>0</v>
      </c>
      <c r="AV140" s="132">
        <v>0</v>
      </c>
      <c r="AW140" s="132">
        <v>0</v>
      </c>
      <c r="AY140" s="71"/>
      <c r="AZ140" s="71"/>
      <c r="BA140" s="71"/>
      <c r="BB140" s="71">
        <v>0</v>
      </c>
      <c r="BD140" s="78"/>
      <c r="BE140" s="78"/>
    </row>
    <row r="141" spans="1:347" s="70" customFormat="1" ht="11.25" customHeight="1" x14ac:dyDescent="0.2">
      <c r="A141" s="127"/>
      <c r="B141" s="70" t="s">
        <v>358</v>
      </c>
      <c r="C141" s="70" t="s">
        <v>422</v>
      </c>
      <c r="D141" s="70" t="s">
        <v>425</v>
      </c>
      <c r="E141" s="501">
        <v>1</v>
      </c>
      <c r="G141" s="87"/>
      <c r="H141" s="124">
        <v>25000</v>
      </c>
      <c r="I141" s="125">
        <v>25500</v>
      </c>
      <c r="J141" s="125">
        <v>26010</v>
      </c>
      <c r="K141" s="125">
        <v>26530.2</v>
      </c>
      <c r="L141" s="125">
        <v>27060.804</v>
      </c>
      <c r="M141" s="125">
        <v>27602.020080000002</v>
      </c>
      <c r="N141" s="125">
        <v>28154.060481600001</v>
      </c>
      <c r="O141" s="125">
        <v>28717.141691232002</v>
      </c>
      <c r="P141" s="125">
        <v>29291.484525056643</v>
      </c>
      <c r="Q141" s="125">
        <v>29877.314215557777</v>
      </c>
      <c r="R141" s="125">
        <v>30474.860499868933</v>
      </c>
      <c r="S141" s="125">
        <v>31084.357709866312</v>
      </c>
      <c r="T141" s="125">
        <v>31706.044864063639</v>
      </c>
      <c r="U141" s="125">
        <v>32340.165761344913</v>
      </c>
      <c r="V141" s="125">
        <v>32986.969076571811</v>
      </c>
      <c r="W141" s="125">
        <v>33646.708458103247</v>
      </c>
      <c r="X141" s="125">
        <v>34319.642627265312</v>
      </c>
      <c r="Y141" s="125">
        <v>35006.03547981062</v>
      </c>
      <c r="Z141" s="125">
        <v>35706.156189406836</v>
      </c>
      <c r="AA141" s="125">
        <v>36420.279313194973</v>
      </c>
      <c r="AB141" s="125">
        <v>37148.684899458873</v>
      </c>
      <c r="AC141" s="125">
        <v>37891.658597448048</v>
      </c>
      <c r="AD141" s="125">
        <v>38649.491769397013</v>
      </c>
      <c r="AE141" s="125">
        <v>39422.481604784953</v>
      </c>
      <c r="AF141" s="125">
        <v>40210.93123688065</v>
      </c>
      <c r="AG141" s="125">
        <v>41015.149861618265</v>
      </c>
      <c r="AH141" s="125">
        <v>41835.452858850629</v>
      </c>
      <c r="AI141" s="125">
        <v>42672.161916027646</v>
      </c>
      <c r="AJ141" s="125">
        <v>43525.605154348203</v>
      </c>
      <c r="AK141" s="125">
        <v>44396.117257435166</v>
      </c>
      <c r="AL141" s="125">
        <v>45284.039602583871</v>
      </c>
      <c r="AM141" s="125">
        <v>46189.720394635551</v>
      </c>
      <c r="AN141" s="125">
        <v>47113.514802528261</v>
      </c>
      <c r="AO141" s="125">
        <v>48055.785098578825</v>
      </c>
      <c r="AP141" s="125">
        <v>49016.9008005504</v>
      </c>
      <c r="AQ141" s="125">
        <v>49997.23881656141</v>
      </c>
      <c r="AR141" s="125">
        <v>50997.183592892638</v>
      </c>
      <c r="AS141" s="125">
        <v>52017.127264750488</v>
      </c>
      <c r="AT141" s="125">
        <v>53057.469810045499</v>
      </c>
      <c r="AU141" s="125">
        <v>54118.619206246411</v>
      </c>
      <c r="AV141" s="125">
        <v>55200.991590371341</v>
      </c>
      <c r="AW141" s="125">
        <v>56305.011422178766</v>
      </c>
      <c r="AY141" s="71"/>
      <c r="AZ141" s="71"/>
      <c r="BA141" s="71"/>
      <c r="BB141" s="71">
        <v>-25500</v>
      </c>
      <c r="BD141" s="78"/>
      <c r="BE141" s="78"/>
    </row>
    <row r="142" spans="1:347" s="70" customFormat="1" ht="11.25" customHeight="1" x14ac:dyDescent="0.2">
      <c r="A142" s="127"/>
      <c r="B142" s="70" t="s">
        <v>358</v>
      </c>
      <c r="C142" s="70" t="s">
        <v>422</v>
      </c>
      <c r="D142" s="70" t="s">
        <v>426</v>
      </c>
      <c r="E142" s="501">
        <v>1</v>
      </c>
      <c r="G142" s="87"/>
      <c r="H142" s="124">
        <v>30000</v>
      </c>
      <c r="I142" s="125">
        <v>30600</v>
      </c>
      <c r="J142" s="125">
        <v>31212</v>
      </c>
      <c r="K142" s="125">
        <v>31836.240000000002</v>
      </c>
      <c r="L142" s="125">
        <v>32472.964800000002</v>
      </c>
      <c r="M142" s="125">
        <v>33122.424096000002</v>
      </c>
      <c r="N142" s="125">
        <v>33784.872577920003</v>
      </c>
      <c r="O142" s="125">
        <v>34460.570029478404</v>
      </c>
      <c r="P142" s="125">
        <v>35149.781430067975</v>
      </c>
      <c r="Q142" s="125">
        <v>35852.777058669337</v>
      </c>
      <c r="R142" s="125">
        <v>36569.832599842724</v>
      </c>
      <c r="S142" s="125">
        <v>37301.229251839577</v>
      </c>
      <c r="T142" s="125">
        <v>38047.253836876371</v>
      </c>
      <c r="U142" s="125">
        <v>38808.198913613902</v>
      </c>
      <c r="V142" s="125">
        <v>39584.36289188618</v>
      </c>
      <c r="W142" s="125">
        <v>40376.050149723902</v>
      </c>
      <c r="X142" s="125">
        <v>41183.571152718381</v>
      </c>
      <c r="Y142" s="125">
        <v>42007.242575772747</v>
      </c>
      <c r="Z142" s="125">
        <v>42847.387427288202</v>
      </c>
      <c r="AA142" s="125">
        <v>43704.33517583397</v>
      </c>
      <c r="AB142" s="125">
        <v>44578.421879350652</v>
      </c>
      <c r="AC142" s="125">
        <v>45469.990316937663</v>
      </c>
      <c r="AD142" s="125">
        <v>46379.390123276418</v>
      </c>
      <c r="AE142" s="125">
        <v>47306.97792574195</v>
      </c>
      <c r="AF142" s="125">
        <v>48253.117484256793</v>
      </c>
      <c r="AG142" s="125">
        <v>49218.179833941926</v>
      </c>
      <c r="AH142" s="125">
        <v>50202.543430620768</v>
      </c>
      <c r="AI142" s="125">
        <v>51206.594299233184</v>
      </c>
      <c r="AJ142" s="125">
        <v>52230.726185217849</v>
      </c>
      <c r="AK142" s="125">
        <v>53275.340708922209</v>
      </c>
      <c r="AL142" s="125">
        <v>54340.847523100652</v>
      </c>
      <c r="AM142" s="125">
        <v>55427.664473562669</v>
      </c>
      <c r="AN142" s="125">
        <v>56536.217763033921</v>
      </c>
      <c r="AO142" s="125">
        <v>57666.942118294603</v>
      </c>
      <c r="AP142" s="125">
        <v>58820.280960660493</v>
      </c>
      <c r="AQ142" s="125">
        <v>59996.686579873705</v>
      </c>
      <c r="AR142" s="125">
        <v>61196.620311471183</v>
      </c>
      <c r="AS142" s="125">
        <v>62420.552717700608</v>
      </c>
      <c r="AT142" s="125">
        <v>63668.963772054623</v>
      </c>
      <c r="AU142" s="125">
        <v>64942.34304749572</v>
      </c>
      <c r="AV142" s="125">
        <v>66241.189908445638</v>
      </c>
      <c r="AW142" s="125">
        <v>67566.013706614554</v>
      </c>
      <c r="AY142" s="71"/>
      <c r="AZ142" s="71"/>
      <c r="BA142" s="71"/>
      <c r="BB142" s="71">
        <v>-30600</v>
      </c>
      <c r="BD142" s="78"/>
      <c r="BE142" s="78"/>
    </row>
    <row r="143" spans="1:347" s="70" customFormat="1" ht="11.25" customHeight="1" x14ac:dyDescent="0.2">
      <c r="A143" s="127"/>
      <c r="B143" s="70" t="s">
        <v>245</v>
      </c>
      <c r="E143" s="501"/>
      <c r="G143" s="87"/>
      <c r="H143" s="124"/>
      <c r="I143" s="125">
        <v>0</v>
      </c>
      <c r="J143" s="132">
        <v>0</v>
      </c>
      <c r="K143" s="132">
        <v>0</v>
      </c>
      <c r="L143" s="132">
        <v>0</v>
      </c>
      <c r="M143" s="132">
        <v>0</v>
      </c>
      <c r="N143" s="132">
        <v>0</v>
      </c>
      <c r="O143" s="132">
        <v>0</v>
      </c>
      <c r="P143" s="132">
        <v>0</v>
      </c>
      <c r="Q143" s="132">
        <v>0</v>
      </c>
      <c r="R143" s="132">
        <v>0</v>
      </c>
      <c r="S143" s="132">
        <v>0</v>
      </c>
      <c r="T143" s="132">
        <v>0</v>
      </c>
      <c r="U143" s="132">
        <v>0</v>
      </c>
      <c r="V143" s="132">
        <v>0</v>
      </c>
      <c r="W143" s="132">
        <v>0</v>
      </c>
      <c r="X143" s="132">
        <v>0</v>
      </c>
      <c r="Y143" s="132">
        <v>0</v>
      </c>
      <c r="Z143" s="132">
        <v>0</v>
      </c>
      <c r="AA143" s="132">
        <v>0</v>
      </c>
      <c r="AB143" s="132">
        <v>0</v>
      </c>
      <c r="AC143" s="132">
        <v>0</v>
      </c>
      <c r="AD143" s="132">
        <v>0</v>
      </c>
      <c r="AE143" s="132">
        <v>0</v>
      </c>
      <c r="AF143" s="132">
        <v>0</v>
      </c>
      <c r="AG143" s="132">
        <v>0</v>
      </c>
      <c r="AH143" s="132">
        <v>0</v>
      </c>
      <c r="AI143" s="132">
        <v>0</v>
      </c>
      <c r="AJ143" s="132">
        <v>0</v>
      </c>
      <c r="AK143" s="132">
        <v>0</v>
      </c>
      <c r="AL143" s="132">
        <v>0</v>
      </c>
      <c r="AM143" s="132">
        <v>0</v>
      </c>
      <c r="AN143" s="132">
        <v>0</v>
      </c>
      <c r="AO143" s="132">
        <v>0</v>
      </c>
      <c r="AP143" s="132">
        <v>0</v>
      </c>
      <c r="AQ143" s="132">
        <v>0</v>
      </c>
      <c r="AR143" s="132">
        <v>0</v>
      </c>
      <c r="AS143" s="132">
        <v>0</v>
      </c>
      <c r="AT143" s="132">
        <v>0</v>
      </c>
      <c r="AU143" s="132">
        <v>0</v>
      </c>
      <c r="AV143" s="132">
        <v>0</v>
      </c>
      <c r="AW143" s="132">
        <v>0</v>
      </c>
      <c r="AY143" s="71"/>
      <c r="AZ143" s="71"/>
      <c r="BA143" s="71"/>
      <c r="BB143" s="71">
        <v>0</v>
      </c>
      <c r="BD143" s="78"/>
      <c r="BE143" s="78"/>
    </row>
    <row r="144" spans="1:347" s="70" customFormat="1" ht="11.25" customHeight="1" x14ac:dyDescent="0.2">
      <c r="A144" s="127"/>
      <c r="B144" s="88" t="s">
        <v>289</v>
      </c>
      <c r="C144" s="88"/>
      <c r="D144" s="88"/>
      <c r="E144" s="502"/>
      <c r="F144" s="88"/>
      <c r="G144" s="92"/>
      <c r="H144" s="459"/>
      <c r="I144" s="460"/>
      <c r="J144" s="460"/>
      <c r="K144" s="460"/>
      <c r="L144" s="460"/>
      <c r="M144" s="460"/>
      <c r="N144" s="460"/>
      <c r="O144" s="460"/>
      <c r="P144" s="460"/>
      <c r="Q144" s="460"/>
      <c r="R144" s="460"/>
      <c r="S144" s="460"/>
      <c r="T144" s="460"/>
      <c r="U144" s="460"/>
      <c r="V144" s="460"/>
      <c r="W144" s="460"/>
      <c r="X144" s="460"/>
      <c r="Y144" s="460"/>
      <c r="Z144" s="460"/>
      <c r="AA144" s="460"/>
      <c r="AB144" s="460"/>
      <c r="AC144" s="460"/>
      <c r="AD144" s="460"/>
      <c r="AE144" s="460"/>
      <c r="AF144" s="460"/>
      <c r="AG144" s="460"/>
      <c r="AH144" s="460"/>
      <c r="AI144" s="460"/>
      <c r="AJ144" s="460"/>
      <c r="AK144" s="460"/>
      <c r="AL144" s="460"/>
      <c r="AM144" s="460"/>
      <c r="AN144" s="460"/>
      <c r="AO144" s="460"/>
      <c r="AP144" s="460"/>
      <c r="AQ144" s="460"/>
      <c r="AR144" s="460"/>
      <c r="AS144" s="460"/>
      <c r="AT144" s="460"/>
      <c r="AU144" s="460"/>
      <c r="AV144" s="460"/>
      <c r="AW144" s="460"/>
    </row>
    <row r="145" spans="1:347" s="70" customFormat="1" ht="11.25" customHeight="1" x14ac:dyDescent="0.2">
      <c r="A145" s="127"/>
      <c r="B145" s="461" t="s">
        <v>290</v>
      </c>
      <c r="C145" s="461"/>
      <c r="D145" s="461"/>
      <c r="E145" s="503"/>
      <c r="F145" s="461"/>
      <c r="G145" s="462"/>
      <c r="H145" s="463">
        <v>4</v>
      </c>
      <c r="I145" s="464">
        <v>4</v>
      </c>
      <c r="J145" s="464">
        <v>4</v>
      </c>
      <c r="K145" s="464">
        <v>4</v>
      </c>
      <c r="L145" s="464">
        <v>4</v>
      </c>
      <c r="M145" s="464">
        <v>4</v>
      </c>
      <c r="N145" s="464">
        <v>4</v>
      </c>
      <c r="O145" s="464">
        <v>4</v>
      </c>
      <c r="P145" s="464">
        <v>4</v>
      </c>
      <c r="Q145" s="464">
        <v>4</v>
      </c>
      <c r="R145" s="464">
        <v>4</v>
      </c>
      <c r="S145" s="464">
        <v>4</v>
      </c>
      <c r="T145" s="464">
        <v>4</v>
      </c>
      <c r="U145" s="464">
        <v>4</v>
      </c>
      <c r="V145" s="464">
        <v>4</v>
      </c>
      <c r="W145" s="464">
        <v>4</v>
      </c>
      <c r="X145" s="464">
        <v>4</v>
      </c>
      <c r="Y145" s="464">
        <v>4</v>
      </c>
      <c r="Z145" s="464">
        <v>4</v>
      </c>
      <c r="AA145" s="464">
        <v>4</v>
      </c>
      <c r="AB145" s="464">
        <v>4</v>
      </c>
      <c r="AC145" s="464">
        <v>4</v>
      </c>
      <c r="AD145" s="464">
        <v>4</v>
      </c>
      <c r="AE145" s="464">
        <v>4</v>
      </c>
      <c r="AF145" s="464">
        <v>4</v>
      </c>
      <c r="AG145" s="464">
        <v>4</v>
      </c>
      <c r="AH145" s="464">
        <v>4</v>
      </c>
      <c r="AI145" s="464">
        <v>4</v>
      </c>
      <c r="AJ145" s="464">
        <v>4</v>
      </c>
      <c r="AK145" s="464">
        <v>4</v>
      </c>
      <c r="AL145" s="464">
        <v>4</v>
      </c>
      <c r="AM145" s="464">
        <v>4</v>
      </c>
      <c r="AN145" s="464">
        <v>4</v>
      </c>
      <c r="AO145" s="464">
        <v>4</v>
      </c>
      <c r="AP145" s="464">
        <v>4</v>
      </c>
      <c r="AQ145" s="464">
        <v>4</v>
      </c>
      <c r="AR145" s="464">
        <v>4</v>
      </c>
      <c r="AS145" s="464">
        <v>4</v>
      </c>
      <c r="AT145" s="464">
        <v>4</v>
      </c>
      <c r="AU145" s="464">
        <v>4</v>
      </c>
      <c r="AV145" s="464">
        <v>4</v>
      </c>
      <c r="AW145" s="464">
        <v>4</v>
      </c>
    </row>
    <row r="146" spans="1:347" s="70" customFormat="1" ht="11.25" customHeight="1" x14ac:dyDescent="0.2">
      <c r="A146" s="127"/>
      <c r="B146" s="88" t="s">
        <v>291</v>
      </c>
      <c r="C146" s="88"/>
      <c r="D146" s="88"/>
      <c r="E146" s="502"/>
      <c r="F146" s="88"/>
      <c r="G146" s="92"/>
      <c r="H146" s="465">
        <v>70.25</v>
      </c>
      <c r="I146" s="370">
        <v>71.5</v>
      </c>
      <c r="J146" s="370">
        <v>67.5</v>
      </c>
      <c r="K146" s="370">
        <v>78.75</v>
      </c>
      <c r="L146" s="370">
        <v>90</v>
      </c>
      <c r="M146" s="370">
        <v>101.25</v>
      </c>
      <c r="N146" s="370">
        <v>101.25</v>
      </c>
      <c r="O146" s="370">
        <v>101.25</v>
      </c>
      <c r="P146" s="370">
        <v>101.25</v>
      </c>
      <c r="Q146" s="370">
        <v>101.25</v>
      </c>
      <c r="R146" s="370">
        <v>101.25</v>
      </c>
      <c r="S146" s="370">
        <v>101.25</v>
      </c>
      <c r="T146" s="370">
        <v>101.25</v>
      </c>
      <c r="U146" s="370">
        <v>101.25</v>
      </c>
      <c r="V146" s="370">
        <v>101.25</v>
      </c>
      <c r="W146" s="370">
        <v>101.25</v>
      </c>
      <c r="X146" s="370">
        <v>101.25</v>
      </c>
      <c r="Y146" s="370">
        <v>101.25</v>
      </c>
      <c r="Z146" s="370">
        <v>101.25</v>
      </c>
      <c r="AA146" s="370">
        <v>101.25</v>
      </c>
      <c r="AB146" s="370">
        <v>101.25</v>
      </c>
      <c r="AC146" s="370">
        <v>101.25</v>
      </c>
      <c r="AD146" s="370">
        <v>101.25</v>
      </c>
      <c r="AE146" s="370">
        <v>101.25</v>
      </c>
      <c r="AF146" s="370">
        <v>101.25</v>
      </c>
      <c r="AG146" s="370">
        <v>101.25</v>
      </c>
      <c r="AH146" s="370">
        <v>101.25</v>
      </c>
      <c r="AI146" s="370">
        <v>101.25</v>
      </c>
      <c r="AJ146" s="370">
        <v>101.25</v>
      </c>
      <c r="AK146" s="370">
        <v>101.25</v>
      </c>
      <c r="AL146" s="370">
        <v>101.25</v>
      </c>
      <c r="AM146" s="370">
        <v>101.25</v>
      </c>
      <c r="AN146" s="370">
        <v>101.25</v>
      </c>
      <c r="AO146" s="370">
        <v>101.25</v>
      </c>
      <c r="AP146" s="370">
        <v>101.25</v>
      </c>
      <c r="AQ146" s="370">
        <v>101.25</v>
      </c>
      <c r="AR146" s="370">
        <v>101.25</v>
      </c>
      <c r="AS146" s="370">
        <v>101.25</v>
      </c>
      <c r="AT146" s="370">
        <v>101.25</v>
      </c>
      <c r="AU146" s="370">
        <v>101.25</v>
      </c>
      <c r="AV146" s="370">
        <v>101.25</v>
      </c>
      <c r="AW146" s="370">
        <v>101.25</v>
      </c>
    </row>
    <row r="147" spans="1:347" s="70" customFormat="1" ht="11.25" customHeight="1" x14ac:dyDescent="0.2">
      <c r="A147" s="127"/>
      <c r="E147" s="504"/>
      <c r="G147" s="87"/>
      <c r="H147" s="129"/>
      <c r="I147" s="130"/>
      <c r="J147" s="71"/>
      <c r="K147" s="71"/>
      <c r="L147" s="71"/>
      <c r="M147" s="71"/>
      <c r="N147" s="71"/>
      <c r="O147" s="71"/>
      <c r="P147" s="71"/>
      <c r="Q147" s="71"/>
      <c r="R147" s="71"/>
      <c r="S147" s="71"/>
      <c r="T147" s="71"/>
      <c r="U147" s="71"/>
      <c r="V147" s="71"/>
      <c r="W147" s="71"/>
      <c r="X147" s="71"/>
      <c r="Y147" s="71"/>
      <c r="Z147" s="71"/>
      <c r="AA147" s="71"/>
      <c r="AB147" s="71"/>
      <c r="AC147" s="71"/>
      <c r="AD147" s="71"/>
      <c r="AE147" s="71"/>
      <c r="AF147" s="71"/>
      <c r="AG147" s="71"/>
      <c r="AH147" s="71"/>
      <c r="AI147" s="71"/>
      <c r="AJ147" s="71"/>
      <c r="AK147" s="71"/>
      <c r="AL147" s="71"/>
      <c r="AM147" s="71"/>
      <c r="AN147" s="71"/>
      <c r="AO147" s="71"/>
      <c r="AP147" s="71"/>
      <c r="AQ147" s="71"/>
      <c r="AR147" s="71"/>
      <c r="AS147" s="71"/>
      <c r="AT147" s="71"/>
      <c r="AU147" s="71"/>
      <c r="AV147" s="71"/>
      <c r="AW147" s="71"/>
    </row>
    <row r="148" spans="1:347" s="70" customFormat="1" ht="11.25" customHeight="1" x14ac:dyDescent="0.2">
      <c r="A148" s="127"/>
      <c r="E148" s="504"/>
      <c r="G148" s="87"/>
      <c r="H148" s="129"/>
      <c r="I148" s="130"/>
      <c r="J148" s="71"/>
      <c r="K148" s="71"/>
      <c r="L148" s="71"/>
      <c r="M148" s="71"/>
      <c r="N148" s="71"/>
      <c r="O148" s="71"/>
      <c r="P148" s="71"/>
      <c r="Q148" s="71"/>
      <c r="R148" s="71"/>
      <c r="S148" s="71"/>
      <c r="T148" s="71"/>
      <c r="U148" s="71"/>
      <c r="V148" s="71"/>
      <c r="W148" s="71"/>
      <c r="X148" s="71"/>
      <c r="Y148" s="71"/>
      <c r="Z148" s="71"/>
      <c r="AA148" s="71"/>
      <c r="AB148" s="71"/>
      <c r="AC148" s="71"/>
      <c r="AD148" s="71"/>
      <c r="AE148" s="71"/>
      <c r="AF148" s="71"/>
      <c r="AG148" s="71"/>
      <c r="AH148" s="71"/>
      <c r="AI148" s="71"/>
      <c r="AJ148" s="71"/>
      <c r="AK148" s="71"/>
      <c r="AL148" s="71"/>
      <c r="AM148" s="71"/>
      <c r="AN148" s="71"/>
      <c r="AO148" s="71"/>
      <c r="AP148" s="71"/>
      <c r="AQ148" s="71"/>
      <c r="AR148" s="71"/>
      <c r="AS148" s="71"/>
      <c r="AT148" s="71"/>
      <c r="AU148" s="71"/>
      <c r="AV148" s="71"/>
      <c r="AW148" s="71"/>
    </row>
    <row r="149" spans="1:347" x14ac:dyDescent="0.25">
      <c r="A149" s="128"/>
      <c r="B149" s="68" t="s">
        <v>246</v>
      </c>
      <c r="C149" s="452"/>
      <c r="D149" s="452"/>
      <c r="E149" s="505"/>
      <c r="F149" s="452"/>
      <c r="G149" s="453"/>
      <c r="H149" s="454"/>
      <c r="I149" s="455"/>
      <c r="J149" s="455"/>
      <c r="K149" s="455"/>
      <c r="L149" s="455"/>
      <c r="M149" s="455"/>
      <c r="N149" s="455"/>
      <c r="O149" s="455"/>
      <c r="P149" s="455"/>
      <c r="Q149" s="455"/>
      <c r="R149" s="455"/>
      <c r="S149" s="455"/>
      <c r="T149" s="455"/>
      <c r="U149" s="455"/>
      <c r="V149" s="455"/>
      <c r="W149" s="455"/>
      <c r="X149" s="455"/>
      <c r="Y149" s="455"/>
      <c r="Z149" s="455"/>
      <c r="AA149" s="455"/>
      <c r="AB149" s="455"/>
      <c r="AC149" s="455"/>
      <c r="AD149" s="455"/>
      <c r="AE149" s="455"/>
      <c r="AF149" s="455"/>
      <c r="AG149" s="455"/>
      <c r="AH149" s="455"/>
      <c r="AI149" s="455"/>
      <c r="AJ149" s="455"/>
      <c r="AK149" s="455"/>
      <c r="AL149" s="455"/>
      <c r="AM149" s="455"/>
      <c r="AN149" s="455"/>
      <c r="AO149" s="455"/>
      <c r="AP149" s="455"/>
      <c r="AQ149" s="455"/>
      <c r="AR149" s="455"/>
      <c r="AS149" s="455"/>
      <c r="AT149" s="455"/>
      <c r="AU149" s="455"/>
      <c r="AV149" s="455"/>
      <c r="AW149" s="455"/>
      <c r="AX149" s="70"/>
      <c r="AY149" s="455"/>
      <c r="AZ149" s="455"/>
      <c r="BA149" s="455"/>
      <c r="BB149" s="455"/>
      <c r="BC149" s="70"/>
      <c r="BD149" s="70"/>
      <c r="BE149" s="70"/>
      <c r="BF149" s="70"/>
      <c r="BG149" s="70"/>
      <c r="BH149" s="70"/>
      <c r="BI149" s="70"/>
      <c r="BJ149" s="70"/>
      <c r="BK149" s="70"/>
      <c r="BL149" s="70"/>
      <c r="BM149" s="70"/>
      <c r="BN149" s="70"/>
      <c r="BO149" s="70"/>
      <c r="BP149" s="70"/>
      <c r="BQ149" s="70"/>
      <c r="BR149" s="70"/>
      <c r="BS149" s="70"/>
      <c r="BT149" s="70"/>
      <c r="BU149" s="70"/>
      <c r="BV149" s="70"/>
      <c r="BW149" s="70"/>
      <c r="BX149" s="70"/>
      <c r="BY149" s="70"/>
      <c r="BZ149" s="70"/>
      <c r="CA149" s="70"/>
      <c r="CB149" s="70"/>
      <c r="CC149" s="70"/>
      <c r="CD149" s="70"/>
      <c r="CE149" s="70"/>
      <c r="CF149" s="70"/>
      <c r="CG149" s="70"/>
      <c r="CH149" s="70"/>
      <c r="CI149" s="70"/>
      <c r="CJ149" s="70"/>
      <c r="CK149" s="70"/>
      <c r="CL149" s="70"/>
      <c r="CM149" s="70"/>
      <c r="CN149" s="70"/>
      <c r="CO149" s="70"/>
      <c r="CP149" s="70"/>
      <c r="CQ149" s="70"/>
      <c r="CR149" s="70"/>
      <c r="CS149" s="70"/>
      <c r="CT149" s="70"/>
      <c r="CU149" s="70"/>
      <c r="CV149" s="70"/>
      <c r="CW149" s="70"/>
      <c r="CX149" s="70"/>
      <c r="CY149" s="70"/>
      <c r="CZ149" s="70"/>
      <c r="DA149" s="70"/>
      <c r="DB149" s="70"/>
      <c r="DC149" s="70"/>
      <c r="DD149" s="70"/>
      <c r="DE149" s="70"/>
      <c r="DF149" s="70"/>
      <c r="DG149" s="70"/>
      <c r="DH149" s="70"/>
      <c r="DI149" s="70"/>
      <c r="DJ149" s="70"/>
      <c r="DK149" s="70"/>
      <c r="DL149" s="70"/>
      <c r="DM149" s="70"/>
      <c r="DN149" s="70"/>
      <c r="DO149" s="70"/>
      <c r="DP149" s="70"/>
      <c r="DQ149" s="70"/>
      <c r="DR149" s="70"/>
      <c r="DS149" s="70"/>
      <c r="DT149" s="70"/>
      <c r="DU149" s="70"/>
      <c r="DV149" s="70"/>
      <c r="DW149" s="70"/>
      <c r="DX149" s="70"/>
      <c r="DY149" s="70"/>
      <c r="DZ149" s="70"/>
      <c r="EA149" s="70"/>
      <c r="EB149" s="70"/>
      <c r="EC149" s="70"/>
      <c r="ED149" s="70"/>
      <c r="EE149" s="70"/>
      <c r="EF149" s="70"/>
      <c r="EG149" s="70"/>
      <c r="EH149" s="70"/>
      <c r="EI149" s="70"/>
      <c r="EJ149" s="70"/>
      <c r="EK149" s="70"/>
      <c r="EL149" s="70"/>
      <c r="EM149" s="70"/>
      <c r="EN149" s="70"/>
      <c r="EO149" s="70"/>
      <c r="EP149" s="70"/>
      <c r="EQ149" s="70"/>
      <c r="ER149" s="70"/>
      <c r="ES149" s="70"/>
      <c r="ET149" s="70"/>
      <c r="EU149" s="70"/>
      <c r="EV149" s="70"/>
      <c r="EW149" s="70"/>
      <c r="EX149" s="70"/>
      <c r="EY149" s="70"/>
      <c r="EZ149" s="70"/>
      <c r="FA149" s="70"/>
      <c r="FB149" s="70"/>
      <c r="FC149" s="70"/>
      <c r="FD149" s="70"/>
      <c r="FE149" s="70"/>
      <c r="FF149" s="70"/>
      <c r="FG149" s="70"/>
      <c r="FH149" s="70"/>
      <c r="FI149" s="70"/>
      <c r="FJ149" s="70"/>
      <c r="FK149" s="70"/>
      <c r="FL149" s="70"/>
      <c r="FM149" s="70"/>
      <c r="FN149" s="70"/>
      <c r="FO149" s="70"/>
      <c r="FP149" s="70"/>
      <c r="FQ149" s="70"/>
      <c r="FR149" s="70"/>
      <c r="FS149" s="70"/>
      <c r="FT149" s="70"/>
      <c r="FU149" s="70"/>
      <c r="FV149" s="70"/>
      <c r="FW149" s="70"/>
      <c r="FX149" s="70"/>
      <c r="FY149" s="70"/>
      <c r="FZ149" s="70"/>
      <c r="GA149" s="70"/>
      <c r="GB149" s="70"/>
      <c r="GC149" s="70"/>
      <c r="GD149" s="70"/>
      <c r="GE149" s="70"/>
      <c r="GF149" s="70"/>
      <c r="GG149" s="70"/>
      <c r="GH149" s="70"/>
      <c r="GI149" s="70"/>
      <c r="GJ149" s="70"/>
      <c r="GK149" s="70"/>
      <c r="GL149" s="70"/>
      <c r="GM149" s="70"/>
      <c r="GN149" s="70"/>
      <c r="GO149" s="70"/>
      <c r="GP149" s="70"/>
      <c r="GQ149" s="70"/>
      <c r="GR149" s="70"/>
      <c r="GS149" s="70"/>
      <c r="GT149" s="70"/>
      <c r="GU149" s="70"/>
      <c r="GV149" s="70"/>
      <c r="GW149" s="70"/>
      <c r="GX149" s="70"/>
      <c r="GY149" s="70"/>
      <c r="GZ149" s="70"/>
      <c r="HA149" s="70"/>
      <c r="HB149" s="70"/>
      <c r="HC149" s="70"/>
      <c r="HD149" s="70"/>
      <c r="HE149" s="70"/>
      <c r="HF149" s="70"/>
      <c r="HG149" s="70"/>
      <c r="HH149" s="70"/>
      <c r="HI149" s="70"/>
      <c r="HJ149" s="70"/>
      <c r="HK149" s="70"/>
      <c r="HL149" s="70"/>
      <c r="HM149" s="70"/>
      <c r="HN149" s="70"/>
      <c r="HO149" s="70"/>
      <c r="HP149" s="70"/>
      <c r="HQ149" s="70"/>
      <c r="HR149" s="70"/>
      <c r="HS149" s="70"/>
      <c r="HT149" s="70"/>
      <c r="HU149" s="70"/>
      <c r="HV149" s="70"/>
      <c r="HW149" s="70"/>
      <c r="HX149" s="70"/>
      <c r="HY149" s="70"/>
      <c r="HZ149" s="70"/>
      <c r="IA149" s="70"/>
      <c r="IB149" s="70"/>
      <c r="IC149" s="70"/>
      <c r="ID149" s="70"/>
      <c r="IE149" s="70"/>
      <c r="IF149" s="70"/>
      <c r="IG149" s="70"/>
      <c r="IH149" s="70"/>
      <c r="II149" s="70"/>
      <c r="IJ149" s="70"/>
      <c r="IK149" s="70"/>
      <c r="IL149" s="70"/>
      <c r="IM149" s="70"/>
      <c r="IN149" s="70"/>
      <c r="IO149" s="70"/>
      <c r="IP149" s="70"/>
      <c r="IQ149" s="70"/>
      <c r="IR149" s="70"/>
      <c r="IS149" s="70"/>
      <c r="IT149" s="70"/>
      <c r="IU149" s="70"/>
      <c r="IV149" s="70"/>
      <c r="IW149" s="70"/>
      <c r="IX149" s="70"/>
      <c r="IY149" s="70"/>
      <c r="IZ149" s="70"/>
      <c r="JA149" s="70"/>
      <c r="JB149" s="70"/>
      <c r="JC149" s="70"/>
      <c r="JD149" s="70"/>
      <c r="JE149" s="70"/>
      <c r="JF149" s="70"/>
      <c r="JG149" s="70"/>
      <c r="JH149" s="70"/>
      <c r="JI149" s="70"/>
      <c r="JJ149" s="70"/>
      <c r="JK149" s="70"/>
      <c r="JL149" s="70"/>
      <c r="JM149" s="70"/>
      <c r="JN149" s="70"/>
      <c r="JO149" s="70"/>
      <c r="JP149" s="70"/>
      <c r="JQ149" s="70"/>
      <c r="JR149" s="70"/>
      <c r="JS149" s="70"/>
      <c r="JT149" s="70"/>
      <c r="JU149" s="70"/>
      <c r="JV149" s="70"/>
      <c r="JW149" s="70"/>
      <c r="JX149" s="70"/>
      <c r="JY149" s="70"/>
      <c r="JZ149" s="70"/>
      <c r="KA149" s="70"/>
      <c r="KB149" s="70"/>
      <c r="KC149" s="70"/>
      <c r="KD149" s="70"/>
      <c r="KE149" s="70"/>
      <c r="KF149" s="70"/>
      <c r="KG149" s="70"/>
      <c r="KH149" s="70"/>
      <c r="KI149" s="70"/>
      <c r="KJ149" s="70"/>
      <c r="KK149" s="70"/>
      <c r="KL149" s="70"/>
      <c r="KM149" s="70"/>
      <c r="KN149" s="70"/>
      <c r="KO149" s="70"/>
      <c r="KP149" s="70"/>
      <c r="KQ149" s="70"/>
      <c r="KR149" s="70"/>
      <c r="KS149" s="70"/>
      <c r="KT149" s="70"/>
      <c r="KU149" s="70"/>
      <c r="KV149" s="70"/>
      <c r="KW149" s="70"/>
      <c r="KX149" s="70"/>
      <c r="KY149" s="70"/>
      <c r="KZ149" s="70"/>
      <c r="LA149" s="70"/>
      <c r="LB149" s="70"/>
      <c r="LC149" s="70"/>
      <c r="LD149" s="70"/>
      <c r="LE149" s="70"/>
      <c r="LF149" s="70"/>
      <c r="LG149" s="70"/>
      <c r="LH149" s="70"/>
      <c r="LI149" s="70"/>
      <c r="LJ149" s="70"/>
      <c r="LK149" s="70"/>
      <c r="LL149" s="70"/>
      <c r="LM149" s="70"/>
      <c r="LN149" s="70"/>
      <c r="LO149" s="70"/>
      <c r="LP149" s="70"/>
      <c r="LQ149" s="70"/>
      <c r="LR149" s="70"/>
      <c r="LS149" s="70"/>
      <c r="LT149" s="70"/>
      <c r="LU149" s="70"/>
      <c r="LV149" s="70"/>
      <c r="LW149" s="70"/>
      <c r="LX149" s="70"/>
      <c r="LY149" s="70"/>
      <c r="LZ149" s="70"/>
      <c r="MA149" s="70"/>
      <c r="MB149" s="70"/>
      <c r="MC149" s="70"/>
      <c r="MD149" s="70"/>
      <c r="ME149" s="70"/>
      <c r="MF149" s="70"/>
      <c r="MG149" s="70"/>
      <c r="MH149" s="70"/>
      <c r="MI149" s="70"/>
    </row>
    <row r="150" spans="1:347" x14ac:dyDescent="0.25">
      <c r="A150" s="128"/>
      <c r="B150" s="456" t="s">
        <v>288</v>
      </c>
      <c r="C150" s="457"/>
      <c r="D150" s="457"/>
      <c r="E150" s="506"/>
      <c r="F150" s="457"/>
      <c r="G150" s="457"/>
      <c r="H150" s="123"/>
      <c r="I150" s="458"/>
      <c r="J150" s="458"/>
      <c r="K150" s="458"/>
      <c r="L150" s="458"/>
      <c r="M150" s="458"/>
      <c r="N150" s="458"/>
      <c r="O150" s="458"/>
      <c r="P150" s="458"/>
      <c r="Q150" s="458"/>
      <c r="R150" s="458"/>
      <c r="S150" s="458"/>
      <c r="T150" s="458"/>
      <c r="U150" s="458"/>
      <c r="V150" s="458"/>
      <c r="W150" s="458"/>
      <c r="X150" s="458"/>
      <c r="Y150" s="458"/>
      <c r="Z150" s="458"/>
      <c r="AA150" s="458"/>
      <c r="AB150" s="458"/>
      <c r="AC150" s="458"/>
      <c r="AD150" s="458"/>
      <c r="AE150" s="458"/>
      <c r="AF150" s="458"/>
      <c r="AG150" s="458"/>
      <c r="AH150" s="458"/>
      <c r="AI150" s="458"/>
      <c r="AJ150" s="458"/>
      <c r="AK150" s="458"/>
      <c r="AL150" s="458"/>
      <c r="AM150" s="458"/>
      <c r="AN150" s="458"/>
      <c r="AO150" s="458"/>
      <c r="AP150" s="458"/>
      <c r="AQ150" s="458"/>
      <c r="AR150" s="458"/>
      <c r="AS150" s="458"/>
      <c r="AT150" s="458"/>
      <c r="AU150" s="458"/>
      <c r="AV150" s="458"/>
      <c r="AW150" s="458"/>
      <c r="AX150" s="70"/>
      <c r="AY150" s="458"/>
      <c r="AZ150" s="458"/>
      <c r="BA150" s="458"/>
      <c r="BB150" s="458"/>
      <c r="BC150" s="70"/>
      <c r="BD150" s="70"/>
      <c r="BE150" s="70"/>
      <c r="BF150" s="70"/>
      <c r="BG150" s="70"/>
      <c r="BH150" s="70"/>
      <c r="BI150" s="70"/>
      <c r="BJ150" s="70"/>
      <c r="BK150" s="70"/>
      <c r="BL150" s="70"/>
      <c r="BM150" s="70"/>
      <c r="BN150" s="70"/>
      <c r="BO150" s="70"/>
      <c r="BP150" s="70"/>
      <c r="BQ150" s="70"/>
      <c r="BR150" s="70"/>
      <c r="BS150" s="70"/>
      <c r="BT150" s="70"/>
      <c r="BU150" s="70"/>
      <c r="BV150" s="70"/>
      <c r="BW150" s="70"/>
      <c r="BX150" s="70"/>
      <c r="BY150" s="70"/>
      <c r="BZ150" s="70"/>
      <c r="CA150" s="70"/>
      <c r="CB150" s="70"/>
      <c r="CC150" s="70"/>
      <c r="CD150" s="70"/>
      <c r="CE150" s="70"/>
      <c r="CF150" s="70"/>
      <c r="CG150" s="70"/>
      <c r="CH150" s="70"/>
      <c r="CI150" s="70"/>
      <c r="CJ150" s="70"/>
      <c r="CK150" s="70"/>
      <c r="CL150" s="70"/>
      <c r="CM150" s="70"/>
      <c r="CN150" s="70"/>
      <c r="CO150" s="70"/>
      <c r="CP150" s="70"/>
      <c r="CQ150" s="70"/>
      <c r="CR150" s="70"/>
      <c r="CS150" s="70"/>
      <c r="CT150" s="70"/>
      <c r="CU150" s="70"/>
      <c r="CV150" s="70"/>
      <c r="CW150" s="70"/>
      <c r="CX150" s="70"/>
      <c r="CY150" s="70"/>
      <c r="CZ150" s="70"/>
      <c r="DA150" s="70"/>
      <c r="DB150" s="70"/>
      <c r="DC150" s="70"/>
      <c r="DD150" s="70"/>
      <c r="DE150" s="70"/>
      <c r="DF150" s="70"/>
      <c r="DG150" s="70"/>
      <c r="DH150" s="70"/>
      <c r="DI150" s="70"/>
      <c r="DJ150" s="70"/>
      <c r="DK150" s="70"/>
      <c r="DL150" s="70"/>
      <c r="DM150" s="70"/>
      <c r="DN150" s="70"/>
      <c r="DO150" s="70"/>
      <c r="DP150" s="70"/>
      <c r="DQ150" s="70"/>
      <c r="DR150" s="70"/>
      <c r="DS150" s="70"/>
      <c r="DT150" s="70"/>
      <c r="DU150" s="70"/>
      <c r="DV150" s="70"/>
      <c r="DW150" s="70"/>
      <c r="DX150" s="70"/>
      <c r="DY150" s="70"/>
      <c r="DZ150" s="70"/>
      <c r="EA150" s="70"/>
      <c r="EB150" s="70"/>
      <c r="EC150" s="70"/>
      <c r="ED150" s="70"/>
      <c r="EE150" s="70"/>
      <c r="EF150" s="70"/>
      <c r="EG150" s="70"/>
      <c r="EH150" s="70"/>
      <c r="EI150" s="70"/>
      <c r="EJ150" s="70"/>
      <c r="EK150" s="70"/>
      <c r="EL150" s="70"/>
      <c r="EM150" s="70"/>
      <c r="EN150" s="70"/>
      <c r="EO150" s="70"/>
      <c r="EP150" s="70"/>
      <c r="EQ150" s="70"/>
      <c r="ER150" s="70"/>
      <c r="ES150" s="70"/>
      <c r="ET150" s="70"/>
      <c r="EU150" s="70"/>
      <c r="EV150" s="70"/>
      <c r="EW150" s="70"/>
      <c r="EX150" s="70"/>
      <c r="EY150" s="70"/>
      <c r="EZ150" s="70"/>
      <c r="FA150" s="70"/>
      <c r="FB150" s="70"/>
      <c r="FC150" s="70"/>
      <c r="FD150" s="70"/>
      <c r="FE150" s="70"/>
      <c r="FF150" s="70"/>
      <c r="FG150" s="70"/>
      <c r="FH150" s="70"/>
      <c r="FI150" s="70"/>
      <c r="FJ150" s="70"/>
      <c r="FK150" s="70"/>
      <c r="FL150" s="70"/>
      <c r="FM150" s="70"/>
      <c r="FN150" s="70"/>
      <c r="FO150" s="70"/>
      <c r="FP150" s="70"/>
      <c r="FQ150" s="70"/>
      <c r="FR150" s="70"/>
      <c r="FS150" s="70"/>
      <c r="FT150" s="70"/>
      <c r="FU150" s="70"/>
      <c r="FV150" s="70"/>
      <c r="FW150" s="70"/>
      <c r="FX150" s="70"/>
      <c r="FY150" s="70"/>
      <c r="FZ150" s="70"/>
      <c r="GA150" s="70"/>
      <c r="GB150" s="70"/>
      <c r="GC150" s="70"/>
      <c r="GD150" s="70"/>
      <c r="GE150" s="70"/>
      <c r="GF150" s="70"/>
      <c r="GG150" s="70"/>
      <c r="GH150" s="70"/>
      <c r="GI150" s="70"/>
      <c r="GJ150" s="70"/>
      <c r="GK150" s="70"/>
      <c r="GL150" s="70"/>
      <c r="GM150" s="70"/>
      <c r="GN150" s="70"/>
      <c r="GO150" s="70"/>
      <c r="GP150" s="70"/>
      <c r="GQ150" s="70"/>
      <c r="GR150" s="70"/>
      <c r="GS150" s="70"/>
      <c r="GT150" s="70"/>
      <c r="GU150" s="70"/>
      <c r="GV150" s="70"/>
      <c r="GW150" s="70"/>
      <c r="GX150" s="70"/>
      <c r="GY150" s="70"/>
      <c r="GZ150" s="70"/>
      <c r="HA150" s="70"/>
      <c r="HB150" s="70"/>
      <c r="HC150" s="70"/>
      <c r="HD150" s="70"/>
      <c r="HE150" s="70"/>
      <c r="HF150" s="70"/>
      <c r="HG150" s="70"/>
      <c r="HH150" s="70"/>
      <c r="HI150" s="70"/>
      <c r="HJ150" s="70"/>
      <c r="HK150" s="70"/>
      <c r="HL150" s="70"/>
      <c r="HM150" s="70"/>
      <c r="HN150" s="70"/>
      <c r="HO150" s="70"/>
      <c r="HP150" s="70"/>
      <c r="HQ150" s="70"/>
      <c r="HR150" s="70"/>
      <c r="HS150" s="70"/>
      <c r="HT150" s="70"/>
      <c r="HU150" s="70"/>
      <c r="HV150" s="70"/>
      <c r="HW150" s="70"/>
      <c r="HX150" s="70"/>
      <c r="HY150" s="70"/>
      <c r="HZ150" s="70"/>
      <c r="IA150" s="70"/>
      <c r="IB150" s="70"/>
      <c r="IC150" s="70"/>
      <c r="ID150" s="70"/>
      <c r="IE150" s="70"/>
      <c r="IF150" s="70"/>
      <c r="IG150" s="70"/>
      <c r="IH150" s="70"/>
      <c r="II150" s="70"/>
      <c r="IJ150" s="70"/>
      <c r="IK150" s="70"/>
      <c r="IL150" s="70"/>
      <c r="IM150" s="70"/>
      <c r="IN150" s="70"/>
      <c r="IO150" s="70"/>
      <c r="IP150" s="70"/>
      <c r="IQ150" s="70"/>
      <c r="IR150" s="70"/>
      <c r="IS150" s="70"/>
      <c r="IT150" s="70"/>
      <c r="IU150" s="70"/>
      <c r="IV150" s="70"/>
      <c r="IW150" s="70"/>
      <c r="IX150" s="70"/>
      <c r="IY150" s="70"/>
      <c r="IZ150" s="70"/>
      <c r="JA150" s="70"/>
      <c r="JB150" s="70"/>
      <c r="JC150" s="70"/>
      <c r="JD150" s="70"/>
      <c r="JE150" s="70"/>
      <c r="JF150" s="70"/>
      <c r="JG150" s="70"/>
      <c r="JH150" s="70"/>
      <c r="JI150" s="70"/>
      <c r="JJ150" s="70"/>
      <c r="JK150" s="70"/>
      <c r="JL150" s="70"/>
      <c r="JM150" s="70"/>
      <c r="JN150" s="70"/>
      <c r="JO150" s="70"/>
      <c r="JP150" s="70"/>
      <c r="JQ150" s="70"/>
      <c r="JR150" s="70"/>
      <c r="JS150" s="70"/>
      <c r="JT150" s="70"/>
      <c r="JU150" s="70"/>
      <c r="JV150" s="70"/>
      <c r="JW150" s="70"/>
      <c r="JX150" s="70"/>
      <c r="JY150" s="70"/>
      <c r="JZ150" s="70"/>
      <c r="KA150" s="70"/>
      <c r="KB150" s="70"/>
      <c r="KC150" s="70"/>
      <c r="KD150" s="70"/>
      <c r="KE150" s="70"/>
      <c r="KF150" s="70"/>
      <c r="KG150" s="70"/>
      <c r="KH150" s="70"/>
      <c r="KI150" s="70"/>
      <c r="KJ150" s="70"/>
      <c r="KK150" s="70"/>
      <c r="KL150" s="70"/>
      <c r="KM150" s="70"/>
      <c r="KN150" s="70"/>
      <c r="KO150" s="70"/>
      <c r="KP150" s="70"/>
      <c r="KQ150" s="70"/>
      <c r="KR150" s="70"/>
      <c r="KS150" s="70"/>
      <c r="KT150" s="70"/>
      <c r="KU150" s="70"/>
      <c r="KV150" s="70"/>
      <c r="KW150" s="70"/>
      <c r="KX150" s="70"/>
      <c r="KY150" s="70"/>
      <c r="KZ150" s="70"/>
      <c r="LA150" s="70"/>
      <c r="LB150" s="70"/>
      <c r="LC150" s="70"/>
      <c r="LD150" s="70"/>
      <c r="LE150" s="70"/>
      <c r="LF150" s="70"/>
      <c r="LG150" s="70"/>
      <c r="LH150" s="70"/>
      <c r="LI150" s="70"/>
      <c r="LJ150" s="70"/>
      <c r="LK150" s="70"/>
      <c r="LL150" s="70"/>
      <c r="LM150" s="70"/>
      <c r="LN150" s="70"/>
      <c r="LO150" s="70"/>
      <c r="LP150" s="70"/>
      <c r="LQ150" s="70"/>
      <c r="LR150" s="70"/>
      <c r="LS150" s="70"/>
      <c r="LT150" s="70"/>
      <c r="LU150" s="70"/>
      <c r="LV150" s="70"/>
      <c r="LW150" s="70"/>
      <c r="LX150" s="70"/>
      <c r="LY150" s="70"/>
      <c r="LZ150" s="70"/>
      <c r="MA150" s="70"/>
      <c r="MB150" s="70"/>
      <c r="MC150" s="70"/>
      <c r="MD150" s="70"/>
      <c r="ME150" s="70"/>
      <c r="MF150" s="70"/>
      <c r="MG150" s="70"/>
      <c r="MH150" s="70"/>
      <c r="MI150" s="70"/>
    </row>
    <row r="151" spans="1:347" s="70" customFormat="1" ht="11.25" customHeight="1" x14ac:dyDescent="0.2">
      <c r="A151" s="127"/>
      <c r="B151" s="70" t="s">
        <v>246</v>
      </c>
      <c r="C151" s="70" t="s">
        <v>427</v>
      </c>
      <c r="D151" s="70" t="s">
        <v>428</v>
      </c>
      <c r="E151" s="501">
        <v>1</v>
      </c>
      <c r="G151" s="87"/>
      <c r="H151" s="124">
        <v>70000</v>
      </c>
      <c r="I151" s="125">
        <v>71400</v>
      </c>
      <c r="J151" s="125">
        <v>72828</v>
      </c>
      <c r="K151" s="125">
        <v>74284.56</v>
      </c>
      <c r="L151" s="125">
        <v>75770.251199999999</v>
      </c>
      <c r="M151" s="125">
        <v>77285.656224000006</v>
      </c>
      <c r="N151" s="125">
        <v>78831.369348480002</v>
      </c>
      <c r="O151" s="125">
        <v>80407.996735449604</v>
      </c>
      <c r="P151" s="125">
        <v>82016.156670158598</v>
      </c>
      <c r="Q151" s="125">
        <v>83656.479803561771</v>
      </c>
      <c r="R151" s="125">
        <v>85329.609399633002</v>
      </c>
      <c r="S151" s="125">
        <v>87036.201587625663</v>
      </c>
      <c r="T151" s="125">
        <v>88776.925619378177</v>
      </c>
      <c r="U151" s="125">
        <v>90552.464131765737</v>
      </c>
      <c r="V151" s="125">
        <v>92363.513414401052</v>
      </c>
      <c r="W151" s="125">
        <v>94210.783682689071</v>
      </c>
      <c r="X151" s="125">
        <v>96094.999356342858</v>
      </c>
      <c r="Y151" s="125">
        <v>98016.899343469719</v>
      </c>
      <c r="Z151" s="125">
        <v>99977.237330339121</v>
      </c>
      <c r="AA151" s="125">
        <v>101976.78207694591</v>
      </c>
      <c r="AB151" s="125">
        <v>104016.31771848483</v>
      </c>
      <c r="AC151" s="125">
        <v>106096.64407285453</v>
      </c>
      <c r="AD151" s="125">
        <v>108218.57695431162</v>
      </c>
      <c r="AE151" s="125">
        <v>110382.94849339785</v>
      </c>
      <c r="AF151" s="125">
        <v>112590.60746326581</v>
      </c>
      <c r="AG151" s="125">
        <v>114842.41961253113</v>
      </c>
      <c r="AH151" s="125">
        <v>117139.26800478176</v>
      </c>
      <c r="AI151" s="125">
        <v>119482.0533648774</v>
      </c>
      <c r="AJ151" s="125">
        <v>121871.69443217495</v>
      </c>
      <c r="AK151" s="125">
        <v>124309.12832081845</v>
      </c>
      <c r="AL151" s="125">
        <v>126795.31088723482</v>
      </c>
      <c r="AM151" s="125">
        <v>129331.21710497953</v>
      </c>
      <c r="AN151" s="125">
        <v>131917.84144707912</v>
      </c>
      <c r="AO151" s="125">
        <v>134556.1982760207</v>
      </c>
      <c r="AP151" s="125">
        <v>137247.32224154111</v>
      </c>
      <c r="AQ151" s="125">
        <v>139992.26868637194</v>
      </c>
      <c r="AR151" s="125">
        <v>142792.11406009938</v>
      </c>
      <c r="AS151" s="125">
        <v>145647.95634130138</v>
      </c>
      <c r="AT151" s="125">
        <v>148560.91546812741</v>
      </c>
      <c r="AU151" s="125">
        <v>151532.13377748997</v>
      </c>
      <c r="AV151" s="125">
        <v>154562.77645303978</v>
      </c>
      <c r="AW151" s="125">
        <v>157654.03198210057</v>
      </c>
      <c r="AY151" s="71"/>
      <c r="AZ151" s="71"/>
      <c r="BA151" s="71"/>
      <c r="BB151" s="71">
        <v>-71400</v>
      </c>
      <c r="BD151" s="78"/>
      <c r="BE151" s="78"/>
    </row>
    <row r="152" spans="1:347" s="70" customFormat="1" ht="11.25" customHeight="1" x14ac:dyDescent="0.2">
      <c r="A152" s="127"/>
      <c r="B152" s="70" t="s">
        <v>246</v>
      </c>
      <c r="C152" s="70" t="s">
        <v>429</v>
      </c>
      <c r="D152" s="70" t="s">
        <v>430</v>
      </c>
      <c r="E152" s="501">
        <v>1</v>
      </c>
      <c r="G152" s="87"/>
      <c r="H152" s="124">
        <v>50000</v>
      </c>
      <c r="I152" s="125">
        <v>0</v>
      </c>
      <c r="J152" s="125">
        <v>0</v>
      </c>
      <c r="K152" s="125">
        <v>0</v>
      </c>
      <c r="L152" s="125">
        <v>0</v>
      </c>
      <c r="M152" s="125">
        <v>0</v>
      </c>
      <c r="N152" s="125">
        <v>0</v>
      </c>
      <c r="O152" s="125">
        <v>0</v>
      </c>
      <c r="P152" s="125">
        <v>0</v>
      </c>
      <c r="Q152" s="125">
        <v>0</v>
      </c>
      <c r="R152" s="125">
        <v>0</v>
      </c>
      <c r="S152" s="125">
        <v>0</v>
      </c>
      <c r="T152" s="125">
        <v>0</v>
      </c>
      <c r="U152" s="125">
        <v>0</v>
      </c>
      <c r="V152" s="125">
        <v>0</v>
      </c>
      <c r="W152" s="125">
        <v>0</v>
      </c>
      <c r="X152" s="125">
        <v>0</v>
      </c>
      <c r="Y152" s="125">
        <v>0</v>
      </c>
      <c r="Z152" s="125">
        <v>0</v>
      </c>
      <c r="AA152" s="125">
        <v>0</v>
      </c>
      <c r="AB152" s="125">
        <v>0</v>
      </c>
      <c r="AC152" s="125">
        <v>0</v>
      </c>
      <c r="AD152" s="125">
        <v>0</v>
      </c>
      <c r="AE152" s="125">
        <v>0</v>
      </c>
      <c r="AF152" s="125">
        <v>0</v>
      </c>
      <c r="AG152" s="125">
        <v>0</v>
      </c>
      <c r="AH152" s="125">
        <v>0</v>
      </c>
      <c r="AI152" s="125">
        <v>0</v>
      </c>
      <c r="AJ152" s="125">
        <v>0</v>
      </c>
      <c r="AK152" s="125">
        <v>0</v>
      </c>
      <c r="AL152" s="125">
        <v>0</v>
      </c>
      <c r="AM152" s="125">
        <v>0</v>
      </c>
      <c r="AN152" s="125">
        <v>0</v>
      </c>
      <c r="AO152" s="125">
        <v>0</v>
      </c>
      <c r="AP152" s="125">
        <v>0</v>
      </c>
      <c r="AQ152" s="125">
        <v>0</v>
      </c>
      <c r="AR152" s="125">
        <v>0</v>
      </c>
      <c r="AS152" s="125">
        <v>0</v>
      </c>
      <c r="AT152" s="125">
        <v>0</v>
      </c>
      <c r="AU152" s="125">
        <v>0</v>
      </c>
      <c r="AV152" s="125">
        <v>0</v>
      </c>
      <c r="AW152" s="125">
        <v>0</v>
      </c>
      <c r="AY152" s="71"/>
      <c r="AZ152" s="71"/>
      <c r="BA152" s="71"/>
      <c r="BB152" s="71">
        <v>0</v>
      </c>
      <c r="BD152" s="78"/>
      <c r="BE152" s="78"/>
    </row>
    <row r="153" spans="1:347" s="70" customFormat="1" ht="11.25" customHeight="1" x14ac:dyDescent="0.2">
      <c r="A153" s="127"/>
      <c r="B153" s="70" t="s">
        <v>246</v>
      </c>
      <c r="C153" s="70" t="s">
        <v>431</v>
      </c>
      <c r="D153" s="70" t="s">
        <v>432</v>
      </c>
      <c r="E153" s="501">
        <v>1</v>
      </c>
      <c r="G153" s="87"/>
      <c r="H153" s="124">
        <v>50000</v>
      </c>
      <c r="I153" s="125">
        <v>51000</v>
      </c>
      <c r="J153" s="125">
        <v>52020</v>
      </c>
      <c r="K153" s="125">
        <v>53060.4</v>
      </c>
      <c r="L153" s="125">
        <v>54121.608</v>
      </c>
      <c r="M153" s="125">
        <v>55204.040160000004</v>
      </c>
      <c r="N153" s="125">
        <v>56308.120963200003</v>
      </c>
      <c r="O153" s="125">
        <v>57434.283382464004</v>
      </c>
      <c r="P153" s="125">
        <v>58582.969050113286</v>
      </c>
      <c r="Q153" s="125">
        <v>59754.628431115554</v>
      </c>
      <c r="R153" s="125">
        <v>60949.720999737867</v>
      </c>
      <c r="S153" s="125">
        <v>62168.715419732624</v>
      </c>
      <c r="T153" s="125">
        <v>63412.089728127277</v>
      </c>
      <c r="U153" s="125">
        <v>64680.331522689827</v>
      </c>
      <c r="V153" s="125">
        <v>65973.938153143623</v>
      </c>
      <c r="W153" s="125">
        <v>67293.416916206494</v>
      </c>
      <c r="X153" s="125">
        <v>68639.285254530623</v>
      </c>
      <c r="Y153" s="125">
        <v>70012.07095962124</v>
      </c>
      <c r="Z153" s="125">
        <v>71412.312378813673</v>
      </c>
      <c r="AA153" s="125">
        <v>72840.558626389946</v>
      </c>
      <c r="AB153" s="125">
        <v>74297.369798917745</v>
      </c>
      <c r="AC153" s="125">
        <v>75783.317194896095</v>
      </c>
      <c r="AD153" s="125">
        <v>77298.983538794026</v>
      </c>
      <c r="AE153" s="125">
        <v>78844.963209569905</v>
      </c>
      <c r="AF153" s="125">
        <v>80421.862473761299</v>
      </c>
      <c r="AG153" s="125">
        <v>82030.299723236531</v>
      </c>
      <c r="AH153" s="125">
        <v>83670.905717701258</v>
      </c>
      <c r="AI153" s="125">
        <v>85344.323832055292</v>
      </c>
      <c r="AJ153" s="125">
        <v>87051.210308696405</v>
      </c>
      <c r="AK153" s="125">
        <v>88792.234514870332</v>
      </c>
      <c r="AL153" s="125">
        <v>90568.079205167742</v>
      </c>
      <c r="AM153" s="125">
        <v>92379.440789271102</v>
      </c>
      <c r="AN153" s="125">
        <v>94227.029605056523</v>
      </c>
      <c r="AO153" s="125">
        <v>96111.570197157649</v>
      </c>
      <c r="AP153" s="125">
        <v>98033.8016011008</v>
      </c>
      <c r="AQ153" s="125">
        <v>99994.47763312282</v>
      </c>
      <c r="AR153" s="125">
        <v>101994.36718578528</v>
      </c>
      <c r="AS153" s="125">
        <v>104034.25452950098</v>
      </c>
      <c r="AT153" s="125">
        <v>106114.939620091</v>
      </c>
      <c r="AU153" s="125">
        <v>108237.23841249282</v>
      </c>
      <c r="AV153" s="125">
        <v>110401.98318074268</v>
      </c>
      <c r="AW153" s="125">
        <v>112610.02284435753</v>
      </c>
      <c r="AY153" s="71"/>
      <c r="AZ153" s="71"/>
      <c r="BA153" s="71"/>
      <c r="BB153" s="71">
        <v>-51000</v>
      </c>
      <c r="BD153" s="78"/>
      <c r="BE153" s="78"/>
    </row>
    <row r="154" spans="1:347" s="70" customFormat="1" ht="11.25" customHeight="1" x14ac:dyDescent="0.2">
      <c r="A154" s="127"/>
      <c r="B154" s="88" t="s">
        <v>289</v>
      </c>
      <c r="C154" s="88"/>
      <c r="D154" s="88"/>
      <c r="E154" s="502"/>
      <c r="F154" s="88"/>
      <c r="G154" s="92"/>
      <c r="H154" s="459"/>
      <c r="I154" s="460"/>
      <c r="J154" s="460"/>
      <c r="K154" s="460"/>
      <c r="L154" s="460"/>
      <c r="M154" s="460"/>
      <c r="N154" s="460"/>
      <c r="O154" s="460"/>
      <c r="P154" s="460"/>
      <c r="Q154" s="460"/>
      <c r="R154" s="460"/>
      <c r="S154" s="460"/>
      <c r="T154" s="460"/>
      <c r="U154" s="460"/>
      <c r="V154" s="460"/>
      <c r="W154" s="460"/>
      <c r="X154" s="460"/>
      <c r="Y154" s="460"/>
      <c r="Z154" s="460"/>
      <c r="AA154" s="460"/>
      <c r="AB154" s="460"/>
      <c r="AC154" s="460"/>
      <c r="AD154" s="460"/>
      <c r="AE154" s="460"/>
      <c r="AF154" s="460"/>
      <c r="AG154" s="460"/>
      <c r="AH154" s="460"/>
      <c r="AI154" s="460"/>
      <c r="AJ154" s="460"/>
      <c r="AK154" s="460"/>
      <c r="AL154" s="460"/>
      <c r="AM154" s="460"/>
      <c r="AN154" s="460"/>
      <c r="AO154" s="460"/>
      <c r="AP154" s="460"/>
      <c r="AQ154" s="460"/>
      <c r="AR154" s="460"/>
      <c r="AS154" s="460"/>
      <c r="AT154" s="460"/>
      <c r="AU154" s="460"/>
      <c r="AV154" s="460"/>
      <c r="AW154" s="460"/>
    </row>
    <row r="155" spans="1:347" s="70" customFormat="1" ht="11.25" customHeight="1" x14ac:dyDescent="0.2">
      <c r="A155" s="127"/>
      <c r="B155" s="461" t="s">
        <v>290</v>
      </c>
      <c r="C155" s="461"/>
      <c r="D155" s="461"/>
      <c r="E155" s="503"/>
      <c r="F155" s="461"/>
      <c r="G155" s="462"/>
      <c r="H155" s="463">
        <v>3</v>
      </c>
      <c r="I155" s="464">
        <v>2</v>
      </c>
      <c r="J155" s="464">
        <v>2</v>
      </c>
      <c r="K155" s="464">
        <v>2</v>
      </c>
      <c r="L155" s="464">
        <v>2</v>
      </c>
      <c r="M155" s="464">
        <v>2</v>
      </c>
      <c r="N155" s="464">
        <v>2</v>
      </c>
      <c r="O155" s="464">
        <v>2</v>
      </c>
      <c r="P155" s="464">
        <v>2</v>
      </c>
      <c r="Q155" s="464">
        <v>2</v>
      </c>
      <c r="R155" s="464">
        <v>2</v>
      </c>
      <c r="S155" s="464">
        <v>2</v>
      </c>
      <c r="T155" s="464">
        <v>2</v>
      </c>
      <c r="U155" s="464">
        <v>2</v>
      </c>
      <c r="V155" s="464">
        <v>2</v>
      </c>
      <c r="W155" s="464">
        <v>2</v>
      </c>
      <c r="X155" s="464">
        <v>2</v>
      </c>
      <c r="Y155" s="464">
        <v>2</v>
      </c>
      <c r="Z155" s="464">
        <v>2</v>
      </c>
      <c r="AA155" s="464">
        <v>2</v>
      </c>
      <c r="AB155" s="464">
        <v>2</v>
      </c>
      <c r="AC155" s="464">
        <v>2</v>
      </c>
      <c r="AD155" s="464">
        <v>2</v>
      </c>
      <c r="AE155" s="464">
        <v>2</v>
      </c>
      <c r="AF155" s="464">
        <v>2</v>
      </c>
      <c r="AG155" s="464">
        <v>2</v>
      </c>
      <c r="AH155" s="464">
        <v>2</v>
      </c>
      <c r="AI155" s="464">
        <v>2</v>
      </c>
      <c r="AJ155" s="464">
        <v>2</v>
      </c>
      <c r="AK155" s="464">
        <v>2</v>
      </c>
      <c r="AL155" s="464">
        <v>2</v>
      </c>
      <c r="AM155" s="464">
        <v>2</v>
      </c>
      <c r="AN155" s="464">
        <v>2</v>
      </c>
      <c r="AO155" s="464">
        <v>2</v>
      </c>
      <c r="AP155" s="464">
        <v>2</v>
      </c>
      <c r="AQ155" s="464">
        <v>2</v>
      </c>
      <c r="AR155" s="464">
        <v>2</v>
      </c>
      <c r="AS155" s="464">
        <v>2</v>
      </c>
      <c r="AT155" s="464">
        <v>2</v>
      </c>
      <c r="AU155" s="464">
        <v>2</v>
      </c>
      <c r="AV155" s="464">
        <v>2</v>
      </c>
      <c r="AW155" s="464">
        <v>2</v>
      </c>
    </row>
    <row r="156" spans="1:347" s="70" customFormat="1" ht="11.25" customHeight="1" x14ac:dyDescent="0.2">
      <c r="A156" s="127"/>
      <c r="B156" s="88" t="s">
        <v>291</v>
      </c>
      <c r="C156" s="88"/>
      <c r="D156" s="88"/>
      <c r="E156" s="502"/>
      <c r="F156" s="88"/>
      <c r="G156" s="92"/>
      <c r="H156" s="465">
        <v>93.666666666666671</v>
      </c>
      <c r="I156" s="370">
        <v>143</v>
      </c>
      <c r="J156" s="370">
        <v>135</v>
      </c>
      <c r="K156" s="370">
        <v>157.5</v>
      </c>
      <c r="L156" s="370">
        <v>180</v>
      </c>
      <c r="M156" s="370">
        <v>202.5</v>
      </c>
      <c r="N156" s="370">
        <v>202.5</v>
      </c>
      <c r="O156" s="370">
        <v>202.5</v>
      </c>
      <c r="P156" s="370">
        <v>202.5</v>
      </c>
      <c r="Q156" s="370">
        <v>202.5</v>
      </c>
      <c r="R156" s="370">
        <v>202.5</v>
      </c>
      <c r="S156" s="370">
        <v>202.5</v>
      </c>
      <c r="T156" s="370">
        <v>202.5</v>
      </c>
      <c r="U156" s="370">
        <v>202.5</v>
      </c>
      <c r="V156" s="370">
        <v>202.5</v>
      </c>
      <c r="W156" s="370">
        <v>202.5</v>
      </c>
      <c r="X156" s="370">
        <v>202.5</v>
      </c>
      <c r="Y156" s="370">
        <v>202.5</v>
      </c>
      <c r="Z156" s="370">
        <v>202.5</v>
      </c>
      <c r="AA156" s="370">
        <v>202.5</v>
      </c>
      <c r="AB156" s="370">
        <v>202.5</v>
      </c>
      <c r="AC156" s="370">
        <v>202.5</v>
      </c>
      <c r="AD156" s="370">
        <v>202.5</v>
      </c>
      <c r="AE156" s="370">
        <v>202.5</v>
      </c>
      <c r="AF156" s="370">
        <v>202.5</v>
      </c>
      <c r="AG156" s="370">
        <v>202.5</v>
      </c>
      <c r="AH156" s="370">
        <v>202.5</v>
      </c>
      <c r="AI156" s="370">
        <v>202.5</v>
      </c>
      <c r="AJ156" s="370">
        <v>202.5</v>
      </c>
      <c r="AK156" s="370">
        <v>202.5</v>
      </c>
      <c r="AL156" s="370">
        <v>202.5</v>
      </c>
      <c r="AM156" s="370">
        <v>202.5</v>
      </c>
      <c r="AN156" s="370">
        <v>202.5</v>
      </c>
      <c r="AO156" s="370">
        <v>202.5</v>
      </c>
      <c r="AP156" s="370">
        <v>202.5</v>
      </c>
      <c r="AQ156" s="370">
        <v>202.5</v>
      </c>
      <c r="AR156" s="370">
        <v>202.5</v>
      </c>
      <c r="AS156" s="370">
        <v>202.5</v>
      </c>
      <c r="AT156" s="370">
        <v>202.5</v>
      </c>
      <c r="AU156" s="370">
        <v>202.5</v>
      </c>
      <c r="AV156" s="370">
        <v>202.5</v>
      </c>
      <c r="AW156" s="370">
        <v>202.5</v>
      </c>
    </row>
    <row r="157" spans="1:347" s="70" customFormat="1" ht="11.25" customHeight="1" x14ac:dyDescent="0.2">
      <c r="A157" s="127"/>
      <c r="E157" s="504"/>
      <c r="G157" s="87"/>
      <c r="H157" s="129"/>
      <c r="I157" s="130"/>
      <c r="J157" s="71"/>
      <c r="K157" s="71"/>
      <c r="L157" s="71"/>
      <c r="M157" s="71"/>
      <c r="N157" s="71"/>
      <c r="O157" s="71"/>
      <c r="P157" s="71"/>
      <c r="Q157" s="71"/>
      <c r="R157" s="71"/>
      <c r="S157" s="71"/>
      <c r="T157" s="71"/>
      <c r="U157" s="71"/>
      <c r="V157" s="71"/>
      <c r="W157" s="71"/>
      <c r="X157" s="71"/>
      <c r="Y157" s="71"/>
      <c r="Z157" s="71"/>
      <c r="AA157" s="71"/>
      <c r="AB157" s="71"/>
      <c r="AC157" s="71"/>
      <c r="AD157" s="71"/>
      <c r="AE157" s="71"/>
      <c r="AF157" s="71"/>
      <c r="AG157" s="71"/>
      <c r="AH157" s="71"/>
      <c r="AI157" s="71"/>
      <c r="AJ157" s="71"/>
      <c r="AK157" s="71"/>
      <c r="AL157" s="71"/>
      <c r="AM157" s="71"/>
      <c r="AN157" s="71"/>
      <c r="AO157" s="71"/>
      <c r="AP157" s="71"/>
      <c r="AQ157" s="71"/>
      <c r="AR157" s="71"/>
      <c r="AS157" s="71"/>
      <c r="AT157" s="71"/>
      <c r="AU157" s="71"/>
      <c r="AV157" s="71"/>
      <c r="AW157" s="71"/>
    </row>
    <row r="158" spans="1:347" s="70" customFormat="1" ht="11.25" hidden="1" customHeight="1" x14ac:dyDescent="0.2">
      <c r="A158" s="127"/>
      <c r="E158" s="504"/>
      <c r="G158" s="87"/>
      <c r="H158" s="129"/>
      <c r="I158" s="130"/>
      <c r="J158" s="71"/>
      <c r="K158" s="71"/>
      <c r="L158" s="71"/>
      <c r="M158" s="71"/>
      <c r="N158" s="71"/>
      <c r="O158" s="71"/>
      <c r="P158" s="71"/>
      <c r="Q158" s="71"/>
      <c r="R158" s="71"/>
      <c r="S158" s="71"/>
      <c r="T158" s="71"/>
      <c r="U158" s="71"/>
      <c r="V158" s="71"/>
      <c r="W158" s="71"/>
      <c r="X158" s="71"/>
      <c r="Y158" s="71"/>
      <c r="Z158" s="71"/>
      <c r="AA158" s="71"/>
      <c r="AB158" s="71"/>
      <c r="AC158" s="71"/>
      <c r="AD158" s="71"/>
      <c r="AE158" s="71"/>
      <c r="AF158" s="71"/>
      <c r="AG158" s="71"/>
      <c r="AH158" s="71"/>
      <c r="AI158" s="71"/>
      <c r="AJ158" s="71"/>
      <c r="AK158" s="71"/>
      <c r="AL158" s="71"/>
      <c r="AM158" s="71"/>
      <c r="AN158" s="71"/>
      <c r="AO158" s="71"/>
      <c r="AP158" s="71"/>
      <c r="AQ158" s="71"/>
      <c r="AR158" s="71"/>
      <c r="AS158" s="71"/>
      <c r="AT158" s="71"/>
      <c r="AU158" s="71"/>
      <c r="AV158" s="71"/>
      <c r="AW158" s="71"/>
    </row>
    <row r="159" spans="1:347" hidden="1" x14ac:dyDescent="0.25">
      <c r="A159" s="128"/>
      <c r="B159" s="68" t="s">
        <v>247</v>
      </c>
      <c r="C159" s="452"/>
      <c r="D159" s="452"/>
      <c r="E159" s="505"/>
      <c r="F159" s="452"/>
      <c r="G159" s="453"/>
      <c r="H159" s="454"/>
      <c r="I159" s="455"/>
      <c r="J159" s="455"/>
      <c r="K159" s="455"/>
      <c r="L159" s="455"/>
      <c r="M159" s="455"/>
      <c r="N159" s="455"/>
      <c r="O159" s="455"/>
      <c r="P159" s="455"/>
      <c r="Q159" s="455"/>
      <c r="R159" s="455"/>
      <c r="S159" s="455"/>
      <c r="T159" s="455"/>
      <c r="U159" s="455"/>
      <c r="V159" s="455"/>
      <c r="W159" s="455"/>
      <c r="X159" s="455"/>
      <c r="Y159" s="455"/>
      <c r="Z159" s="455"/>
      <c r="AA159" s="455"/>
      <c r="AB159" s="455"/>
      <c r="AC159" s="455"/>
      <c r="AD159" s="455"/>
      <c r="AE159" s="455"/>
      <c r="AF159" s="455"/>
      <c r="AG159" s="455"/>
      <c r="AH159" s="455"/>
      <c r="AI159" s="455"/>
      <c r="AJ159" s="455"/>
      <c r="AK159" s="455"/>
      <c r="AL159" s="455"/>
      <c r="AM159" s="455"/>
      <c r="AN159" s="455"/>
      <c r="AO159" s="455"/>
      <c r="AP159" s="455"/>
      <c r="AQ159" s="455"/>
      <c r="AR159" s="455"/>
      <c r="AS159" s="455"/>
      <c r="AT159" s="455"/>
      <c r="AU159" s="455"/>
      <c r="AV159" s="455"/>
      <c r="AW159" s="455"/>
      <c r="AX159" s="70"/>
      <c r="AY159" s="455"/>
      <c r="AZ159" s="455"/>
      <c r="BA159" s="455"/>
      <c r="BB159" s="455"/>
    </row>
    <row r="160" spans="1:347" hidden="1" x14ac:dyDescent="0.25">
      <c r="A160" s="128"/>
      <c r="B160" s="456" t="s">
        <v>288</v>
      </c>
      <c r="C160" s="457"/>
      <c r="D160" s="457"/>
      <c r="E160" s="506"/>
      <c r="F160" s="457"/>
      <c r="G160" s="457"/>
      <c r="H160" s="123"/>
      <c r="I160" s="458"/>
      <c r="J160" s="458"/>
      <c r="K160" s="458"/>
      <c r="L160" s="458"/>
      <c r="M160" s="458"/>
      <c r="N160" s="458"/>
      <c r="O160" s="458"/>
      <c r="P160" s="458"/>
      <c r="Q160" s="458"/>
      <c r="R160" s="458"/>
      <c r="S160" s="458"/>
      <c r="T160" s="458"/>
      <c r="U160" s="458"/>
      <c r="V160" s="458"/>
      <c r="W160" s="458"/>
      <c r="X160" s="458"/>
      <c r="Y160" s="458"/>
      <c r="Z160" s="458"/>
      <c r="AA160" s="458"/>
      <c r="AB160" s="458"/>
      <c r="AC160" s="458"/>
      <c r="AD160" s="458"/>
      <c r="AE160" s="458"/>
      <c r="AF160" s="458"/>
      <c r="AG160" s="458"/>
      <c r="AH160" s="458"/>
      <c r="AI160" s="458"/>
      <c r="AJ160" s="458"/>
      <c r="AK160" s="458"/>
      <c r="AL160" s="458"/>
      <c r="AM160" s="458"/>
      <c r="AN160" s="458"/>
      <c r="AO160" s="458"/>
      <c r="AP160" s="458"/>
      <c r="AQ160" s="458"/>
      <c r="AR160" s="458"/>
      <c r="AS160" s="458"/>
      <c r="AT160" s="458"/>
      <c r="AU160" s="458"/>
      <c r="AV160" s="458"/>
      <c r="AW160" s="458"/>
      <c r="AX160" s="70"/>
      <c r="AY160" s="458"/>
      <c r="AZ160" s="458"/>
      <c r="BA160" s="458"/>
      <c r="BB160" s="458"/>
      <c r="BC160" s="70"/>
      <c r="BD160" s="70"/>
      <c r="BE160" s="70"/>
      <c r="BF160" s="70"/>
      <c r="BG160" s="70"/>
      <c r="BH160" s="70"/>
      <c r="BI160" s="70"/>
      <c r="BJ160" s="70"/>
      <c r="BK160" s="70"/>
      <c r="BL160" s="70"/>
      <c r="BM160" s="70"/>
      <c r="BN160" s="70"/>
      <c r="BO160" s="70"/>
      <c r="BP160" s="70"/>
      <c r="BQ160" s="70"/>
      <c r="BR160" s="70"/>
      <c r="BS160" s="70"/>
      <c r="BT160" s="70"/>
      <c r="BU160" s="70"/>
      <c r="BV160" s="70"/>
      <c r="BW160" s="70"/>
      <c r="BX160" s="70"/>
      <c r="BY160" s="70"/>
      <c r="BZ160" s="70"/>
      <c r="CA160" s="70"/>
      <c r="CB160" s="70"/>
      <c r="CC160" s="70"/>
      <c r="CD160" s="70"/>
      <c r="CE160" s="70"/>
      <c r="CF160" s="70"/>
      <c r="CG160" s="70"/>
      <c r="CH160" s="70"/>
      <c r="CI160" s="70"/>
      <c r="CJ160" s="70"/>
      <c r="CK160" s="70"/>
      <c r="CL160" s="70"/>
      <c r="CM160" s="70"/>
      <c r="CN160" s="70"/>
      <c r="CO160" s="70"/>
      <c r="CP160" s="70"/>
      <c r="CQ160" s="70"/>
      <c r="CR160" s="70"/>
      <c r="CS160" s="70"/>
      <c r="CT160" s="70"/>
      <c r="CU160" s="70"/>
      <c r="CV160" s="70"/>
      <c r="CW160" s="70"/>
      <c r="CX160" s="70"/>
      <c r="CY160" s="70"/>
      <c r="CZ160" s="70"/>
      <c r="DA160" s="70"/>
      <c r="DB160" s="70"/>
      <c r="DC160" s="70"/>
      <c r="DD160" s="70"/>
      <c r="DE160" s="70"/>
      <c r="DF160" s="70"/>
      <c r="DG160" s="70"/>
      <c r="DH160" s="70"/>
      <c r="DI160" s="70"/>
      <c r="DJ160" s="70"/>
      <c r="DK160" s="70"/>
      <c r="DL160" s="70"/>
      <c r="DM160" s="70"/>
      <c r="DN160" s="70"/>
      <c r="DO160" s="70"/>
      <c r="DP160" s="70"/>
      <c r="DQ160" s="70"/>
      <c r="DR160" s="70"/>
      <c r="DS160" s="70"/>
      <c r="DT160" s="70"/>
      <c r="DU160" s="70"/>
      <c r="DV160" s="70"/>
      <c r="DW160" s="70"/>
      <c r="DX160" s="70"/>
      <c r="DY160" s="70"/>
      <c r="DZ160" s="70"/>
      <c r="EA160" s="70"/>
      <c r="EB160" s="70"/>
      <c r="EC160" s="70"/>
      <c r="ED160" s="70"/>
      <c r="EE160" s="70"/>
      <c r="EF160" s="70"/>
      <c r="EG160" s="70"/>
      <c r="EH160" s="70"/>
      <c r="EI160" s="70"/>
      <c r="EJ160" s="70"/>
      <c r="EK160" s="70"/>
      <c r="EL160" s="70"/>
      <c r="EM160" s="70"/>
      <c r="EN160" s="70"/>
      <c r="EO160" s="70"/>
      <c r="EP160" s="70"/>
      <c r="EQ160" s="70"/>
      <c r="ER160" s="70"/>
      <c r="ES160" s="70"/>
      <c r="ET160" s="70"/>
      <c r="EU160" s="70"/>
      <c r="EV160" s="70"/>
      <c r="EW160" s="70"/>
      <c r="EX160" s="70"/>
      <c r="EY160" s="70"/>
      <c r="EZ160" s="70"/>
      <c r="FA160" s="70"/>
      <c r="FB160" s="70"/>
      <c r="FC160" s="70"/>
      <c r="FD160" s="70"/>
      <c r="FE160" s="70"/>
      <c r="FF160" s="70"/>
      <c r="FG160" s="70"/>
      <c r="FH160" s="70"/>
      <c r="FI160" s="70"/>
      <c r="FJ160" s="70"/>
      <c r="FK160" s="70"/>
      <c r="FL160" s="70"/>
      <c r="FM160" s="70"/>
      <c r="FN160" s="70"/>
      <c r="FO160" s="70"/>
      <c r="FP160" s="70"/>
      <c r="FQ160" s="70"/>
      <c r="FR160" s="70"/>
      <c r="FS160" s="70"/>
      <c r="FT160" s="70"/>
      <c r="FU160" s="70"/>
      <c r="FV160" s="70"/>
      <c r="FW160" s="70"/>
      <c r="FX160" s="70"/>
      <c r="FY160" s="70"/>
      <c r="FZ160" s="70"/>
      <c r="GA160" s="70"/>
      <c r="GB160" s="70"/>
      <c r="GC160" s="70"/>
      <c r="GD160" s="70"/>
      <c r="GE160" s="70"/>
      <c r="GF160" s="70"/>
      <c r="GG160" s="70"/>
      <c r="GH160" s="70"/>
      <c r="GI160" s="70"/>
      <c r="GJ160" s="70"/>
      <c r="GK160" s="70"/>
      <c r="GL160" s="70"/>
      <c r="GM160" s="70"/>
      <c r="GN160" s="70"/>
      <c r="GO160" s="70"/>
      <c r="GP160" s="70"/>
      <c r="GQ160" s="70"/>
      <c r="GR160" s="70"/>
      <c r="GS160" s="70"/>
      <c r="GT160" s="70"/>
      <c r="GU160" s="70"/>
      <c r="GV160" s="70"/>
      <c r="GW160" s="70"/>
      <c r="GX160" s="70"/>
      <c r="GY160" s="70"/>
      <c r="GZ160" s="70"/>
      <c r="HA160" s="70"/>
      <c r="HB160" s="70"/>
      <c r="HC160" s="70"/>
      <c r="HD160" s="70"/>
      <c r="HE160" s="70"/>
      <c r="HF160" s="70"/>
      <c r="HG160" s="70"/>
      <c r="HH160" s="70"/>
      <c r="HI160" s="70"/>
      <c r="HJ160" s="70"/>
      <c r="HK160" s="70"/>
      <c r="HL160" s="70"/>
      <c r="HM160" s="70"/>
      <c r="HN160" s="70"/>
      <c r="HO160" s="70"/>
      <c r="HP160" s="70"/>
      <c r="HQ160" s="70"/>
      <c r="HR160" s="70"/>
      <c r="HS160" s="70"/>
      <c r="HT160" s="70"/>
      <c r="HU160" s="70"/>
      <c r="HV160" s="70"/>
      <c r="HW160" s="70"/>
      <c r="HX160" s="70"/>
      <c r="HY160" s="70"/>
      <c r="HZ160" s="70"/>
      <c r="IA160" s="70"/>
      <c r="IB160" s="70"/>
      <c r="IC160" s="70"/>
      <c r="ID160" s="70"/>
      <c r="IE160" s="70"/>
      <c r="IF160" s="70"/>
      <c r="IG160" s="70"/>
      <c r="IH160" s="70"/>
      <c r="II160" s="70"/>
      <c r="IJ160" s="70"/>
      <c r="IK160" s="70"/>
      <c r="IL160" s="70"/>
      <c r="IM160" s="70"/>
      <c r="IN160" s="70"/>
      <c r="IO160" s="70"/>
      <c r="IP160" s="70"/>
      <c r="IQ160" s="70"/>
      <c r="IR160" s="70"/>
      <c r="IS160" s="70"/>
      <c r="IT160" s="70"/>
      <c r="IU160" s="70"/>
      <c r="IV160" s="70"/>
      <c r="IW160" s="70"/>
      <c r="IX160" s="70"/>
      <c r="IY160" s="70"/>
      <c r="IZ160" s="70"/>
      <c r="JA160" s="70"/>
      <c r="JB160" s="70"/>
      <c r="JC160" s="70"/>
      <c r="JD160" s="70"/>
      <c r="JE160" s="70"/>
      <c r="JF160" s="70"/>
      <c r="JG160" s="70"/>
      <c r="JH160" s="70"/>
      <c r="JI160" s="70"/>
      <c r="JJ160" s="70"/>
      <c r="JK160" s="70"/>
      <c r="JL160" s="70"/>
      <c r="JM160" s="70"/>
      <c r="JN160" s="70"/>
      <c r="JO160" s="70"/>
      <c r="JP160" s="70"/>
      <c r="JQ160" s="70"/>
      <c r="JR160" s="70"/>
      <c r="JS160" s="70"/>
      <c r="JT160" s="70"/>
      <c r="JU160" s="70"/>
      <c r="JV160" s="70"/>
      <c r="JW160" s="70"/>
      <c r="JX160" s="70"/>
      <c r="JY160" s="70"/>
      <c r="JZ160" s="70"/>
      <c r="KA160" s="70"/>
      <c r="KB160" s="70"/>
      <c r="KC160" s="70"/>
      <c r="KD160" s="70"/>
      <c r="KE160" s="70"/>
      <c r="KF160" s="70"/>
      <c r="KG160" s="70"/>
      <c r="KH160" s="70"/>
      <c r="KI160" s="70"/>
      <c r="KJ160" s="70"/>
      <c r="KK160" s="70"/>
      <c r="KL160" s="70"/>
      <c r="KM160" s="70"/>
      <c r="KN160" s="70"/>
      <c r="KO160" s="70"/>
      <c r="KP160" s="70"/>
      <c r="KQ160" s="70"/>
      <c r="KR160" s="70"/>
      <c r="KS160" s="70"/>
      <c r="KT160" s="70"/>
      <c r="KU160" s="70"/>
      <c r="KV160" s="70"/>
      <c r="KW160" s="70"/>
      <c r="KX160" s="70"/>
      <c r="KY160" s="70"/>
      <c r="KZ160" s="70"/>
      <c r="LA160" s="70"/>
      <c r="LB160" s="70"/>
      <c r="LC160" s="70"/>
      <c r="LD160" s="70"/>
      <c r="LE160" s="70"/>
      <c r="LF160" s="70"/>
      <c r="LG160" s="70"/>
      <c r="LH160" s="70"/>
      <c r="LI160" s="70"/>
      <c r="LJ160" s="70"/>
      <c r="LK160" s="70"/>
      <c r="LL160" s="70"/>
      <c r="LM160" s="70"/>
      <c r="LN160" s="70"/>
      <c r="LO160" s="70"/>
      <c r="LP160" s="70"/>
      <c r="LQ160" s="70"/>
      <c r="LR160" s="70"/>
      <c r="LS160" s="70"/>
      <c r="LT160" s="70"/>
      <c r="LU160" s="70"/>
      <c r="LV160" s="70"/>
      <c r="LW160" s="70"/>
      <c r="LX160" s="70"/>
      <c r="LY160" s="70"/>
      <c r="LZ160" s="70"/>
      <c r="MA160" s="70"/>
      <c r="MB160" s="70"/>
      <c r="MC160" s="70"/>
      <c r="MD160" s="70"/>
      <c r="ME160" s="70"/>
      <c r="MF160" s="70"/>
      <c r="MG160" s="70"/>
      <c r="MH160" s="70"/>
      <c r="MI160" s="70"/>
    </row>
    <row r="161" spans="1:347" s="70" customFormat="1" ht="11.25" hidden="1" customHeight="1" x14ac:dyDescent="0.2">
      <c r="A161" s="127"/>
      <c r="B161" s="70" t="s">
        <v>247</v>
      </c>
      <c r="C161" s="70" t="s">
        <v>433</v>
      </c>
      <c r="D161" s="70" t="s">
        <v>359</v>
      </c>
      <c r="E161" s="501">
        <v>1</v>
      </c>
      <c r="G161" s="87"/>
      <c r="H161" s="124">
        <v>25500</v>
      </c>
      <c r="I161" s="125">
        <v>26010</v>
      </c>
      <c r="J161" s="125">
        <v>26530.2</v>
      </c>
      <c r="K161" s="125">
        <v>27060.804</v>
      </c>
      <c r="L161" s="125">
        <v>27602.020080000002</v>
      </c>
      <c r="M161" s="125">
        <v>28154.060481600001</v>
      </c>
      <c r="N161" s="125">
        <v>28717.141691232002</v>
      </c>
      <c r="O161" s="125">
        <v>29291.484525056643</v>
      </c>
      <c r="P161" s="125">
        <v>29877.314215557777</v>
      </c>
      <c r="Q161" s="125">
        <v>30474.860499868933</v>
      </c>
      <c r="R161" s="125">
        <v>31084.357709866312</v>
      </c>
      <c r="S161" s="125">
        <v>31706.044864063639</v>
      </c>
      <c r="T161" s="125">
        <v>32340.165761344913</v>
      </c>
      <c r="U161" s="125">
        <v>32986.969076571811</v>
      </c>
      <c r="V161" s="125">
        <v>33646.708458103247</v>
      </c>
      <c r="W161" s="125">
        <v>34319.642627265312</v>
      </c>
      <c r="X161" s="125">
        <v>35006.03547981062</v>
      </c>
      <c r="Y161" s="125">
        <v>35706.156189406836</v>
      </c>
      <c r="Z161" s="125">
        <v>36420.279313194973</v>
      </c>
      <c r="AA161" s="125">
        <v>37148.684899458873</v>
      </c>
      <c r="AB161" s="125">
        <v>37891.658597448048</v>
      </c>
      <c r="AC161" s="125">
        <v>38649.491769397013</v>
      </c>
      <c r="AD161" s="125">
        <v>39422.481604784953</v>
      </c>
      <c r="AE161" s="125">
        <v>40210.93123688065</v>
      </c>
      <c r="AF161" s="125">
        <v>41015.149861618265</v>
      </c>
      <c r="AG161" s="125">
        <v>41835.452858850629</v>
      </c>
      <c r="AH161" s="125">
        <v>42672.161916027646</v>
      </c>
      <c r="AI161" s="125">
        <v>43525.605154348203</v>
      </c>
      <c r="AJ161" s="125">
        <v>44396.117257435166</v>
      </c>
      <c r="AK161" s="125">
        <v>45284.039602583871</v>
      </c>
      <c r="AL161" s="125">
        <v>46189.720394635551</v>
      </c>
      <c r="AM161" s="125">
        <v>47113.514802528261</v>
      </c>
      <c r="AN161" s="125">
        <v>48055.785098578825</v>
      </c>
      <c r="AO161" s="125">
        <v>49016.9008005504</v>
      </c>
      <c r="AP161" s="125">
        <v>49997.23881656141</v>
      </c>
      <c r="AQ161" s="125">
        <v>50997.183592892638</v>
      </c>
      <c r="AR161" s="125">
        <v>52017.127264750488</v>
      </c>
      <c r="AS161" s="125">
        <v>53057.469810045499</v>
      </c>
      <c r="AT161" s="125">
        <v>54118.619206246411</v>
      </c>
      <c r="AU161" s="125">
        <v>55200.991590371341</v>
      </c>
      <c r="AV161" s="125">
        <v>56305.011422178766</v>
      </c>
      <c r="AW161" s="125">
        <v>57431.111650622341</v>
      </c>
      <c r="AY161" s="71"/>
      <c r="AZ161" s="71"/>
      <c r="BA161" s="71"/>
      <c r="BB161" s="71">
        <v>-26010</v>
      </c>
      <c r="BD161" s="78"/>
      <c r="BE161" s="78"/>
    </row>
    <row r="162" spans="1:347" s="70" customFormat="1" ht="11.25" hidden="1" customHeight="1" x14ac:dyDescent="0.2">
      <c r="A162" s="127"/>
      <c r="B162" s="70" t="s">
        <v>247</v>
      </c>
      <c r="C162" s="70" t="s">
        <v>433</v>
      </c>
      <c r="D162" s="70" t="s">
        <v>359</v>
      </c>
      <c r="E162" s="501">
        <v>1</v>
      </c>
      <c r="G162" s="87"/>
      <c r="H162" s="124">
        <v>28000</v>
      </c>
      <c r="I162" s="125">
        <v>28560</v>
      </c>
      <c r="J162" s="125">
        <v>29131.200000000001</v>
      </c>
      <c r="K162" s="125">
        <v>29713.824000000001</v>
      </c>
      <c r="L162" s="125">
        <v>30308.100480000001</v>
      </c>
      <c r="M162" s="125">
        <v>30914.262489600002</v>
      </c>
      <c r="N162" s="125">
        <v>31532.547739392001</v>
      </c>
      <c r="O162" s="125">
        <v>32163.198694179842</v>
      </c>
      <c r="P162" s="125">
        <v>32806.462668063439</v>
      </c>
      <c r="Q162" s="125">
        <v>33462.591921424711</v>
      </c>
      <c r="R162" s="125">
        <v>34131.843759853204</v>
      </c>
      <c r="S162" s="125">
        <v>34814.480635050269</v>
      </c>
      <c r="T162" s="125">
        <v>35510.770247751272</v>
      </c>
      <c r="U162" s="125">
        <v>36220.985652706295</v>
      </c>
      <c r="V162" s="125">
        <v>36945.405365760424</v>
      </c>
      <c r="W162" s="125">
        <v>37684.313473075636</v>
      </c>
      <c r="X162" s="125">
        <v>38437.999742537148</v>
      </c>
      <c r="Y162" s="125">
        <v>39206.759737387889</v>
      </c>
      <c r="Z162" s="125">
        <v>39990.894932135649</v>
      </c>
      <c r="AA162" s="125">
        <v>40790.712830778364</v>
      </c>
      <c r="AB162" s="125">
        <v>41606.52708739393</v>
      </c>
      <c r="AC162" s="125">
        <v>42438.65762914181</v>
      </c>
      <c r="AD162" s="125">
        <v>43287.430781724644</v>
      </c>
      <c r="AE162" s="125">
        <v>44153.179397359141</v>
      </c>
      <c r="AF162" s="125">
        <v>45036.242985306322</v>
      </c>
      <c r="AG162" s="125">
        <v>45936.967845012448</v>
      </c>
      <c r="AH162" s="125">
        <v>46855.707201912701</v>
      </c>
      <c r="AI162" s="125">
        <v>47792.821345950957</v>
      </c>
      <c r="AJ162" s="125">
        <v>48748.677772869974</v>
      </c>
      <c r="AK162" s="125">
        <v>49723.651328327374</v>
      </c>
      <c r="AL162" s="125">
        <v>50718.124354893924</v>
      </c>
      <c r="AM162" s="125">
        <v>51732.486841991806</v>
      </c>
      <c r="AN162" s="125">
        <v>52767.13657883164</v>
      </c>
      <c r="AO162" s="125">
        <v>53822.479310408271</v>
      </c>
      <c r="AP162" s="125">
        <v>54898.928896616439</v>
      </c>
      <c r="AQ162" s="125">
        <v>55996.907474548767</v>
      </c>
      <c r="AR162" s="125">
        <v>57116.845624039743</v>
      </c>
      <c r="AS162" s="125">
        <v>58259.182536520537</v>
      </c>
      <c r="AT162" s="125">
        <v>59424.366187250947</v>
      </c>
      <c r="AU162" s="125">
        <v>60612.85351099597</v>
      </c>
      <c r="AV162" s="125">
        <v>61825.110581215893</v>
      </c>
      <c r="AW162" s="125">
        <v>63061.612792840213</v>
      </c>
      <c r="AY162" s="71"/>
      <c r="AZ162" s="71"/>
      <c r="BA162" s="71"/>
      <c r="BB162" s="71">
        <v>-28560</v>
      </c>
      <c r="BD162" s="78"/>
      <c r="BE162" s="78"/>
    </row>
    <row r="163" spans="1:347" s="70" customFormat="1" ht="11.25" hidden="1" customHeight="1" x14ac:dyDescent="0.2">
      <c r="A163" s="127"/>
      <c r="B163" s="70" t="s">
        <v>247</v>
      </c>
      <c r="E163" s="501"/>
      <c r="G163" s="87"/>
      <c r="H163" s="124"/>
      <c r="I163" s="125">
        <v>0</v>
      </c>
      <c r="J163" s="125">
        <v>0</v>
      </c>
      <c r="K163" s="125">
        <v>0</v>
      </c>
      <c r="L163" s="125">
        <v>0</v>
      </c>
      <c r="M163" s="125">
        <v>0</v>
      </c>
      <c r="N163" s="125">
        <v>0</v>
      </c>
      <c r="O163" s="125">
        <v>0</v>
      </c>
      <c r="P163" s="125">
        <v>0</v>
      </c>
      <c r="Q163" s="125">
        <v>0</v>
      </c>
      <c r="R163" s="125">
        <v>0</v>
      </c>
      <c r="S163" s="125">
        <v>0</v>
      </c>
      <c r="T163" s="125">
        <v>0</v>
      </c>
      <c r="U163" s="125">
        <v>0</v>
      </c>
      <c r="V163" s="125">
        <v>0</v>
      </c>
      <c r="W163" s="125">
        <v>0</v>
      </c>
      <c r="X163" s="125">
        <v>0</v>
      </c>
      <c r="Y163" s="125">
        <v>0</v>
      </c>
      <c r="Z163" s="125">
        <v>0</v>
      </c>
      <c r="AA163" s="125">
        <v>0</v>
      </c>
      <c r="AB163" s="125">
        <v>0</v>
      </c>
      <c r="AC163" s="125">
        <v>0</v>
      </c>
      <c r="AD163" s="125">
        <v>0</v>
      </c>
      <c r="AE163" s="125">
        <v>0</v>
      </c>
      <c r="AF163" s="125">
        <v>0</v>
      </c>
      <c r="AG163" s="125">
        <v>0</v>
      </c>
      <c r="AH163" s="125">
        <v>0</v>
      </c>
      <c r="AI163" s="125">
        <v>0</v>
      </c>
      <c r="AJ163" s="125">
        <v>0</v>
      </c>
      <c r="AK163" s="125">
        <v>0</v>
      </c>
      <c r="AL163" s="125">
        <v>0</v>
      </c>
      <c r="AM163" s="125">
        <v>0</v>
      </c>
      <c r="AN163" s="125">
        <v>0</v>
      </c>
      <c r="AO163" s="125">
        <v>0</v>
      </c>
      <c r="AP163" s="125">
        <v>0</v>
      </c>
      <c r="AQ163" s="125">
        <v>0</v>
      </c>
      <c r="AR163" s="125">
        <v>0</v>
      </c>
      <c r="AS163" s="125">
        <v>0</v>
      </c>
      <c r="AT163" s="125">
        <v>0</v>
      </c>
      <c r="AU163" s="125">
        <v>0</v>
      </c>
      <c r="AV163" s="125">
        <v>0</v>
      </c>
      <c r="AW163" s="125">
        <v>0</v>
      </c>
      <c r="AY163" s="71"/>
      <c r="AZ163" s="71"/>
      <c r="BA163" s="71"/>
      <c r="BB163" s="71">
        <v>0</v>
      </c>
      <c r="BD163" s="78"/>
      <c r="BE163" s="78"/>
    </row>
    <row r="164" spans="1:347" s="70" customFormat="1" ht="11.25" hidden="1" customHeight="1" x14ac:dyDescent="0.2">
      <c r="A164" s="127"/>
      <c r="B164" s="88" t="s">
        <v>289</v>
      </c>
      <c r="C164" s="88"/>
      <c r="D164" s="88"/>
      <c r="E164" s="502"/>
      <c r="F164" s="88"/>
      <c r="G164" s="92"/>
      <c r="H164" s="459"/>
      <c r="I164" s="460"/>
      <c r="J164" s="460"/>
      <c r="K164" s="460"/>
      <c r="L164" s="460"/>
      <c r="M164" s="460"/>
      <c r="N164" s="460"/>
      <c r="O164" s="460"/>
      <c r="P164" s="460"/>
      <c r="Q164" s="460"/>
      <c r="R164" s="460"/>
      <c r="S164" s="460"/>
      <c r="T164" s="460"/>
      <c r="U164" s="460"/>
      <c r="V164" s="460"/>
      <c r="W164" s="460"/>
      <c r="X164" s="460"/>
      <c r="Y164" s="460"/>
      <c r="Z164" s="460"/>
      <c r="AA164" s="460"/>
      <c r="AB164" s="460"/>
      <c r="AC164" s="460"/>
      <c r="AD164" s="460"/>
      <c r="AE164" s="460"/>
      <c r="AF164" s="460"/>
      <c r="AG164" s="460"/>
      <c r="AH164" s="460"/>
      <c r="AI164" s="460"/>
      <c r="AJ164" s="460"/>
      <c r="AK164" s="460"/>
      <c r="AL164" s="460"/>
      <c r="AM164" s="460"/>
      <c r="AN164" s="460"/>
      <c r="AO164" s="460"/>
      <c r="AP164" s="460"/>
      <c r="AQ164" s="460"/>
      <c r="AR164" s="460"/>
      <c r="AS164" s="460"/>
      <c r="AT164" s="460"/>
      <c r="AU164" s="460"/>
      <c r="AV164" s="460"/>
      <c r="AW164" s="460"/>
      <c r="AY164" s="71"/>
      <c r="AZ164" s="71"/>
      <c r="BA164" s="71"/>
      <c r="BB164" s="71"/>
      <c r="BD164" s="78"/>
      <c r="BE164" s="78"/>
    </row>
    <row r="165" spans="1:347" s="70" customFormat="1" ht="11.25" hidden="1" customHeight="1" x14ac:dyDescent="0.2">
      <c r="A165" s="127"/>
      <c r="B165" s="461" t="s">
        <v>290</v>
      </c>
      <c r="C165" s="461"/>
      <c r="D165" s="461"/>
      <c r="E165" s="503"/>
      <c r="F165" s="461"/>
      <c r="G165" s="462"/>
      <c r="H165" s="463">
        <v>2</v>
      </c>
      <c r="I165" s="464">
        <v>2</v>
      </c>
      <c r="J165" s="464">
        <v>2</v>
      </c>
      <c r="K165" s="464">
        <v>2</v>
      </c>
      <c r="L165" s="464">
        <v>2</v>
      </c>
      <c r="M165" s="464">
        <v>2</v>
      </c>
      <c r="N165" s="464">
        <v>2</v>
      </c>
      <c r="O165" s="464">
        <v>2</v>
      </c>
      <c r="P165" s="464">
        <v>2</v>
      </c>
      <c r="Q165" s="464">
        <v>2</v>
      </c>
      <c r="R165" s="464">
        <v>2</v>
      </c>
      <c r="S165" s="464">
        <v>2</v>
      </c>
      <c r="T165" s="464">
        <v>2</v>
      </c>
      <c r="U165" s="464">
        <v>2</v>
      </c>
      <c r="V165" s="464">
        <v>2</v>
      </c>
      <c r="W165" s="464">
        <v>2</v>
      </c>
      <c r="X165" s="464">
        <v>2</v>
      </c>
      <c r="Y165" s="464">
        <v>2</v>
      </c>
      <c r="Z165" s="464">
        <v>2</v>
      </c>
      <c r="AA165" s="464">
        <v>2</v>
      </c>
      <c r="AB165" s="464">
        <v>2</v>
      </c>
      <c r="AC165" s="464">
        <v>2</v>
      </c>
      <c r="AD165" s="464">
        <v>2</v>
      </c>
      <c r="AE165" s="464">
        <v>2</v>
      </c>
      <c r="AF165" s="464">
        <v>2</v>
      </c>
      <c r="AG165" s="464">
        <v>2</v>
      </c>
      <c r="AH165" s="464">
        <v>2</v>
      </c>
      <c r="AI165" s="464">
        <v>2</v>
      </c>
      <c r="AJ165" s="464">
        <v>2</v>
      </c>
      <c r="AK165" s="464">
        <v>2</v>
      </c>
      <c r="AL165" s="464">
        <v>2</v>
      </c>
      <c r="AM165" s="464">
        <v>2</v>
      </c>
      <c r="AN165" s="464">
        <v>2</v>
      </c>
      <c r="AO165" s="464">
        <v>2</v>
      </c>
      <c r="AP165" s="464">
        <v>2</v>
      </c>
      <c r="AQ165" s="464">
        <v>2</v>
      </c>
      <c r="AR165" s="464">
        <v>2</v>
      </c>
      <c r="AS165" s="464">
        <v>2</v>
      </c>
      <c r="AT165" s="464">
        <v>2</v>
      </c>
      <c r="AU165" s="464">
        <v>2</v>
      </c>
      <c r="AV165" s="464">
        <v>2</v>
      </c>
      <c r="AW165" s="464">
        <v>2</v>
      </c>
    </row>
    <row r="166" spans="1:347" s="70" customFormat="1" ht="11.25" hidden="1" customHeight="1" x14ac:dyDescent="0.2">
      <c r="A166" s="127"/>
      <c r="B166" s="88" t="s">
        <v>291</v>
      </c>
      <c r="C166" s="88"/>
      <c r="D166" s="88"/>
      <c r="E166" s="502"/>
      <c r="F166" s="88"/>
      <c r="G166" s="92"/>
      <c r="H166" s="465">
        <v>140.5</v>
      </c>
      <c r="I166" s="370">
        <v>143</v>
      </c>
      <c r="J166" s="370">
        <v>135</v>
      </c>
      <c r="K166" s="370">
        <v>157.5</v>
      </c>
      <c r="L166" s="370">
        <v>180</v>
      </c>
      <c r="M166" s="370">
        <v>202.5</v>
      </c>
      <c r="N166" s="370">
        <v>202.5</v>
      </c>
      <c r="O166" s="370">
        <v>202.5</v>
      </c>
      <c r="P166" s="370">
        <v>202.5</v>
      </c>
      <c r="Q166" s="370">
        <v>202.5</v>
      </c>
      <c r="R166" s="370">
        <v>202.5</v>
      </c>
      <c r="S166" s="370">
        <v>202.5</v>
      </c>
      <c r="T166" s="370">
        <v>202.5</v>
      </c>
      <c r="U166" s="370">
        <v>202.5</v>
      </c>
      <c r="V166" s="370">
        <v>202.5</v>
      </c>
      <c r="W166" s="370">
        <v>202.5</v>
      </c>
      <c r="X166" s="370">
        <v>202.5</v>
      </c>
      <c r="Y166" s="370">
        <v>202.5</v>
      </c>
      <c r="Z166" s="370">
        <v>202.5</v>
      </c>
      <c r="AA166" s="370">
        <v>202.5</v>
      </c>
      <c r="AB166" s="370">
        <v>202.5</v>
      </c>
      <c r="AC166" s="370">
        <v>202.5</v>
      </c>
      <c r="AD166" s="370">
        <v>202.5</v>
      </c>
      <c r="AE166" s="370">
        <v>202.5</v>
      </c>
      <c r="AF166" s="370">
        <v>202.5</v>
      </c>
      <c r="AG166" s="370">
        <v>202.5</v>
      </c>
      <c r="AH166" s="370">
        <v>202.5</v>
      </c>
      <c r="AI166" s="370">
        <v>202.5</v>
      </c>
      <c r="AJ166" s="370">
        <v>202.5</v>
      </c>
      <c r="AK166" s="370">
        <v>202.5</v>
      </c>
      <c r="AL166" s="370">
        <v>202.5</v>
      </c>
      <c r="AM166" s="370">
        <v>202.5</v>
      </c>
      <c r="AN166" s="370">
        <v>202.5</v>
      </c>
      <c r="AO166" s="370">
        <v>202.5</v>
      </c>
      <c r="AP166" s="370">
        <v>202.5</v>
      </c>
      <c r="AQ166" s="370">
        <v>202.5</v>
      </c>
      <c r="AR166" s="370">
        <v>202.5</v>
      </c>
      <c r="AS166" s="370">
        <v>202.5</v>
      </c>
      <c r="AT166" s="370">
        <v>202.5</v>
      </c>
      <c r="AU166" s="370">
        <v>202.5</v>
      </c>
      <c r="AV166" s="370">
        <v>202.5</v>
      </c>
      <c r="AW166" s="370">
        <v>202.5</v>
      </c>
    </row>
    <row r="167" spans="1:347" s="70" customFormat="1" ht="11.25" customHeight="1" x14ac:dyDescent="0.2">
      <c r="A167" s="127"/>
      <c r="E167" s="504"/>
      <c r="G167" s="87"/>
      <c r="H167" s="129"/>
      <c r="I167" s="130"/>
      <c r="J167" s="71"/>
      <c r="K167" s="71"/>
      <c r="L167" s="71"/>
      <c r="M167" s="71"/>
      <c r="N167" s="71"/>
      <c r="O167" s="71"/>
      <c r="P167" s="71"/>
      <c r="Q167" s="71"/>
      <c r="R167" s="71"/>
      <c r="S167" s="71"/>
      <c r="T167" s="71"/>
      <c r="U167" s="71"/>
      <c r="V167" s="71"/>
      <c r="W167" s="71"/>
      <c r="X167" s="71"/>
      <c r="Y167" s="71"/>
      <c r="Z167" s="71"/>
      <c r="AA167" s="71"/>
      <c r="AB167" s="71"/>
      <c r="AC167" s="71"/>
      <c r="AD167" s="71"/>
      <c r="AE167" s="71"/>
      <c r="AF167" s="71"/>
      <c r="AG167" s="71"/>
      <c r="AH167" s="71"/>
      <c r="AI167" s="71"/>
      <c r="AJ167" s="71"/>
      <c r="AK167" s="71"/>
      <c r="AL167" s="71"/>
      <c r="AM167" s="71"/>
      <c r="AN167" s="71"/>
      <c r="AO167" s="71"/>
      <c r="AP167" s="71"/>
      <c r="AQ167" s="71"/>
      <c r="AR167" s="71"/>
      <c r="AS167" s="71"/>
      <c r="AT167" s="71"/>
      <c r="AU167" s="71"/>
      <c r="AV167" s="71"/>
      <c r="AW167" s="71"/>
    </row>
    <row r="168" spans="1:347" x14ac:dyDescent="0.25">
      <c r="A168" s="128"/>
      <c r="B168" s="68" t="s">
        <v>248</v>
      </c>
      <c r="C168" s="452"/>
      <c r="D168" s="452"/>
      <c r="E168" s="505"/>
      <c r="F168" s="452"/>
      <c r="G168" s="453"/>
      <c r="H168" s="454"/>
      <c r="I168" s="455"/>
      <c r="J168" s="455"/>
      <c r="K168" s="455"/>
      <c r="L168" s="455"/>
      <c r="M168" s="455"/>
      <c r="N168" s="455"/>
      <c r="O168" s="455"/>
      <c r="P168" s="455"/>
      <c r="Q168" s="455"/>
      <c r="R168" s="455"/>
      <c r="S168" s="455"/>
      <c r="T168" s="455"/>
      <c r="U168" s="455"/>
      <c r="V168" s="455"/>
      <c r="W168" s="455"/>
      <c r="X168" s="455"/>
      <c r="Y168" s="455"/>
      <c r="Z168" s="455"/>
      <c r="AA168" s="455"/>
      <c r="AB168" s="455"/>
      <c r="AC168" s="455"/>
      <c r="AD168" s="455"/>
      <c r="AE168" s="455"/>
      <c r="AF168" s="455"/>
      <c r="AG168" s="455"/>
      <c r="AH168" s="455"/>
      <c r="AI168" s="455"/>
      <c r="AJ168" s="455"/>
      <c r="AK168" s="455"/>
      <c r="AL168" s="455"/>
      <c r="AM168" s="455"/>
      <c r="AN168" s="455"/>
      <c r="AO168" s="455"/>
      <c r="AP168" s="455"/>
      <c r="AQ168" s="455"/>
      <c r="AR168" s="455"/>
      <c r="AS168" s="455"/>
      <c r="AT168" s="455"/>
      <c r="AU168" s="455"/>
      <c r="AV168" s="455"/>
      <c r="AW168" s="455"/>
      <c r="AX168" s="70"/>
      <c r="AY168" s="455"/>
      <c r="AZ168" s="455"/>
      <c r="BA168" s="455"/>
      <c r="BB168" s="455"/>
    </row>
    <row r="169" spans="1:347" x14ac:dyDescent="0.25">
      <c r="A169" s="128"/>
      <c r="B169" s="456" t="s">
        <v>288</v>
      </c>
      <c r="C169" s="457"/>
      <c r="D169" s="457"/>
      <c r="E169" s="506"/>
      <c r="F169" s="457"/>
      <c r="G169" s="457"/>
      <c r="H169" s="123"/>
      <c r="I169" s="458"/>
      <c r="J169" s="458"/>
      <c r="K169" s="458"/>
      <c r="L169" s="458"/>
      <c r="M169" s="458"/>
      <c r="N169" s="458"/>
      <c r="O169" s="458"/>
      <c r="P169" s="458"/>
      <c r="Q169" s="458"/>
      <c r="R169" s="458"/>
      <c r="S169" s="458"/>
      <c r="T169" s="458"/>
      <c r="U169" s="458"/>
      <c r="V169" s="458"/>
      <c r="W169" s="458"/>
      <c r="X169" s="458"/>
      <c r="Y169" s="458"/>
      <c r="Z169" s="458"/>
      <c r="AA169" s="458"/>
      <c r="AB169" s="458"/>
      <c r="AC169" s="458"/>
      <c r="AD169" s="458"/>
      <c r="AE169" s="458"/>
      <c r="AF169" s="458"/>
      <c r="AG169" s="458"/>
      <c r="AH169" s="458"/>
      <c r="AI169" s="458"/>
      <c r="AJ169" s="458"/>
      <c r="AK169" s="458"/>
      <c r="AL169" s="458"/>
      <c r="AM169" s="458"/>
      <c r="AN169" s="458"/>
      <c r="AO169" s="458"/>
      <c r="AP169" s="458"/>
      <c r="AQ169" s="458"/>
      <c r="AR169" s="458"/>
      <c r="AS169" s="458"/>
      <c r="AT169" s="458"/>
      <c r="AU169" s="458"/>
      <c r="AV169" s="458"/>
      <c r="AW169" s="458"/>
      <c r="AX169" s="70"/>
      <c r="AY169" s="458"/>
      <c r="AZ169" s="458"/>
      <c r="BA169" s="458"/>
      <c r="BB169" s="458"/>
      <c r="BC169" s="70"/>
      <c r="BD169" s="70"/>
      <c r="BE169" s="70"/>
      <c r="BF169" s="70"/>
      <c r="BG169" s="70"/>
      <c r="BH169" s="70"/>
      <c r="BI169" s="70"/>
      <c r="BJ169" s="70"/>
      <c r="BK169" s="70"/>
      <c r="BL169" s="70"/>
      <c r="BM169" s="70"/>
      <c r="BN169" s="70"/>
      <c r="BO169" s="70"/>
      <c r="BP169" s="70"/>
      <c r="BQ169" s="70"/>
      <c r="BR169" s="70"/>
      <c r="BS169" s="70"/>
      <c r="BT169" s="70"/>
      <c r="BU169" s="70"/>
      <c r="BV169" s="70"/>
      <c r="BW169" s="70"/>
      <c r="BX169" s="70"/>
      <c r="BY169" s="70"/>
      <c r="BZ169" s="70"/>
      <c r="CA169" s="70"/>
      <c r="CB169" s="70"/>
      <c r="CC169" s="70"/>
      <c r="CD169" s="70"/>
      <c r="CE169" s="70"/>
      <c r="CF169" s="70"/>
      <c r="CG169" s="70"/>
      <c r="CH169" s="70"/>
      <c r="CI169" s="70"/>
      <c r="CJ169" s="70"/>
      <c r="CK169" s="70"/>
      <c r="CL169" s="70"/>
      <c r="CM169" s="70"/>
      <c r="CN169" s="70"/>
      <c r="CO169" s="70"/>
      <c r="CP169" s="70"/>
      <c r="CQ169" s="70"/>
      <c r="CR169" s="70"/>
      <c r="CS169" s="70"/>
      <c r="CT169" s="70"/>
      <c r="CU169" s="70"/>
      <c r="CV169" s="70"/>
      <c r="CW169" s="70"/>
      <c r="CX169" s="70"/>
      <c r="CY169" s="70"/>
      <c r="CZ169" s="70"/>
      <c r="DA169" s="70"/>
      <c r="DB169" s="70"/>
      <c r="DC169" s="70"/>
      <c r="DD169" s="70"/>
      <c r="DE169" s="70"/>
      <c r="DF169" s="70"/>
      <c r="DG169" s="70"/>
      <c r="DH169" s="70"/>
      <c r="DI169" s="70"/>
      <c r="DJ169" s="70"/>
      <c r="DK169" s="70"/>
      <c r="DL169" s="70"/>
      <c r="DM169" s="70"/>
      <c r="DN169" s="70"/>
      <c r="DO169" s="70"/>
      <c r="DP169" s="70"/>
      <c r="DQ169" s="70"/>
      <c r="DR169" s="70"/>
      <c r="DS169" s="70"/>
      <c r="DT169" s="70"/>
      <c r="DU169" s="70"/>
      <c r="DV169" s="70"/>
      <c r="DW169" s="70"/>
      <c r="DX169" s="70"/>
      <c r="DY169" s="70"/>
      <c r="DZ169" s="70"/>
      <c r="EA169" s="70"/>
      <c r="EB169" s="70"/>
      <c r="EC169" s="70"/>
      <c r="ED169" s="70"/>
      <c r="EE169" s="70"/>
      <c r="EF169" s="70"/>
      <c r="EG169" s="70"/>
      <c r="EH169" s="70"/>
      <c r="EI169" s="70"/>
      <c r="EJ169" s="70"/>
      <c r="EK169" s="70"/>
      <c r="EL169" s="70"/>
      <c r="EM169" s="70"/>
      <c r="EN169" s="70"/>
      <c r="EO169" s="70"/>
      <c r="EP169" s="70"/>
      <c r="EQ169" s="70"/>
      <c r="ER169" s="70"/>
      <c r="ES169" s="70"/>
      <c r="ET169" s="70"/>
      <c r="EU169" s="70"/>
      <c r="EV169" s="70"/>
      <c r="EW169" s="70"/>
      <c r="EX169" s="70"/>
      <c r="EY169" s="70"/>
      <c r="EZ169" s="70"/>
      <c r="FA169" s="70"/>
      <c r="FB169" s="70"/>
      <c r="FC169" s="70"/>
      <c r="FD169" s="70"/>
      <c r="FE169" s="70"/>
      <c r="FF169" s="70"/>
      <c r="FG169" s="70"/>
      <c r="FH169" s="70"/>
      <c r="FI169" s="70"/>
      <c r="FJ169" s="70"/>
      <c r="FK169" s="70"/>
      <c r="FL169" s="70"/>
      <c r="FM169" s="70"/>
      <c r="FN169" s="70"/>
      <c r="FO169" s="70"/>
      <c r="FP169" s="70"/>
      <c r="FQ169" s="70"/>
      <c r="FR169" s="70"/>
      <c r="FS169" s="70"/>
      <c r="FT169" s="70"/>
      <c r="FU169" s="70"/>
      <c r="FV169" s="70"/>
      <c r="FW169" s="70"/>
      <c r="FX169" s="70"/>
      <c r="FY169" s="70"/>
      <c r="FZ169" s="70"/>
      <c r="GA169" s="70"/>
      <c r="GB169" s="70"/>
      <c r="GC169" s="70"/>
      <c r="GD169" s="70"/>
      <c r="GE169" s="70"/>
      <c r="GF169" s="70"/>
      <c r="GG169" s="70"/>
      <c r="GH169" s="70"/>
      <c r="GI169" s="70"/>
      <c r="GJ169" s="70"/>
      <c r="GK169" s="70"/>
      <c r="GL169" s="70"/>
      <c r="GM169" s="70"/>
      <c r="GN169" s="70"/>
      <c r="GO169" s="70"/>
      <c r="GP169" s="70"/>
      <c r="GQ169" s="70"/>
      <c r="GR169" s="70"/>
      <c r="GS169" s="70"/>
      <c r="GT169" s="70"/>
      <c r="GU169" s="70"/>
      <c r="GV169" s="70"/>
      <c r="GW169" s="70"/>
      <c r="GX169" s="70"/>
      <c r="GY169" s="70"/>
      <c r="GZ169" s="70"/>
      <c r="HA169" s="70"/>
      <c r="HB169" s="70"/>
      <c r="HC169" s="70"/>
      <c r="HD169" s="70"/>
      <c r="HE169" s="70"/>
      <c r="HF169" s="70"/>
      <c r="HG169" s="70"/>
      <c r="HH169" s="70"/>
      <c r="HI169" s="70"/>
      <c r="HJ169" s="70"/>
      <c r="HK169" s="70"/>
      <c r="HL169" s="70"/>
      <c r="HM169" s="70"/>
      <c r="HN169" s="70"/>
      <c r="HO169" s="70"/>
      <c r="HP169" s="70"/>
      <c r="HQ169" s="70"/>
      <c r="HR169" s="70"/>
      <c r="HS169" s="70"/>
      <c r="HT169" s="70"/>
      <c r="HU169" s="70"/>
      <c r="HV169" s="70"/>
      <c r="HW169" s="70"/>
      <c r="HX169" s="70"/>
      <c r="HY169" s="70"/>
      <c r="HZ169" s="70"/>
      <c r="IA169" s="70"/>
      <c r="IB169" s="70"/>
      <c r="IC169" s="70"/>
      <c r="ID169" s="70"/>
      <c r="IE169" s="70"/>
      <c r="IF169" s="70"/>
      <c r="IG169" s="70"/>
      <c r="IH169" s="70"/>
      <c r="II169" s="70"/>
      <c r="IJ169" s="70"/>
      <c r="IK169" s="70"/>
      <c r="IL169" s="70"/>
      <c r="IM169" s="70"/>
      <c r="IN169" s="70"/>
      <c r="IO169" s="70"/>
      <c r="IP169" s="70"/>
      <c r="IQ169" s="70"/>
      <c r="IR169" s="70"/>
      <c r="IS169" s="70"/>
      <c r="IT169" s="70"/>
      <c r="IU169" s="70"/>
      <c r="IV169" s="70"/>
      <c r="IW169" s="70"/>
      <c r="IX169" s="70"/>
      <c r="IY169" s="70"/>
      <c r="IZ169" s="70"/>
      <c r="JA169" s="70"/>
      <c r="JB169" s="70"/>
      <c r="JC169" s="70"/>
      <c r="JD169" s="70"/>
      <c r="JE169" s="70"/>
      <c r="JF169" s="70"/>
      <c r="JG169" s="70"/>
      <c r="JH169" s="70"/>
      <c r="JI169" s="70"/>
      <c r="JJ169" s="70"/>
      <c r="JK169" s="70"/>
      <c r="JL169" s="70"/>
      <c r="JM169" s="70"/>
      <c r="JN169" s="70"/>
      <c r="JO169" s="70"/>
      <c r="JP169" s="70"/>
      <c r="JQ169" s="70"/>
      <c r="JR169" s="70"/>
      <c r="JS169" s="70"/>
      <c r="JT169" s="70"/>
      <c r="JU169" s="70"/>
      <c r="JV169" s="70"/>
      <c r="JW169" s="70"/>
      <c r="JX169" s="70"/>
      <c r="JY169" s="70"/>
      <c r="JZ169" s="70"/>
      <c r="KA169" s="70"/>
      <c r="KB169" s="70"/>
      <c r="KC169" s="70"/>
      <c r="KD169" s="70"/>
      <c r="KE169" s="70"/>
      <c r="KF169" s="70"/>
      <c r="KG169" s="70"/>
      <c r="KH169" s="70"/>
      <c r="KI169" s="70"/>
      <c r="KJ169" s="70"/>
      <c r="KK169" s="70"/>
      <c r="KL169" s="70"/>
      <c r="KM169" s="70"/>
      <c r="KN169" s="70"/>
      <c r="KO169" s="70"/>
      <c r="KP169" s="70"/>
      <c r="KQ169" s="70"/>
      <c r="KR169" s="70"/>
      <c r="KS169" s="70"/>
      <c r="KT169" s="70"/>
      <c r="KU169" s="70"/>
      <c r="KV169" s="70"/>
      <c r="KW169" s="70"/>
      <c r="KX169" s="70"/>
      <c r="KY169" s="70"/>
      <c r="KZ169" s="70"/>
      <c r="LA169" s="70"/>
      <c r="LB169" s="70"/>
      <c r="LC169" s="70"/>
      <c r="LD169" s="70"/>
      <c r="LE169" s="70"/>
      <c r="LF169" s="70"/>
      <c r="LG169" s="70"/>
      <c r="LH169" s="70"/>
      <c r="LI169" s="70"/>
      <c r="LJ169" s="70"/>
      <c r="LK169" s="70"/>
      <c r="LL169" s="70"/>
      <c r="LM169" s="70"/>
      <c r="LN169" s="70"/>
      <c r="LO169" s="70"/>
      <c r="LP169" s="70"/>
      <c r="LQ169" s="70"/>
      <c r="LR169" s="70"/>
      <c r="LS169" s="70"/>
      <c r="LT169" s="70"/>
      <c r="LU169" s="70"/>
      <c r="LV169" s="70"/>
      <c r="LW169" s="70"/>
      <c r="LX169" s="70"/>
      <c r="LY169" s="70"/>
      <c r="LZ169" s="70"/>
      <c r="MA169" s="70"/>
      <c r="MB169" s="70"/>
      <c r="MC169" s="70"/>
      <c r="MD169" s="70"/>
      <c r="ME169" s="70"/>
      <c r="MF169" s="70"/>
      <c r="MG169" s="70"/>
      <c r="MH169" s="70"/>
      <c r="MI169" s="70"/>
    </row>
    <row r="170" spans="1:347" s="70" customFormat="1" ht="11.25" customHeight="1" x14ac:dyDescent="0.2">
      <c r="A170" s="127"/>
      <c r="B170" s="70" t="s">
        <v>248</v>
      </c>
      <c r="C170" s="70" t="s">
        <v>434</v>
      </c>
      <c r="D170" s="507" t="s">
        <v>435</v>
      </c>
      <c r="E170" s="501">
        <v>0.5</v>
      </c>
      <c r="G170" s="87"/>
      <c r="H170" s="124">
        <v>27000</v>
      </c>
      <c r="I170" s="125">
        <v>27540</v>
      </c>
      <c r="J170" s="125">
        <v>28090.799999999999</v>
      </c>
      <c r="K170" s="125">
        <v>28652.615999999998</v>
      </c>
      <c r="L170" s="125">
        <v>29225.668319999997</v>
      </c>
      <c r="M170" s="125">
        <v>29810.181686399999</v>
      </c>
      <c r="N170" s="125">
        <v>30406.385320128</v>
      </c>
      <c r="O170" s="125">
        <v>31014.51302653056</v>
      </c>
      <c r="P170" s="125">
        <v>31634.803287061171</v>
      </c>
      <c r="Q170" s="125">
        <v>32267.499352802395</v>
      </c>
      <c r="R170" s="125">
        <v>32912.849339858447</v>
      </c>
      <c r="S170" s="125">
        <v>33571.106326655616</v>
      </c>
      <c r="T170" s="125">
        <v>34242.52845318873</v>
      </c>
      <c r="U170" s="125">
        <v>34927.379022252506</v>
      </c>
      <c r="V170" s="125">
        <v>35625.92660269756</v>
      </c>
      <c r="W170" s="125">
        <v>36338.445134751513</v>
      </c>
      <c r="X170" s="125">
        <v>37065.214037446545</v>
      </c>
      <c r="Y170" s="125">
        <v>37806.518318195478</v>
      </c>
      <c r="Z170" s="125">
        <v>38562.64868455939</v>
      </c>
      <c r="AA170" s="125">
        <v>39333.901658250579</v>
      </c>
      <c r="AB170" s="125">
        <v>40120.579691415594</v>
      </c>
      <c r="AC170" s="125">
        <v>40922.991285243908</v>
      </c>
      <c r="AD170" s="125">
        <v>41741.451110948787</v>
      </c>
      <c r="AE170" s="125">
        <v>42576.280133167762</v>
      </c>
      <c r="AF170" s="125">
        <v>43427.80573583112</v>
      </c>
      <c r="AG170" s="125">
        <v>44296.361850547743</v>
      </c>
      <c r="AH170" s="125">
        <v>45182.289087558696</v>
      </c>
      <c r="AI170" s="125">
        <v>46085.934869309873</v>
      </c>
      <c r="AJ170" s="125">
        <v>47007.65356669607</v>
      </c>
      <c r="AK170" s="125">
        <v>47947.806638029993</v>
      </c>
      <c r="AL170" s="125">
        <v>48906.762770790592</v>
      </c>
      <c r="AM170" s="125">
        <v>49884.898026206407</v>
      </c>
      <c r="AN170" s="125">
        <v>50882.595986730536</v>
      </c>
      <c r="AO170" s="125">
        <v>51900.247906465149</v>
      </c>
      <c r="AP170" s="125">
        <v>52938.252864594455</v>
      </c>
      <c r="AQ170" s="125">
        <v>53997.017921886341</v>
      </c>
      <c r="AR170" s="125">
        <v>55076.95828032407</v>
      </c>
      <c r="AS170" s="125">
        <v>56178.497445930552</v>
      </c>
      <c r="AT170" s="125">
        <v>57302.067394849168</v>
      </c>
      <c r="AU170" s="125">
        <v>58448.108742746153</v>
      </c>
      <c r="AV170" s="125">
        <v>59617.070917601079</v>
      </c>
      <c r="AW170" s="125">
        <v>60809.4123359531</v>
      </c>
      <c r="AX170" s="71"/>
      <c r="AY170" s="71"/>
      <c r="AZ170" s="71"/>
      <c r="BA170" s="71"/>
      <c r="BB170" s="71">
        <v>-27540</v>
      </c>
      <c r="BD170" s="78"/>
      <c r="BE170" s="78"/>
    </row>
    <row r="171" spans="1:347" s="70" customFormat="1" ht="11.25" customHeight="1" x14ac:dyDescent="0.2">
      <c r="A171" s="127"/>
      <c r="B171" s="70" t="s">
        <v>248</v>
      </c>
      <c r="C171" s="70" t="s">
        <v>436</v>
      </c>
      <c r="D171" s="70" t="s">
        <v>437</v>
      </c>
      <c r="E171" s="501">
        <v>1</v>
      </c>
      <c r="G171" s="87"/>
      <c r="H171" s="124">
        <v>39500</v>
      </c>
      <c r="I171" s="125">
        <v>40290</v>
      </c>
      <c r="J171" s="125">
        <v>41095.800000000003</v>
      </c>
      <c r="K171" s="125">
        <v>41917.716</v>
      </c>
      <c r="L171" s="125">
        <v>42756.070319999999</v>
      </c>
      <c r="M171" s="125">
        <v>43611.1917264</v>
      </c>
      <c r="N171" s="125">
        <v>44483.415560927999</v>
      </c>
      <c r="O171" s="125">
        <v>45373.083872146562</v>
      </c>
      <c r="P171" s="125">
        <v>46280.545549589493</v>
      </c>
      <c r="Q171" s="125">
        <v>47206.156460581282</v>
      </c>
      <c r="R171" s="125">
        <v>48150.27958979291</v>
      </c>
      <c r="S171" s="125">
        <v>49113.28518158877</v>
      </c>
      <c r="T171" s="125">
        <v>50095.550885220546</v>
      </c>
      <c r="U171" s="125">
        <v>51097.461902924959</v>
      </c>
      <c r="V171" s="125">
        <v>52119.411140983459</v>
      </c>
      <c r="W171" s="125">
        <v>53161.799363803126</v>
      </c>
      <c r="X171" s="125">
        <v>54225.03535107919</v>
      </c>
      <c r="Y171" s="125">
        <v>55309.536058100777</v>
      </c>
      <c r="Z171" s="125">
        <v>56415.726779262797</v>
      </c>
      <c r="AA171" s="125">
        <v>57544.041314848051</v>
      </c>
      <c r="AB171" s="125">
        <v>58694.922141145013</v>
      </c>
      <c r="AC171" s="125">
        <v>59868.820583967914</v>
      </c>
      <c r="AD171" s="125">
        <v>61066.196995647275</v>
      </c>
      <c r="AE171" s="125">
        <v>62287.52093556022</v>
      </c>
      <c r="AF171" s="125">
        <v>63533.271354271426</v>
      </c>
      <c r="AG171" s="125">
        <v>64803.936781356853</v>
      </c>
      <c r="AH171" s="125">
        <v>66100.015516983985</v>
      </c>
      <c r="AI171" s="125">
        <v>67422.015827323659</v>
      </c>
      <c r="AJ171" s="125">
        <v>68770.456143870135</v>
      </c>
      <c r="AK171" s="125">
        <v>70145.86526674754</v>
      </c>
      <c r="AL171" s="125">
        <v>71548.782572082491</v>
      </c>
      <c r="AM171" s="125">
        <v>72979.758223524143</v>
      </c>
      <c r="AN171" s="125">
        <v>74439.353387994634</v>
      </c>
      <c r="AO171" s="125">
        <v>75928.140455754532</v>
      </c>
      <c r="AP171" s="125">
        <v>77446.703264869619</v>
      </c>
      <c r="AQ171" s="125">
        <v>78995.63733016701</v>
      </c>
      <c r="AR171" s="125">
        <v>80575.550076770349</v>
      </c>
      <c r="AS171" s="125">
        <v>82187.061078305764</v>
      </c>
      <c r="AT171" s="125">
        <v>83830.802299871881</v>
      </c>
      <c r="AU171" s="125">
        <v>85507.418345869315</v>
      </c>
      <c r="AV171" s="125">
        <v>87217.566712786705</v>
      </c>
      <c r="AW171" s="125">
        <v>88961.918047042447</v>
      </c>
      <c r="AX171" s="71"/>
      <c r="AY171" s="71"/>
      <c r="AZ171" s="71"/>
      <c r="BA171" s="71"/>
      <c r="BB171" s="71">
        <v>-40290</v>
      </c>
      <c r="BD171" s="78"/>
      <c r="BE171" s="78"/>
    </row>
    <row r="172" spans="1:347" s="70" customFormat="1" ht="11.25" customHeight="1" x14ac:dyDescent="0.2">
      <c r="A172" s="127"/>
      <c r="B172" s="70" t="s">
        <v>248</v>
      </c>
      <c r="C172" s="70" t="s">
        <v>438</v>
      </c>
      <c r="D172" s="70" t="s">
        <v>439</v>
      </c>
      <c r="E172" s="501">
        <v>1</v>
      </c>
      <c r="G172" s="87"/>
      <c r="H172" s="124">
        <v>30000</v>
      </c>
      <c r="I172" s="125">
        <v>30600</v>
      </c>
      <c r="J172" s="132">
        <v>31212</v>
      </c>
      <c r="K172" s="132">
        <v>31836.240000000002</v>
      </c>
      <c r="L172" s="132">
        <v>32472.964800000002</v>
      </c>
      <c r="M172" s="132">
        <v>33122.424096000002</v>
      </c>
      <c r="N172" s="132">
        <v>33784.872577920003</v>
      </c>
      <c r="O172" s="132">
        <v>34460.570029478404</v>
      </c>
      <c r="P172" s="132">
        <v>35149.781430067975</v>
      </c>
      <c r="Q172" s="132">
        <v>35852.777058669337</v>
      </c>
      <c r="R172" s="132">
        <v>36569.832599842724</v>
      </c>
      <c r="S172" s="132">
        <v>37301.229251839577</v>
      </c>
      <c r="T172" s="132">
        <v>38047.253836876371</v>
      </c>
      <c r="U172" s="132">
        <v>38808.198913613902</v>
      </c>
      <c r="V172" s="132">
        <v>39584.36289188618</v>
      </c>
      <c r="W172" s="132">
        <v>40376.050149723902</v>
      </c>
      <c r="X172" s="132">
        <v>41183.571152718381</v>
      </c>
      <c r="Y172" s="132">
        <v>42007.242575772747</v>
      </c>
      <c r="Z172" s="132">
        <v>42847.387427288202</v>
      </c>
      <c r="AA172" s="132">
        <v>43704.33517583397</v>
      </c>
      <c r="AB172" s="132">
        <v>44578.421879350652</v>
      </c>
      <c r="AC172" s="132">
        <v>45469.990316937663</v>
      </c>
      <c r="AD172" s="132">
        <v>46379.390123276418</v>
      </c>
      <c r="AE172" s="132">
        <v>47306.97792574195</v>
      </c>
      <c r="AF172" s="132">
        <v>48253.117484256793</v>
      </c>
      <c r="AG172" s="132">
        <v>49218.179833941926</v>
      </c>
      <c r="AH172" s="132">
        <v>50202.543430620768</v>
      </c>
      <c r="AI172" s="132">
        <v>51206.594299233184</v>
      </c>
      <c r="AJ172" s="132">
        <v>52230.726185217849</v>
      </c>
      <c r="AK172" s="132">
        <v>53275.340708922209</v>
      </c>
      <c r="AL172" s="132">
        <v>54340.847523100652</v>
      </c>
      <c r="AM172" s="132">
        <v>55427.664473562669</v>
      </c>
      <c r="AN172" s="132">
        <v>56536.217763033921</v>
      </c>
      <c r="AO172" s="132">
        <v>57666.942118294603</v>
      </c>
      <c r="AP172" s="132">
        <v>58820.280960660493</v>
      </c>
      <c r="AQ172" s="132">
        <v>59996.686579873705</v>
      </c>
      <c r="AR172" s="132">
        <v>61196.620311471183</v>
      </c>
      <c r="AS172" s="132">
        <v>62420.552717700608</v>
      </c>
      <c r="AT172" s="132">
        <v>63668.963772054623</v>
      </c>
      <c r="AU172" s="132">
        <v>64942.34304749572</v>
      </c>
      <c r="AV172" s="132">
        <v>66241.189908445638</v>
      </c>
      <c r="AW172" s="132">
        <v>67566.013706614554</v>
      </c>
      <c r="AX172" s="71"/>
      <c r="AY172" s="71"/>
      <c r="AZ172" s="71"/>
      <c r="BA172" s="71"/>
      <c r="BB172" s="71">
        <v>-30600</v>
      </c>
      <c r="BD172" s="78"/>
      <c r="BE172" s="78"/>
    </row>
    <row r="173" spans="1:347" s="70" customFormat="1" ht="11.25" customHeight="1" x14ac:dyDescent="0.2">
      <c r="A173" s="127"/>
      <c r="B173" s="70" t="s">
        <v>248</v>
      </c>
      <c r="C173" s="70" t="s">
        <v>440</v>
      </c>
      <c r="D173" s="70" t="s">
        <v>441</v>
      </c>
      <c r="E173" s="501">
        <v>1</v>
      </c>
      <c r="G173" s="87"/>
      <c r="H173" s="124">
        <v>31000</v>
      </c>
      <c r="I173" s="125"/>
      <c r="J173" s="132">
        <v>0</v>
      </c>
      <c r="K173" s="132">
        <v>0</v>
      </c>
      <c r="L173" s="132">
        <v>0</v>
      </c>
      <c r="M173" s="132">
        <v>0</v>
      </c>
      <c r="N173" s="132">
        <v>0</v>
      </c>
      <c r="O173" s="132">
        <v>0</v>
      </c>
      <c r="P173" s="132">
        <v>0</v>
      </c>
      <c r="Q173" s="132">
        <v>0</v>
      </c>
      <c r="R173" s="132">
        <v>0</v>
      </c>
      <c r="S173" s="132">
        <v>0</v>
      </c>
      <c r="T173" s="132">
        <v>0</v>
      </c>
      <c r="U173" s="132">
        <v>0</v>
      </c>
      <c r="V173" s="132">
        <v>0</v>
      </c>
      <c r="W173" s="132">
        <v>0</v>
      </c>
      <c r="X173" s="132">
        <v>0</v>
      </c>
      <c r="Y173" s="132">
        <v>0</v>
      </c>
      <c r="Z173" s="132">
        <v>0</v>
      </c>
      <c r="AA173" s="132">
        <v>0</v>
      </c>
      <c r="AB173" s="132">
        <v>0</v>
      </c>
      <c r="AC173" s="132">
        <v>0</v>
      </c>
      <c r="AD173" s="132">
        <v>0</v>
      </c>
      <c r="AE173" s="132">
        <v>0</v>
      </c>
      <c r="AF173" s="132">
        <v>0</v>
      </c>
      <c r="AG173" s="132">
        <v>0</v>
      </c>
      <c r="AH173" s="132">
        <v>0</v>
      </c>
      <c r="AI173" s="132">
        <v>0</v>
      </c>
      <c r="AJ173" s="132">
        <v>0</v>
      </c>
      <c r="AK173" s="132">
        <v>0</v>
      </c>
      <c r="AL173" s="132">
        <v>0</v>
      </c>
      <c r="AM173" s="132">
        <v>0</v>
      </c>
      <c r="AN173" s="132">
        <v>0</v>
      </c>
      <c r="AO173" s="132">
        <v>0</v>
      </c>
      <c r="AP173" s="132">
        <v>0</v>
      </c>
      <c r="AQ173" s="132">
        <v>0</v>
      </c>
      <c r="AR173" s="132">
        <v>0</v>
      </c>
      <c r="AS173" s="132">
        <v>0</v>
      </c>
      <c r="AT173" s="132">
        <v>0</v>
      </c>
      <c r="AU173" s="132">
        <v>0</v>
      </c>
      <c r="AV173" s="132">
        <v>0</v>
      </c>
      <c r="AW173" s="132">
        <v>0</v>
      </c>
      <c r="BA173" s="71"/>
      <c r="BB173" s="71">
        <v>0</v>
      </c>
    </row>
    <row r="174" spans="1:347" s="70" customFormat="1" ht="11.25" customHeight="1" x14ac:dyDescent="0.2">
      <c r="A174" s="127"/>
      <c r="B174" s="70" t="s">
        <v>248</v>
      </c>
      <c r="C174" s="70" t="s">
        <v>442</v>
      </c>
      <c r="D174" s="70" t="s">
        <v>443</v>
      </c>
      <c r="E174" s="501">
        <v>1</v>
      </c>
      <c r="G174" s="87"/>
      <c r="H174" s="124">
        <v>80000</v>
      </c>
      <c r="I174" s="125">
        <v>81600</v>
      </c>
      <c r="J174" s="125">
        <v>83232</v>
      </c>
      <c r="K174" s="125">
        <v>84896.639999999999</v>
      </c>
      <c r="L174" s="125">
        <v>86594.572799999994</v>
      </c>
      <c r="M174" s="125">
        <v>88326.464255999992</v>
      </c>
      <c r="N174" s="125">
        <v>90092.993541119999</v>
      </c>
      <c r="O174" s="125">
        <v>91894.8534119424</v>
      </c>
      <c r="P174" s="125">
        <v>93732.750480181247</v>
      </c>
      <c r="Q174" s="125">
        <v>95607.405489784869</v>
      </c>
      <c r="R174" s="125">
        <v>97519.553599580569</v>
      </c>
      <c r="S174" s="125">
        <v>99469.944671572186</v>
      </c>
      <c r="T174" s="125">
        <v>101459.34356500363</v>
      </c>
      <c r="U174" s="125">
        <v>103488.5304363037</v>
      </c>
      <c r="V174" s="125">
        <v>105558.30104502977</v>
      </c>
      <c r="W174" s="125">
        <v>107669.46706593037</v>
      </c>
      <c r="X174" s="125">
        <v>109822.85640724898</v>
      </c>
      <c r="Y174" s="125">
        <v>112019.31353539396</v>
      </c>
      <c r="Z174" s="125">
        <v>114259.69980610184</v>
      </c>
      <c r="AA174" s="125">
        <v>116544.89380222387</v>
      </c>
      <c r="AB174" s="125">
        <v>118875.79167826835</v>
      </c>
      <c r="AC174" s="125">
        <v>121253.30751183371</v>
      </c>
      <c r="AD174" s="125">
        <v>123678.37366207039</v>
      </c>
      <c r="AE174" s="125">
        <v>126151.94113531179</v>
      </c>
      <c r="AF174" s="125">
        <v>128674.97995801803</v>
      </c>
      <c r="AG174" s="125">
        <v>131248.47955717839</v>
      </c>
      <c r="AH174" s="125">
        <v>133873.44914832196</v>
      </c>
      <c r="AI174" s="125">
        <v>136550.9181312884</v>
      </c>
      <c r="AJ174" s="125">
        <v>139281.93649391417</v>
      </c>
      <c r="AK174" s="125">
        <v>142067.57522379246</v>
      </c>
      <c r="AL174" s="125">
        <v>144908.9267282683</v>
      </c>
      <c r="AM174" s="125">
        <v>147807.10526283368</v>
      </c>
      <c r="AN174" s="125">
        <v>150763.24736809035</v>
      </c>
      <c r="AO174" s="125">
        <v>153778.51231545216</v>
      </c>
      <c r="AP174" s="125">
        <v>156854.0825617612</v>
      </c>
      <c r="AQ174" s="125">
        <v>159991.16421299643</v>
      </c>
      <c r="AR174" s="125">
        <v>163190.98749725637</v>
      </c>
      <c r="AS174" s="125">
        <v>166454.8072472015</v>
      </c>
      <c r="AT174" s="125">
        <v>169783.90339214553</v>
      </c>
      <c r="AU174" s="125">
        <v>173179.58145998843</v>
      </c>
      <c r="AV174" s="125">
        <v>176643.1730891882</v>
      </c>
      <c r="AW174" s="125">
        <v>180176.03655097197</v>
      </c>
      <c r="AX174" s="71"/>
      <c r="AY174" s="71"/>
      <c r="AZ174" s="71"/>
      <c r="BA174" s="71"/>
      <c r="BB174" s="71">
        <v>-81600</v>
      </c>
      <c r="BD174" s="78"/>
      <c r="BE174" s="78"/>
    </row>
    <row r="175" spans="1:347" s="70" customFormat="1" ht="11.25" customHeight="1" x14ac:dyDescent="0.2">
      <c r="A175" s="127"/>
      <c r="B175" s="70" t="s">
        <v>248</v>
      </c>
      <c r="C175" s="70" t="s">
        <v>444</v>
      </c>
      <c r="D175" s="507" t="s">
        <v>445</v>
      </c>
      <c r="E175" s="501">
        <v>0.5</v>
      </c>
      <c r="G175" s="87"/>
      <c r="H175" s="124">
        <v>17967</v>
      </c>
      <c r="I175" s="125">
        <v>18326.34</v>
      </c>
      <c r="J175" s="125">
        <v>18692.8668</v>
      </c>
      <c r="K175" s="125">
        <v>19066.724136000001</v>
      </c>
      <c r="L175" s="125">
        <v>19448.058618720002</v>
      </c>
      <c r="M175" s="125">
        <v>19837.019791094404</v>
      </c>
      <c r="N175" s="125">
        <v>20233.760186916294</v>
      </c>
      <c r="O175" s="125">
        <v>20638.43539065462</v>
      </c>
      <c r="P175" s="125">
        <v>21051.204098467711</v>
      </c>
      <c r="Q175" s="125">
        <v>21472.228180437065</v>
      </c>
      <c r="R175" s="125">
        <v>21901.672744045805</v>
      </c>
      <c r="S175" s="125">
        <v>22339.70619892672</v>
      </c>
      <c r="T175" s="125">
        <v>22786.500322905256</v>
      </c>
      <c r="U175" s="125">
        <v>23242.230329363363</v>
      </c>
      <c r="V175" s="125">
        <v>23707.07493595063</v>
      </c>
      <c r="W175" s="125">
        <v>24181.216434669645</v>
      </c>
      <c r="X175" s="125">
        <v>24664.840763363038</v>
      </c>
      <c r="Y175" s="125">
        <v>25158.1375786303</v>
      </c>
      <c r="Z175" s="125">
        <v>25661.300330202906</v>
      </c>
      <c r="AA175" s="125">
        <v>26174.526336806965</v>
      </c>
      <c r="AB175" s="125">
        <v>26698.016863543104</v>
      </c>
      <c r="AC175" s="125">
        <v>27231.977200813966</v>
      </c>
      <c r="AD175" s="125">
        <v>27776.616744830248</v>
      </c>
      <c r="AE175" s="125">
        <v>28332.149079726853</v>
      </c>
      <c r="AF175" s="125">
        <v>28898.79206132139</v>
      </c>
      <c r="AG175" s="125">
        <v>29476.767902547817</v>
      </c>
      <c r="AH175" s="125">
        <v>30066.303260598776</v>
      </c>
      <c r="AI175" s="125">
        <v>30667.629325810751</v>
      </c>
      <c r="AJ175" s="125">
        <v>31280.981912326966</v>
      </c>
      <c r="AK175" s="125">
        <v>31906.601550573505</v>
      </c>
      <c r="AL175" s="125">
        <v>32544.733581584976</v>
      </c>
      <c r="AM175" s="125">
        <v>33195.628253216673</v>
      </c>
      <c r="AN175" s="125">
        <v>33859.540818281006</v>
      </c>
      <c r="AO175" s="125">
        <v>34536.731634646625</v>
      </c>
      <c r="AP175" s="125">
        <v>35227.466267339558</v>
      </c>
      <c r="AQ175" s="125">
        <v>35932.015592686352</v>
      </c>
      <c r="AR175" s="125">
        <v>36650.655904540079</v>
      </c>
      <c r="AS175" s="125">
        <v>37383.669022630878</v>
      </c>
      <c r="AT175" s="125">
        <v>38131.342403083494</v>
      </c>
      <c r="AU175" s="125">
        <v>38893.969251145165</v>
      </c>
      <c r="AV175" s="125">
        <v>39671.84863616807</v>
      </c>
      <c r="AW175" s="125">
        <v>40465.285608891434</v>
      </c>
      <c r="AX175" s="71"/>
      <c r="AY175" s="71"/>
      <c r="AZ175" s="71"/>
      <c r="BA175" s="71"/>
      <c r="BB175" s="71">
        <v>-18326.34</v>
      </c>
      <c r="BD175" s="78"/>
      <c r="BE175" s="78"/>
    </row>
    <row r="176" spans="1:347" s="70" customFormat="1" ht="11.25" customHeight="1" x14ac:dyDescent="0.2">
      <c r="A176" s="127"/>
      <c r="B176" s="70" t="s">
        <v>248</v>
      </c>
      <c r="C176" s="70" t="s">
        <v>446</v>
      </c>
      <c r="D176" s="70" t="s">
        <v>447</v>
      </c>
      <c r="E176" s="501">
        <v>1</v>
      </c>
      <c r="G176" s="87"/>
      <c r="H176" s="124">
        <v>30000</v>
      </c>
      <c r="I176" s="125"/>
      <c r="J176" s="132">
        <v>0</v>
      </c>
      <c r="K176" s="132">
        <v>0</v>
      </c>
      <c r="L176" s="132">
        <v>0</v>
      </c>
      <c r="M176" s="132">
        <v>0</v>
      </c>
      <c r="N176" s="132">
        <v>0</v>
      </c>
      <c r="O176" s="132">
        <v>0</v>
      </c>
      <c r="P176" s="132">
        <v>0</v>
      </c>
      <c r="Q176" s="132">
        <v>0</v>
      </c>
      <c r="R176" s="132">
        <v>0</v>
      </c>
      <c r="S176" s="132">
        <v>0</v>
      </c>
      <c r="T176" s="132">
        <v>0</v>
      </c>
      <c r="U176" s="132">
        <v>0</v>
      </c>
      <c r="V176" s="132">
        <v>0</v>
      </c>
      <c r="W176" s="132">
        <v>0</v>
      </c>
      <c r="X176" s="132">
        <v>0</v>
      </c>
      <c r="Y176" s="132">
        <v>0</v>
      </c>
      <c r="Z176" s="132">
        <v>0</v>
      </c>
      <c r="AA176" s="132">
        <v>0</v>
      </c>
      <c r="AB176" s="132">
        <v>0</v>
      </c>
      <c r="AC176" s="132">
        <v>0</v>
      </c>
      <c r="AD176" s="132">
        <v>0</v>
      </c>
      <c r="AE176" s="132">
        <v>0</v>
      </c>
      <c r="AF176" s="132">
        <v>0</v>
      </c>
      <c r="AG176" s="132">
        <v>0</v>
      </c>
      <c r="AH176" s="132">
        <v>0</v>
      </c>
      <c r="AI176" s="132">
        <v>0</v>
      </c>
      <c r="AJ176" s="132">
        <v>0</v>
      </c>
      <c r="AK176" s="132">
        <v>0</v>
      </c>
      <c r="AL176" s="132">
        <v>0</v>
      </c>
      <c r="AM176" s="132">
        <v>0</v>
      </c>
      <c r="AN176" s="132">
        <v>0</v>
      </c>
      <c r="AO176" s="132">
        <v>0</v>
      </c>
      <c r="AP176" s="132">
        <v>0</v>
      </c>
      <c r="AQ176" s="132">
        <v>0</v>
      </c>
      <c r="AR176" s="132">
        <v>0</v>
      </c>
      <c r="AS176" s="132">
        <v>0</v>
      </c>
      <c r="AT176" s="132">
        <v>0</v>
      </c>
      <c r="AU176" s="132">
        <v>0</v>
      </c>
      <c r="AV176" s="132">
        <v>0</v>
      </c>
      <c r="AW176" s="132">
        <v>0</v>
      </c>
      <c r="AX176" s="71"/>
      <c r="AY176" s="71"/>
      <c r="AZ176" s="71"/>
      <c r="BA176" s="71"/>
      <c r="BB176" s="71">
        <v>0</v>
      </c>
      <c r="BD176" s="78"/>
      <c r="BE176" s="78"/>
    </row>
    <row r="177" spans="1:347" s="70" customFormat="1" ht="11.25" customHeight="1" x14ac:dyDescent="0.2">
      <c r="A177" s="127"/>
      <c r="B177" s="70" t="s">
        <v>248</v>
      </c>
      <c r="E177" s="501"/>
      <c r="G177" s="87"/>
      <c r="H177" s="124">
        <v>0</v>
      </c>
      <c r="I177" s="125">
        <v>0</v>
      </c>
      <c r="J177" s="132">
        <v>0</v>
      </c>
      <c r="K177" s="132">
        <v>0</v>
      </c>
      <c r="L177" s="132">
        <v>0</v>
      </c>
      <c r="M177" s="132">
        <v>0</v>
      </c>
      <c r="N177" s="132">
        <v>0</v>
      </c>
      <c r="O177" s="132">
        <v>0</v>
      </c>
      <c r="P177" s="132">
        <v>0</v>
      </c>
      <c r="Q177" s="132">
        <v>0</v>
      </c>
      <c r="R177" s="132">
        <v>0</v>
      </c>
      <c r="S177" s="132">
        <v>0</v>
      </c>
      <c r="T177" s="132">
        <v>0</v>
      </c>
      <c r="U177" s="132">
        <v>0</v>
      </c>
      <c r="V177" s="132">
        <v>0</v>
      </c>
      <c r="W177" s="132">
        <v>0</v>
      </c>
      <c r="X177" s="132">
        <v>0</v>
      </c>
      <c r="Y177" s="132">
        <v>0</v>
      </c>
      <c r="Z177" s="132">
        <v>0</v>
      </c>
      <c r="AA177" s="132">
        <v>0</v>
      </c>
      <c r="AB177" s="132">
        <v>0</v>
      </c>
      <c r="AC177" s="132">
        <v>0</v>
      </c>
      <c r="AD177" s="132">
        <v>0</v>
      </c>
      <c r="AE177" s="132">
        <v>0</v>
      </c>
      <c r="AF177" s="132">
        <v>0</v>
      </c>
      <c r="AG177" s="132">
        <v>0</v>
      </c>
      <c r="AH177" s="132">
        <v>0</v>
      </c>
      <c r="AI177" s="132">
        <v>0</v>
      </c>
      <c r="AJ177" s="132">
        <v>0</v>
      </c>
      <c r="AK177" s="132">
        <v>0</v>
      </c>
      <c r="AL177" s="132">
        <v>0</v>
      </c>
      <c r="AM177" s="132">
        <v>0</v>
      </c>
      <c r="AN177" s="132">
        <v>0</v>
      </c>
      <c r="AO177" s="132">
        <v>0</v>
      </c>
      <c r="AP177" s="132">
        <v>0</v>
      </c>
      <c r="AQ177" s="132">
        <v>0</v>
      </c>
      <c r="AR177" s="132">
        <v>0</v>
      </c>
      <c r="AS177" s="132">
        <v>0</v>
      </c>
      <c r="AT177" s="132">
        <v>0</v>
      </c>
      <c r="AU177" s="132">
        <v>0</v>
      </c>
      <c r="AV177" s="132">
        <v>0</v>
      </c>
      <c r="AW177" s="132">
        <v>0</v>
      </c>
      <c r="BA177" s="71"/>
      <c r="BB177" s="71">
        <v>0</v>
      </c>
    </row>
    <row r="178" spans="1:347" s="70" customFormat="1" ht="11.25" customHeight="1" x14ac:dyDescent="0.2">
      <c r="A178" s="127"/>
      <c r="B178" s="88" t="s">
        <v>289</v>
      </c>
      <c r="C178" s="88"/>
      <c r="D178" s="88"/>
      <c r="E178" s="502"/>
      <c r="F178" s="88"/>
      <c r="G178" s="92"/>
      <c r="H178" s="459"/>
      <c r="I178" s="460"/>
      <c r="J178" s="460"/>
      <c r="K178" s="460"/>
      <c r="L178" s="460"/>
      <c r="M178" s="460"/>
      <c r="N178" s="460"/>
      <c r="O178" s="460"/>
      <c r="P178" s="460"/>
      <c r="Q178" s="460"/>
      <c r="R178" s="460"/>
      <c r="S178" s="460"/>
      <c r="T178" s="460"/>
      <c r="U178" s="460"/>
      <c r="V178" s="460"/>
      <c r="W178" s="460"/>
      <c r="X178" s="460"/>
      <c r="Y178" s="460"/>
      <c r="Z178" s="460"/>
      <c r="AA178" s="460"/>
      <c r="AB178" s="460"/>
      <c r="AC178" s="460"/>
      <c r="AD178" s="460"/>
      <c r="AE178" s="460"/>
      <c r="AF178" s="460"/>
      <c r="AG178" s="460"/>
      <c r="AH178" s="460"/>
      <c r="AI178" s="460"/>
      <c r="AJ178" s="460"/>
      <c r="AK178" s="460"/>
      <c r="AL178" s="460"/>
      <c r="AM178" s="460"/>
      <c r="AN178" s="460"/>
      <c r="AO178" s="460"/>
      <c r="AP178" s="460"/>
      <c r="AQ178" s="460"/>
      <c r="AR178" s="460"/>
      <c r="AS178" s="460"/>
      <c r="AT178" s="460"/>
      <c r="AU178" s="460"/>
      <c r="AV178" s="460"/>
      <c r="AW178" s="460"/>
    </row>
    <row r="179" spans="1:347" s="70" customFormat="1" ht="11.25" customHeight="1" x14ac:dyDescent="0.2">
      <c r="A179" s="127"/>
      <c r="B179" s="461" t="s">
        <v>290</v>
      </c>
      <c r="C179" s="461"/>
      <c r="D179" s="461"/>
      <c r="E179" s="503"/>
      <c r="F179" s="461"/>
      <c r="G179" s="462"/>
      <c r="H179" s="463">
        <v>6</v>
      </c>
      <c r="I179" s="464">
        <v>4</v>
      </c>
      <c r="J179" s="464">
        <v>4</v>
      </c>
      <c r="K179" s="464">
        <v>4</v>
      </c>
      <c r="L179" s="464">
        <v>4</v>
      </c>
      <c r="M179" s="464">
        <v>4</v>
      </c>
      <c r="N179" s="464">
        <v>4</v>
      </c>
      <c r="O179" s="464">
        <v>4</v>
      </c>
      <c r="P179" s="464">
        <v>4</v>
      </c>
      <c r="Q179" s="464">
        <v>4</v>
      </c>
      <c r="R179" s="464">
        <v>4</v>
      </c>
      <c r="S179" s="464">
        <v>4</v>
      </c>
      <c r="T179" s="464">
        <v>4</v>
      </c>
      <c r="U179" s="464">
        <v>4</v>
      </c>
      <c r="V179" s="464">
        <v>4</v>
      </c>
      <c r="W179" s="464">
        <v>4</v>
      </c>
      <c r="X179" s="464">
        <v>4</v>
      </c>
      <c r="Y179" s="464">
        <v>4</v>
      </c>
      <c r="Z179" s="464">
        <v>4</v>
      </c>
      <c r="AA179" s="464">
        <v>4</v>
      </c>
      <c r="AB179" s="464">
        <v>4</v>
      </c>
      <c r="AC179" s="464">
        <v>4</v>
      </c>
      <c r="AD179" s="464">
        <v>4</v>
      </c>
      <c r="AE179" s="464">
        <v>4</v>
      </c>
      <c r="AF179" s="464">
        <v>4</v>
      </c>
      <c r="AG179" s="464">
        <v>4</v>
      </c>
      <c r="AH179" s="464">
        <v>4</v>
      </c>
      <c r="AI179" s="464">
        <v>4</v>
      </c>
      <c r="AJ179" s="464">
        <v>4</v>
      </c>
      <c r="AK179" s="464">
        <v>4</v>
      </c>
      <c r="AL179" s="464">
        <v>4</v>
      </c>
      <c r="AM179" s="464">
        <v>4</v>
      </c>
      <c r="AN179" s="464">
        <v>4</v>
      </c>
      <c r="AO179" s="464">
        <v>4</v>
      </c>
      <c r="AP179" s="464">
        <v>4</v>
      </c>
      <c r="AQ179" s="464">
        <v>4</v>
      </c>
      <c r="AR179" s="464">
        <v>4</v>
      </c>
      <c r="AS179" s="464">
        <v>4</v>
      </c>
      <c r="AT179" s="464">
        <v>4</v>
      </c>
      <c r="AU179" s="464">
        <v>4</v>
      </c>
      <c r="AV179" s="464">
        <v>4</v>
      </c>
      <c r="AW179" s="464">
        <v>4</v>
      </c>
    </row>
    <row r="180" spans="1:347" s="70" customFormat="1" ht="11.25" customHeight="1" x14ac:dyDescent="0.2">
      <c r="A180" s="127"/>
      <c r="B180" s="88" t="s">
        <v>291</v>
      </c>
      <c r="C180" s="88"/>
      <c r="D180" s="88"/>
      <c r="E180" s="502"/>
      <c r="F180" s="88"/>
      <c r="G180" s="92"/>
      <c r="H180" s="465">
        <v>46.833333333333336</v>
      </c>
      <c r="I180" s="370">
        <v>71.5</v>
      </c>
      <c r="J180" s="370">
        <v>67.5</v>
      </c>
      <c r="K180" s="370">
        <v>78.75</v>
      </c>
      <c r="L180" s="370">
        <v>90</v>
      </c>
      <c r="M180" s="370">
        <v>101.25</v>
      </c>
      <c r="N180" s="370">
        <v>101.25</v>
      </c>
      <c r="O180" s="370">
        <v>101.25</v>
      </c>
      <c r="P180" s="370">
        <v>101.25</v>
      </c>
      <c r="Q180" s="370">
        <v>101.25</v>
      </c>
      <c r="R180" s="370">
        <v>101.25</v>
      </c>
      <c r="S180" s="370">
        <v>101.25</v>
      </c>
      <c r="T180" s="370">
        <v>101.25</v>
      </c>
      <c r="U180" s="370">
        <v>101.25</v>
      </c>
      <c r="V180" s="370">
        <v>101.25</v>
      </c>
      <c r="W180" s="370">
        <v>101.25</v>
      </c>
      <c r="X180" s="370">
        <v>101.25</v>
      </c>
      <c r="Y180" s="370">
        <v>101.25</v>
      </c>
      <c r="Z180" s="370">
        <v>101.25</v>
      </c>
      <c r="AA180" s="370">
        <v>101.25</v>
      </c>
      <c r="AB180" s="370">
        <v>101.25</v>
      </c>
      <c r="AC180" s="370">
        <v>101.25</v>
      </c>
      <c r="AD180" s="370">
        <v>101.25</v>
      </c>
      <c r="AE180" s="370">
        <v>101.25</v>
      </c>
      <c r="AF180" s="370">
        <v>101.25</v>
      </c>
      <c r="AG180" s="370">
        <v>101.25</v>
      </c>
      <c r="AH180" s="370">
        <v>101.25</v>
      </c>
      <c r="AI180" s="370">
        <v>101.25</v>
      </c>
      <c r="AJ180" s="370">
        <v>101.25</v>
      </c>
      <c r="AK180" s="370">
        <v>101.25</v>
      </c>
      <c r="AL180" s="370">
        <v>101.25</v>
      </c>
      <c r="AM180" s="370">
        <v>101.25</v>
      </c>
      <c r="AN180" s="370">
        <v>101.25</v>
      </c>
      <c r="AO180" s="370">
        <v>101.25</v>
      </c>
      <c r="AP180" s="370">
        <v>101.25</v>
      </c>
      <c r="AQ180" s="370">
        <v>101.25</v>
      </c>
      <c r="AR180" s="370">
        <v>101.25</v>
      </c>
      <c r="AS180" s="370">
        <v>101.25</v>
      </c>
      <c r="AT180" s="370">
        <v>101.25</v>
      </c>
      <c r="AU180" s="370">
        <v>101.25</v>
      </c>
      <c r="AV180" s="370">
        <v>101.25</v>
      </c>
      <c r="AW180" s="370">
        <v>101.25</v>
      </c>
    </row>
    <row r="181" spans="1:347" s="70" customFormat="1" ht="11.25" customHeight="1" x14ac:dyDescent="0.2">
      <c r="A181" s="127"/>
      <c r="E181" s="504"/>
      <c r="G181" s="87"/>
      <c r="H181" s="129"/>
      <c r="I181" s="130"/>
      <c r="J181" s="71"/>
      <c r="K181" s="71"/>
      <c r="L181" s="71"/>
      <c r="M181" s="71"/>
      <c r="N181" s="71"/>
      <c r="O181" s="71"/>
      <c r="P181" s="71"/>
      <c r="Q181" s="71"/>
      <c r="R181" s="71"/>
      <c r="S181" s="71"/>
      <c r="T181" s="71"/>
      <c r="U181" s="71"/>
      <c r="V181" s="71"/>
      <c r="W181" s="71"/>
      <c r="X181" s="71"/>
      <c r="Y181" s="71"/>
      <c r="Z181" s="71"/>
      <c r="AA181" s="71"/>
      <c r="AB181" s="71"/>
      <c r="AC181" s="71"/>
      <c r="AD181" s="71"/>
      <c r="AE181" s="71"/>
      <c r="AF181" s="71"/>
      <c r="AG181" s="71"/>
      <c r="AH181" s="71"/>
      <c r="AI181" s="71"/>
      <c r="AJ181" s="71"/>
      <c r="AK181" s="71"/>
      <c r="AL181" s="71"/>
      <c r="AM181" s="71"/>
      <c r="AN181" s="71"/>
      <c r="AO181" s="71"/>
      <c r="AP181" s="71"/>
      <c r="AQ181" s="71"/>
      <c r="AR181" s="71"/>
      <c r="AS181" s="71"/>
      <c r="AT181" s="71"/>
      <c r="AU181" s="71"/>
      <c r="AV181" s="71"/>
      <c r="AW181" s="71"/>
    </row>
    <row r="182" spans="1:347" s="70" customFormat="1" ht="11.25" hidden="1" customHeight="1" x14ac:dyDescent="0.2">
      <c r="A182" s="127"/>
      <c r="B182" s="68" t="s">
        <v>296</v>
      </c>
      <c r="C182" s="452"/>
      <c r="D182" s="452"/>
      <c r="E182" s="505"/>
      <c r="F182" s="452"/>
      <c r="G182" s="453"/>
      <c r="H182" s="454"/>
      <c r="I182" s="455"/>
      <c r="J182" s="455"/>
      <c r="K182" s="455"/>
      <c r="L182" s="455"/>
      <c r="M182" s="455"/>
      <c r="N182" s="455"/>
      <c r="O182" s="455"/>
      <c r="P182" s="455"/>
      <c r="Q182" s="455"/>
      <c r="R182" s="455"/>
      <c r="S182" s="455"/>
      <c r="T182" s="455"/>
      <c r="U182" s="455"/>
      <c r="V182" s="455"/>
      <c r="W182" s="455"/>
      <c r="X182" s="455"/>
      <c r="Y182" s="455"/>
      <c r="Z182" s="455"/>
      <c r="AA182" s="455"/>
      <c r="AB182" s="455"/>
      <c r="AC182" s="455"/>
      <c r="AD182" s="455"/>
      <c r="AE182" s="455"/>
      <c r="AF182" s="455"/>
      <c r="AG182" s="455"/>
      <c r="AH182" s="455"/>
      <c r="AI182" s="455"/>
      <c r="AJ182" s="455"/>
      <c r="AK182" s="455"/>
      <c r="AL182" s="455"/>
      <c r="AM182" s="455"/>
      <c r="AN182" s="455"/>
      <c r="AO182" s="455"/>
      <c r="AP182" s="455"/>
      <c r="AQ182" s="455"/>
      <c r="AR182" s="455"/>
      <c r="AS182" s="455"/>
      <c r="AT182" s="455"/>
      <c r="AU182" s="455"/>
      <c r="AV182" s="455"/>
      <c r="AW182" s="455"/>
      <c r="AY182" s="455"/>
      <c r="AZ182" s="455"/>
      <c r="BA182" s="455"/>
      <c r="BB182" s="455"/>
    </row>
    <row r="183" spans="1:347" hidden="1" x14ac:dyDescent="0.25">
      <c r="A183" s="128"/>
      <c r="B183" s="456" t="s">
        <v>288</v>
      </c>
      <c r="C183" s="457"/>
      <c r="D183" s="457"/>
      <c r="E183" s="506"/>
      <c r="F183" s="457"/>
      <c r="G183" s="457"/>
      <c r="H183" s="123"/>
      <c r="I183" s="458"/>
      <c r="J183" s="458"/>
      <c r="K183" s="458"/>
      <c r="L183" s="458"/>
      <c r="M183" s="458"/>
      <c r="N183" s="458"/>
      <c r="O183" s="458"/>
      <c r="P183" s="458"/>
      <c r="Q183" s="458"/>
      <c r="R183" s="458"/>
      <c r="S183" s="458"/>
      <c r="T183" s="458"/>
      <c r="U183" s="458"/>
      <c r="V183" s="458"/>
      <c r="W183" s="458"/>
      <c r="X183" s="458"/>
      <c r="Y183" s="458"/>
      <c r="Z183" s="458"/>
      <c r="AA183" s="458"/>
      <c r="AB183" s="458"/>
      <c r="AC183" s="458"/>
      <c r="AD183" s="458"/>
      <c r="AE183" s="458"/>
      <c r="AF183" s="458"/>
      <c r="AG183" s="458"/>
      <c r="AH183" s="458"/>
      <c r="AI183" s="458"/>
      <c r="AJ183" s="458"/>
      <c r="AK183" s="458"/>
      <c r="AL183" s="458"/>
      <c r="AM183" s="458"/>
      <c r="AN183" s="458"/>
      <c r="AO183" s="458"/>
      <c r="AP183" s="458"/>
      <c r="AQ183" s="458"/>
      <c r="AR183" s="458"/>
      <c r="AS183" s="458"/>
      <c r="AT183" s="458"/>
      <c r="AU183" s="458"/>
      <c r="AV183" s="458"/>
      <c r="AW183" s="458"/>
      <c r="AX183" s="70"/>
      <c r="AY183" s="458"/>
      <c r="AZ183" s="458"/>
      <c r="BA183" s="458"/>
      <c r="BB183" s="458"/>
      <c r="BC183" s="70"/>
      <c r="BD183" s="70"/>
      <c r="BE183" s="70"/>
      <c r="BF183" s="70"/>
      <c r="BG183" s="70"/>
      <c r="BH183" s="70"/>
      <c r="BI183" s="70"/>
      <c r="BJ183" s="70"/>
      <c r="BK183" s="70"/>
      <c r="BL183" s="70"/>
      <c r="BM183" s="70"/>
      <c r="BN183" s="70"/>
      <c r="BO183" s="70"/>
      <c r="BP183" s="70"/>
      <c r="BQ183" s="70"/>
      <c r="BR183" s="70"/>
      <c r="BS183" s="70"/>
      <c r="BT183" s="70"/>
      <c r="BU183" s="70"/>
      <c r="BV183" s="70"/>
      <c r="BW183" s="70"/>
      <c r="BX183" s="70"/>
      <c r="BY183" s="70"/>
      <c r="BZ183" s="70"/>
      <c r="CA183" s="70"/>
      <c r="CB183" s="70"/>
      <c r="CC183" s="70"/>
      <c r="CD183" s="70"/>
      <c r="CE183" s="70"/>
      <c r="CF183" s="70"/>
      <c r="CG183" s="70"/>
      <c r="CH183" s="70"/>
      <c r="CI183" s="70"/>
      <c r="CJ183" s="70"/>
      <c r="CK183" s="70"/>
      <c r="CL183" s="70"/>
      <c r="CM183" s="70"/>
      <c r="CN183" s="70"/>
      <c r="CO183" s="70"/>
      <c r="CP183" s="70"/>
      <c r="CQ183" s="70"/>
      <c r="CR183" s="70"/>
      <c r="CS183" s="70"/>
      <c r="CT183" s="70"/>
      <c r="CU183" s="70"/>
      <c r="CV183" s="70"/>
      <c r="CW183" s="70"/>
      <c r="CX183" s="70"/>
      <c r="CY183" s="70"/>
      <c r="CZ183" s="70"/>
      <c r="DA183" s="70"/>
      <c r="DB183" s="70"/>
      <c r="DC183" s="70"/>
      <c r="DD183" s="70"/>
      <c r="DE183" s="70"/>
      <c r="DF183" s="70"/>
      <c r="DG183" s="70"/>
      <c r="DH183" s="70"/>
      <c r="DI183" s="70"/>
      <c r="DJ183" s="70"/>
      <c r="DK183" s="70"/>
      <c r="DL183" s="70"/>
      <c r="DM183" s="70"/>
      <c r="DN183" s="70"/>
      <c r="DO183" s="70"/>
      <c r="DP183" s="70"/>
      <c r="DQ183" s="70"/>
      <c r="DR183" s="70"/>
      <c r="DS183" s="70"/>
      <c r="DT183" s="70"/>
      <c r="DU183" s="70"/>
      <c r="DV183" s="70"/>
      <c r="DW183" s="70"/>
      <c r="DX183" s="70"/>
      <c r="DY183" s="70"/>
      <c r="DZ183" s="70"/>
      <c r="EA183" s="70"/>
      <c r="EB183" s="70"/>
      <c r="EC183" s="70"/>
      <c r="ED183" s="70"/>
      <c r="EE183" s="70"/>
      <c r="EF183" s="70"/>
      <c r="EG183" s="70"/>
      <c r="EH183" s="70"/>
      <c r="EI183" s="70"/>
      <c r="EJ183" s="70"/>
      <c r="EK183" s="70"/>
      <c r="EL183" s="70"/>
      <c r="EM183" s="70"/>
      <c r="EN183" s="70"/>
      <c r="EO183" s="70"/>
      <c r="EP183" s="70"/>
      <c r="EQ183" s="70"/>
      <c r="ER183" s="70"/>
      <c r="ES183" s="70"/>
      <c r="ET183" s="70"/>
      <c r="EU183" s="70"/>
      <c r="EV183" s="70"/>
      <c r="EW183" s="70"/>
      <c r="EX183" s="70"/>
      <c r="EY183" s="70"/>
      <c r="EZ183" s="70"/>
      <c r="FA183" s="70"/>
      <c r="FB183" s="70"/>
      <c r="FC183" s="70"/>
      <c r="FD183" s="70"/>
      <c r="FE183" s="70"/>
      <c r="FF183" s="70"/>
      <c r="FG183" s="70"/>
      <c r="FH183" s="70"/>
      <c r="FI183" s="70"/>
      <c r="FJ183" s="70"/>
      <c r="FK183" s="70"/>
      <c r="FL183" s="70"/>
      <c r="FM183" s="70"/>
      <c r="FN183" s="70"/>
      <c r="FO183" s="70"/>
      <c r="FP183" s="70"/>
      <c r="FQ183" s="70"/>
      <c r="FR183" s="70"/>
      <c r="FS183" s="70"/>
      <c r="FT183" s="70"/>
      <c r="FU183" s="70"/>
      <c r="FV183" s="70"/>
      <c r="FW183" s="70"/>
      <c r="FX183" s="70"/>
      <c r="FY183" s="70"/>
      <c r="FZ183" s="70"/>
      <c r="GA183" s="70"/>
      <c r="GB183" s="70"/>
      <c r="GC183" s="70"/>
      <c r="GD183" s="70"/>
      <c r="GE183" s="70"/>
      <c r="GF183" s="70"/>
      <c r="GG183" s="70"/>
      <c r="GH183" s="70"/>
      <c r="GI183" s="70"/>
      <c r="GJ183" s="70"/>
      <c r="GK183" s="70"/>
      <c r="GL183" s="70"/>
      <c r="GM183" s="70"/>
      <c r="GN183" s="70"/>
      <c r="GO183" s="70"/>
      <c r="GP183" s="70"/>
      <c r="GQ183" s="70"/>
      <c r="GR183" s="70"/>
      <c r="GS183" s="70"/>
      <c r="GT183" s="70"/>
      <c r="GU183" s="70"/>
      <c r="GV183" s="70"/>
      <c r="GW183" s="70"/>
      <c r="GX183" s="70"/>
      <c r="GY183" s="70"/>
      <c r="GZ183" s="70"/>
      <c r="HA183" s="70"/>
      <c r="HB183" s="70"/>
      <c r="HC183" s="70"/>
      <c r="HD183" s="70"/>
      <c r="HE183" s="70"/>
      <c r="HF183" s="70"/>
      <c r="HG183" s="70"/>
      <c r="HH183" s="70"/>
      <c r="HI183" s="70"/>
      <c r="HJ183" s="70"/>
      <c r="HK183" s="70"/>
      <c r="HL183" s="70"/>
      <c r="HM183" s="70"/>
      <c r="HN183" s="70"/>
      <c r="HO183" s="70"/>
      <c r="HP183" s="70"/>
      <c r="HQ183" s="70"/>
      <c r="HR183" s="70"/>
      <c r="HS183" s="70"/>
      <c r="HT183" s="70"/>
      <c r="HU183" s="70"/>
      <c r="HV183" s="70"/>
      <c r="HW183" s="70"/>
      <c r="HX183" s="70"/>
      <c r="HY183" s="70"/>
      <c r="HZ183" s="70"/>
      <c r="IA183" s="70"/>
      <c r="IB183" s="70"/>
      <c r="IC183" s="70"/>
      <c r="ID183" s="70"/>
      <c r="IE183" s="70"/>
      <c r="IF183" s="70"/>
      <c r="IG183" s="70"/>
      <c r="IH183" s="70"/>
      <c r="II183" s="70"/>
      <c r="IJ183" s="70"/>
      <c r="IK183" s="70"/>
      <c r="IL183" s="70"/>
      <c r="IM183" s="70"/>
      <c r="IN183" s="70"/>
      <c r="IO183" s="70"/>
      <c r="IP183" s="70"/>
      <c r="IQ183" s="70"/>
      <c r="IR183" s="70"/>
      <c r="IS183" s="70"/>
      <c r="IT183" s="70"/>
      <c r="IU183" s="70"/>
      <c r="IV183" s="70"/>
      <c r="IW183" s="70"/>
      <c r="IX183" s="70"/>
      <c r="IY183" s="70"/>
      <c r="IZ183" s="70"/>
      <c r="JA183" s="70"/>
      <c r="JB183" s="70"/>
      <c r="JC183" s="70"/>
      <c r="JD183" s="70"/>
      <c r="JE183" s="70"/>
      <c r="JF183" s="70"/>
      <c r="JG183" s="70"/>
      <c r="JH183" s="70"/>
      <c r="JI183" s="70"/>
      <c r="JJ183" s="70"/>
      <c r="JK183" s="70"/>
      <c r="JL183" s="70"/>
      <c r="JM183" s="70"/>
      <c r="JN183" s="70"/>
      <c r="JO183" s="70"/>
      <c r="JP183" s="70"/>
      <c r="JQ183" s="70"/>
      <c r="JR183" s="70"/>
      <c r="JS183" s="70"/>
      <c r="JT183" s="70"/>
      <c r="JU183" s="70"/>
      <c r="JV183" s="70"/>
      <c r="JW183" s="70"/>
      <c r="JX183" s="70"/>
      <c r="JY183" s="70"/>
      <c r="JZ183" s="70"/>
      <c r="KA183" s="70"/>
      <c r="KB183" s="70"/>
      <c r="KC183" s="70"/>
      <c r="KD183" s="70"/>
      <c r="KE183" s="70"/>
      <c r="KF183" s="70"/>
      <c r="KG183" s="70"/>
      <c r="KH183" s="70"/>
      <c r="KI183" s="70"/>
      <c r="KJ183" s="70"/>
      <c r="KK183" s="70"/>
      <c r="KL183" s="70"/>
      <c r="KM183" s="70"/>
      <c r="KN183" s="70"/>
      <c r="KO183" s="70"/>
      <c r="KP183" s="70"/>
      <c r="KQ183" s="70"/>
      <c r="KR183" s="70"/>
      <c r="KS183" s="70"/>
      <c r="KT183" s="70"/>
      <c r="KU183" s="70"/>
      <c r="KV183" s="70"/>
      <c r="KW183" s="70"/>
      <c r="KX183" s="70"/>
      <c r="KY183" s="70"/>
      <c r="KZ183" s="70"/>
      <c r="LA183" s="70"/>
      <c r="LB183" s="70"/>
      <c r="LC183" s="70"/>
      <c r="LD183" s="70"/>
      <c r="LE183" s="70"/>
      <c r="LF183" s="70"/>
      <c r="LG183" s="70"/>
      <c r="LH183" s="70"/>
      <c r="LI183" s="70"/>
      <c r="LJ183" s="70"/>
      <c r="LK183" s="70"/>
      <c r="LL183" s="70"/>
      <c r="LM183" s="70"/>
      <c r="LN183" s="70"/>
      <c r="LO183" s="70"/>
      <c r="LP183" s="70"/>
      <c r="LQ183" s="70"/>
      <c r="LR183" s="70"/>
      <c r="LS183" s="70"/>
      <c r="LT183" s="70"/>
      <c r="LU183" s="70"/>
      <c r="LV183" s="70"/>
      <c r="LW183" s="70"/>
      <c r="LX183" s="70"/>
      <c r="LY183" s="70"/>
      <c r="LZ183" s="70"/>
      <c r="MA183" s="70"/>
      <c r="MB183" s="70"/>
      <c r="MC183" s="70"/>
      <c r="MD183" s="70"/>
      <c r="ME183" s="70"/>
      <c r="MF183" s="70"/>
      <c r="MG183" s="70"/>
      <c r="MH183" s="70"/>
      <c r="MI183" s="70"/>
    </row>
    <row r="184" spans="1:347" s="70" customFormat="1" ht="11.25" hidden="1" customHeight="1" x14ac:dyDescent="0.2">
      <c r="A184" s="127"/>
      <c r="B184" s="70" t="s">
        <v>296</v>
      </c>
      <c r="E184" s="501"/>
      <c r="G184" s="87"/>
      <c r="H184" s="131"/>
      <c r="I184" s="132">
        <v>0</v>
      </c>
      <c r="J184" s="132">
        <v>0</v>
      </c>
      <c r="K184" s="132">
        <v>0</v>
      </c>
      <c r="L184" s="132">
        <v>0</v>
      </c>
      <c r="M184" s="132">
        <v>0</v>
      </c>
      <c r="N184" s="132">
        <v>0</v>
      </c>
      <c r="O184" s="132">
        <v>0</v>
      </c>
      <c r="P184" s="132">
        <v>0</v>
      </c>
      <c r="Q184" s="132">
        <v>0</v>
      </c>
      <c r="R184" s="132">
        <v>0</v>
      </c>
      <c r="S184" s="132">
        <v>0</v>
      </c>
      <c r="T184" s="132">
        <v>0</v>
      </c>
      <c r="U184" s="132">
        <v>0</v>
      </c>
      <c r="V184" s="132">
        <v>0</v>
      </c>
      <c r="W184" s="132">
        <v>0</v>
      </c>
      <c r="X184" s="132">
        <v>0</v>
      </c>
      <c r="Y184" s="132">
        <v>0</v>
      </c>
      <c r="Z184" s="132">
        <v>0</v>
      </c>
      <c r="AA184" s="132">
        <v>0</v>
      </c>
      <c r="AB184" s="132">
        <v>0</v>
      </c>
      <c r="AC184" s="132">
        <v>0</v>
      </c>
      <c r="AD184" s="132">
        <v>0</v>
      </c>
      <c r="AE184" s="132">
        <v>0</v>
      </c>
      <c r="AF184" s="132">
        <v>0</v>
      </c>
      <c r="AG184" s="132">
        <v>0</v>
      </c>
      <c r="AH184" s="132">
        <v>0</v>
      </c>
      <c r="AI184" s="132">
        <v>0</v>
      </c>
      <c r="AJ184" s="132">
        <v>0</v>
      </c>
      <c r="AK184" s="132">
        <v>0</v>
      </c>
      <c r="AL184" s="132">
        <v>0</v>
      </c>
      <c r="AM184" s="132">
        <v>0</v>
      </c>
      <c r="AN184" s="132">
        <v>0</v>
      </c>
      <c r="AO184" s="132">
        <v>0</v>
      </c>
      <c r="AP184" s="132">
        <v>0</v>
      </c>
      <c r="AQ184" s="132">
        <v>0</v>
      </c>
      <c r="AR184" s="132">
        <v>0</v>
      </c>
      <c r="AS184" s="132">
        <v>0</v>
      </c>
      <c r="AT184" s="132">
        <v>0</v>
      </c>
      <c r="AU184" s="132">
        <v>0</v>
      </c>
      <c r="AV184" s="132">
        <v>0</v>
      </c>
      <c r="AW184" s="132">
        <v>0</v>
      </c>
      <c r="AY184" s="71"/>
      <c r="AZ184" s="71"/>
      <c r="BA184" s="71"/>
      <c r="BB184" s="71">
        <v>0</v>
      </c>
      <c r="BD184" s="78"/>
      <c r="BE184" s="78"/>
    </row>
    <row r="185" spans="1:347" s="70" customFormat="1" ht="11.25" hidden="1" customHeight="1" x14ac:dyDescent="0.2">
      <c r="A185" s="127"/>
      <c r="B185" s="88" t="s">
        <v>289</v>
      </c>
      <c r="C185" s="88"/>
      <c r="D185" s="88"/>
      <c r="E185" s="502"/>
      <c r="F185" s="88"/>
      <c r="G185" s="92"/>
      <c r="H185" s="459"/>
      <c r="I185" s="460"/>
      <c r="J185" s="460"/>
      <c r="K185" s="460"/>
      <c r="L185" s="460"/>
      <c r="M185" s="460"/>
      <c r="N185" s="460"/>
      <c r="O185" s="460"/>
      <c r="P185" s="460"/>
      <c r="Q185" s="460"/>
      <c r="R185" s="460"/>
      <c r="S185" s="460"/>
      <c r="T185" s="460"/>
      <c r="U185" s="460"/>
      <c r="V185" s="460"/>
      <c r="W185" s="460"/>
      <c r="X185" s="460"/>
      <c r="Y185" s="460"/>
      <c r="Z185" s="460"/>
      <c r="AA185" s="460"/>
      <c r="AB185" s="460"/>
      <c r="AC185" s="460"/>
      <c r="AD185" s="460"/>
      <c r="AE185" s="460"/>
      <c r="AF185" s="460"/>
      <c r="AG185" s="460"/>
      <c r="AH185" s="460"/>
      <c r="AI185" s="460"/>
      <c r="AJ185" s="460"/>
      <c r="AK185" s="460"/>
      <c r="AL185" s="460"/>
      <c r="AM185" s="460"/>
      <c r="AN185" s="460"/>
      <c r="AO185" s="460"/>
      <c r="AP185" s="460"/>
      <c r="AQ185" s="460"/>
      <c r="AR185" s="460"/>
      <c r="AS185" s="460"/>
      <c r="AT185" s="460"/>
      <c r="AU185" s="460"/>
      <c r="AV185" s="460"/>
      <c r="AW185" s="460"/>
      <c r="BD185" s="78"/>
      <c r="BE185" s="78"/>
    </row>
    <row r="186" spans="1:347" s="70" customFormat="1" ht="11.25" hidden="1" customHeight="1" x14ac:dyDescent="0.2">
      <c r="A186" s="127"/>
      <c r="B186" s="461" t="s">
        <v>290</v>
      </c>
      <c r="C186" s="461"/>
      <c r="D186" s="461"/>
      <c r="E186" s="503"/>
      <c r="F186" s="461"/>
      <c r="G186" s="462"/>
      <c r="H186" s="463">
        <v>0</v>
      </c>
      <c r="I186" s="464">
        <v>0</v>
      </c>
      <c r="J186" s="464">
        <v>0</v>
      </c>
      <c r="K186" s="464">
        <v>0</v>
      </c>
      <c r="L186" s="464">
        <v>0</v>
      </c>
      <c r="M186" s="464">
        <v>0</v>
      </c>
      <c r="N186" s="464">
        <v>0</v>
      </c>
      <c r="O186" s="464">
        <v>0</v>
      </c>
      <c r="P186" s="464">
        <v>0</v>
      </c>
      <c r="Q186" s="464">
        <v>0</v>
      </c>
      <c r="R186" s="464">
        <v>0</v>
      </c>
      <c r="S186" s="464">
        <v>0</v>
      </c>
      <c r="T186" s="464">
        <v>0</v>
      </c>
      <c r="U186" s="464">
        <v>0</v>
      </c>
      <c r="V186" s="464">
        <v>0</v>
      </c>
      <c r="W186" s="464">
        <v>0</v>
      </c>
      <c r="X186" s="464">
        <v>0</v>
      </c>
      <c r="Y186" s="464">
        <v>0</v>
      </c>
      <c r="Z186" s="464">
        <v>0</v>
      </c>
      <c r="AA186" s="464">
        <v>0</v>
      </c>
      <c r="AB186" s="464">
        <v>0</v>
      </c>
      <c r="AC186" s="464">
        <v>0</v>
      </c>
      <c r="AD186" s="464">
        <v>0</v>
      </c>
      <c r="AE186" s="464">
        <v>0</v>
      </c>
      <c r="AF186" s="464">
        <v>0</v>
      </c>
      <c r="AG186" s="464">
        <v>0</v>
      </c>
      <c r="AH186" s="464">
        <v>0</v>
      </c>
      <c r="AI186" s="464">
        <v>0</v>
      </c>
      <c r="AJ186" s="464">
        <v>0</v>
      </c>
      <c r="AK186" s="464">
        <v>0</v>
      </c>
      <c r="AL186" s="464">
        <v>0</v>
      </c>
      <c r="AM186" s="464">
        <v>0</v>
      </c>
      <c r="AN186" s="464">
        <v>0</v>
      </c>
      <c r="AO186" s="464">
        <v>0</v>
      </c>
      <c r="AP186" s="464">
        <v>0</v>
      </c>
      <c r="AQ186" s="464">
        <v>0</v>
      </c>
      <c r="AR186" s="464">
        <v>0</v>
      </c>
      <c r="AS186" s="464">
        <v>0</v>
      </c>
      <c r="AT186" s="464">
        <v>0</v>
      </c>
      <c r="AU186" s="464">
        <v>0</v>
      </c>
      <c r="AV186" s="464">
        <v>0</v>
      </c>
      <c r="AW186" s="464">
        <v>0</v>
      </c>
      <c r="BD186" s="78"/>
      <c r="BE186" s="78"/>
    </row>
    <row r="187" spans="1:347" s="70" customFormat="1" ht="11.25" hidden="1" customHeight="1" x14ac:dyDescent="0.2">
      <c r="A187" s="127"/>
      <c r="B187" s="88" t="s">
        <v>291</v>
      </c>
      <c r="C187" s="88"/>
      <c r="D187" s="88"/>
      <c r="E187" s="502"/>
      <c r="F187" s="88"/>
      <c r="G187" s="92"/>
      <c r="H187" s="465" t="s">
        <v>295</v>
      </c>
      <c r="I187" s="370" t="s">
        <v>295</v>
      </c>
      <c r="J187" s="370" t="s">
        <v>295</v>
      </c>
      <c r="K187" s="370" t="s">
        <v>295</v>
      </c>
      <c r="L187" s="370" t="s">
        <v>295</v>
      </c>
      <c r="M187" s="370" t="s">
        <v>295</v>
      </c>
      <c r="N187" s="370" t="s">
        <v>295</v>
      </c>
      <c r="O187" s="370" t="s">
        <v>295</v>
      </c>
      <c r="P187" s="370" t="s">
        <v>295</v>
      </c>
      <c r="Q187" s="370" t="s">
        <v>295</v>
      </c>
      <c r="R187" s="370" t="s">
        <v>295</v>
      </c>
      <c r="S187" s="370" t="s">
        <v>295</v>
      </c>
      <c r="T187" s="370" t="s">
        <v>295</v>
      </c>
      <c r="U187" s="370" t="s">
        <v>295</v>
      </c>
      <c r="V187" s="370" t="s">
        <v>295</v>
      </c>
      <c r="W187" s="370" t="s">
        <v>295</v>
      </c>
      <c r="X187" s="370" t="s">
        <v>295</v>
      </c>
      <c r="Y187" s="370" t="s">
        <v>295</v>
      </c>
      <c r="Z187" s="370" t="s">
        <v>295</v>
      </c>
      <c r="AA187" s="370" t="s">
        <v>295</v>
      </c>
      <c r="AB187" s="370" t="s">
        <v>295</v>
      </c>
      <c r="AC187" s="370" t="s">
        <v>295</v>
      </c>
      <c r="AD187" s="370" t="s">
        <v>295</v>
      </c>
      <c r="AE187" s="370" t="s">
        <v>295</v>
      </c>
      <c r="AF187" s="370" t="s">
        <v>295</v>
      </c>
      <c r="AG187" s="370" t="s">
        <v>295</v>
      </c>
      <c r="AH187" s="370" t="s">
        <v>295</v>
      </c>
      <c r="AI187" s="370" t="s">
        <v>295</v>
      </c>
      <c r="AJ187" s="370" t="s">
        <v>295</v>
      </c>
      <c r="AK187" s="370" t="s">
        <v>295</v>
      </c>
      <c r="AL187" s="370" t="s">
        <v>295</v>
      </c>
      <c r="AM187" s="370" t="s">
        <v>295</v>
      </c>
      <c r="AN187" s="370" t="s">
        <v>295</v>
      </c>
      <c r="AO187" s="370" t="s">
        <v>295</v>
      </c>
      <c r="AP187" s="370" t="s">
        <v>295</v>
      </c>
      <c r="AQ187" s="370" t="s">
        <v>295</v>
      </c>
      <c r="AR187" s="370" t="s">
        <v>295</v>
      </c>
      <c r="AS187" s="370" t="s">
        <v>295</v>
      </c>
      <c r="AT187" s="370" t="s">
        <v>295</v>
      </c>
      <c r="AU187" s="370" t="s">
        <v>295</v>
      </c>
      <c r="AV187" s="370" t="s">
        <v>295</v>
      </c>
      <c r="AW187" s="370" t="s">
        <v>295</v>
      </c>
      <c r="BD187" s="78"/>
      <c r="BE187" s="78"/>
    </row>
    <row r="188" spans="1:347" s="70" customFormat="1" ht="11.25" hidden="1" customHeight="1" x14ac:dyDescent="0.2">
      <c r="A188" s="127"/>
      <c r="E188" s="504"/>
      <c r="G188" s="87"/>
      <c r="H188" s="129"/>
      <c r="I188" s="130"/>
      <c r="J188" s="71"/>
      <c r="K188" s="71"/>
      <c r="L188" s="71"/>
      <c r="M188" s="71"/>
      <c r="N188" s="71"/>
      <c r="O188" s="71"/>
      <c r="P188" s="71"/>
      <c r="Q188" s="71"/>
      <c r="R188" s="71"/>
      <c r="S188" s="71"/>
      <c r="T188" s="71"/>
      <c r="U188" s="71"/>
      <c r="V188" s="71"/>
      <c r="W188" s="71"/>
      <c r="X188" s="71"/>
      <c r="Y188" s="71"/>
      <c r="Z188" s="71"/>
      <c r="AA188" s="71"/>
      <c r="AB188" s="71"/>
      <c r="AC188" s="71"/>
      <c r="AD188" s="71"/>
      <c r="AE188" s="71"/>
      <c r="AF188" s="71"/>
      <c r="AG188" s="71"/>
      <c r="AH188" s="71"/>
      <c r="AI188" s="71"/>
      <c r="AJ188" s="71"/>
      <c r="AK188" s="71"/>
      <c r="AL188" s="71"/>
      <c r="AM188" s="71"/>
      <c r="AN188" s="71"/>
      <c r="AO188" s="71"/>
      <c r="AP188" s="71"/>
      <c r="AQ188" s="71"/>
      <c r="AR188" s="71"/>
      <c r="AS188" s="71"/>
      <c r="AT188" s="71"/>
      <c r="AU188" s="71"/>
      <c r="AV188" s="71"/>
      <c r="AW188" s="71"/>
      <c r="BD188" s="78"/>
      <c r="BE188" s="78"/>
    </row>
    <row r="189" spans="1:347" s="70" customFormat="1" ht="11.25" hidden="1" customHeight="1" x14ac:dyDescent="0.2">
      <c r="A189" s="127"/>
      <c r="E189" s="504"/>
      <c r="G189" s="87"/>
      <c r="H189" s="129"/>
      <c r="I189" s="130"/>
      <c r="J189" s="71"/>
      <c r="K189" s="71"/>
      <c r="L189" s="71"/>
      <c r="M189" s="71"/>
      <c r="N189" s="71"/>
      <c r="O189" s="71"/>
      <c r="P189" s="71"/>
      <c r="Q189" s="71"/>
      <c r="R189" s="71"/>
      <c r="S189" s="71"/>
      <c r="T189" s="71"/>
      <c r="U189" s="71"/>
      <c r="V189" s="71"/>
      <c r="W189" s="71"/>
      <c r="X189" s="71"/>
      <c r="Y189" s="71"/>
      <c r="Z189" s="71"/>
      <c r="AA189" s="71"/>
      <c r="AB189" s="71"/>
      <c r="AC189" s="71"/>
      <c r="AD189" s="71"/>
      <c r="AE189" s="71"/>
      <c r="AF189" s="71"/>
      <c r="AG189" s="71"/>
      <c r="AH189" s="71"/>
      <c r="AI189" s="71"/>
      <c r="AJ189" s="71"/>
      <c r="AK189" s="71"/>
      <c r="AL189" s="71"/>
      <c r="AM189" s="71"/>
      <c r="AN189" s="71"/>
      <c r="AO189" s="71"/>
      <c r="AP189" s="71"/>
      <c r="AQ189" s="71"/>
      <c r="AR189" s="71"/>
      <c r="AS189" s="71"/>
      <c r="AT189" s="71"/>
      <c r="AU189" s="71"/>
      <c r="AV189" s="71"/>
      <c r="AW189" s="71"/>
      <c r="BD189" s="78"/>
      <c r="BE189" s="78"/>
    </row>
    <row r="190" spans="1:347" hidden="1" x14ac:dyDescent="0.25">
      <c r="A190" s="127"/>
      <c r="B190" s="68" t="s">
        <v>249</v>
      </c>
      <c r="C190" s="452"/>
      <c r="D190" s="452"/>
      <c r="E190" s="505"/>
      <c r="F190" s="452"/>
      <c r="G190" s="453"/>
      <c r="H190" s="454"/>
      <c r="I190" s="455"/>
      <c r="J190" s="455"/>
      <c r="K190" s="455"/>
      <c r="L190" s="455"/>
      <c r="M190" s="455"/>
      <c r="N190" s="455"/>
      <c r="O190" s="455"/>
      <c r="P190" s="455"/>
      <c r="Q190" s="455"/>
      <c r="R190" s="455"/>
      <c r="S190" s="455"/>
      <c r="T190" s="455"/>
      <c r="U190" s="455"/>
      <c r="V190" s="455"/>
      <c r="W190" s="455"/>
      <c r="X190" s="455"/>
      <c r="Y190" s="455"/>
      <c r="Z190" s="455"/>
      <c r="AA190" s="455"/>
      <c r="AB190" s="455"/>
      <c r="AC190" s="455"/>
      <c r="AD190" s="455"/>
      <c r="AE190" s="455"/>
      <c r="AF190" s="455"/>
      <c r="AG190" s="455"/>
      <c r="AH190" s="455"/>
      <c r="AI190" s="455"/>
      <c r="AJ190" s="455"/>
      <c r="AK190" s="455"/>
      <c r="AL190" s="455"/>
      <c r="AM190" s="455"/>
      <c r="AN190" s="455"/>
      <c r="AO190" s="455"/>
      <c r="AP190" s="455"/>
      <c r="AQ190" s="455"/>
      <c r="AR190" s="455"/>
      <c r="AS190" s="455"/>
      <c r="AT190" s="455"/>
      <c r="AU190" s="455"/>
      <c r="AV190" s="455"/>
      <c r="AW190" s="455"/>
      <c r="AX190" s="70"/>
      <c r="AY190" s="455"/>
      <c r="AZ190" s="455"/>
      <c r="BA190" s="455"/>
      <c r="BB190" s="455"/>
    </row>
    <row r="191" spans="1:347" hidden="1" x14ac:dyDescent="0.25">
      <c r="A191" s="128"/>
      <c r="B191" s="456" t="s">
        <v>288</v>
      </c>
      <c r="C191" s="457"/>
      <c r="D191" s="457"/>
      <c r="E191" s="506"/>
      <c r="F191" s="457"/>
      <c r="G191" s="457"/>
      <c r="H191" s="123"/>
      <c r="I191" s="458"/>
      <c r="J191" s="458"/>
      <c r="K191" s="458"/>
      <c r="L191" s="458"/>
      <c r="M191" s="458"/>
      <c r="N191" s="458"/>
      <c r="O191" s="458"/>
      <c r="P191" s="458"/>
      <c r="Q191" s="458"/>
      <c r="R191" s="458"/>
      <c r="S191" s="458"/>
      <c r="T191" s="458"/>
      <c r="U191" s="458"/>
      <c r="V191" s="458"/>
      <c r="W191" s="458"/>
      <c r="X191" s="458"/>
      <c r="Y191" s="458"/>
      <c r="Z191" s="458"/>
      <c r="AA191" s="458"/>
      <c r="AB191" s="458"/>
      <c r="AC191" s="458"/>
      <c r="AD191" s="458"/>
      <c r="AE191" s="458"/>
      <c r="AF191" s="458"/>
      <c r="AG191" s="458"/>
      <c r="AH191" s="458"/>
      <c r="AI191" s="458"/>
      <c r="AJ191" s="458"/>
      <c r="AK191" s="458"/>
      <c r="AL191" s="458"/>
      <c r="AM191" s="458"/>
      <c r="AN191" s="458"/>
      <c r="AO191" s="458"/>
      <c r="AP191" s="458"/>
      <c r="AQ191" s="458"/>
      <c r="AR191" s="458"/>
      <c r="AS191" s="458"/>
      <c r="AT191" s="458"/>
      <c r="AU191" s="458"/>
      <c r="AV191" s="458"/>
      <c r="AW191" s="458"/>
      <c r="AX191" s="70"/>
      <c r="AY191" s="458"/>
      <c r="AZ191" s="458"/>
      <c r="BA191" s="458"/>
      <c r="BB191" s="458"/>
      <c r="BC191" s="70"/>
      <c r="BD191" s="70"/>
      <c r="BE191" s="70"/>
      <c r="BF191" s="70"/>
      <c r="BG191" s="70"/>
      <c r="BH191" s="70"/>
      <c r="BI191" s="70"/>
      <c r="BJ191" s="70"/>
      <c r="BK191" s="70"/>
      <c r="BL191" s="70"/>
      <c r="BM191" s="70"/>
      <c r="BN191" s="70"/>
      <c r="BO191" s="70"/>
      <c r="BP191" s="70"/>
      <c r="BQ191" s="70"/>
      <c r="BR191" s="70"/>
      <c r="BS191" s="70"/>
      <c r="BT191" s="70"/>
      <c r="BU191" s="70"/>
      <c r="BV191" s="70"/>
      <c r="BW191" s="70"/>
      <c r="BX191" s="70"/>
      <c r="BY191" s="70"/>
      <c r="BZ191" s="70"/>
      <c r="CA191" s="70"/>
      <c r="CB191" s="70"/>
      <c r="CC191" s="70"/>
      <c r="CD191" s="70"/>
      <c r="CE191" s="70"/>
      <c r="CF191" s="70"/>
      <c r="CG191" s="70"/>
      <c r="CH191" s="70"/>
      <c r="CI191" s="70"/>
      <c r="CJ191" s="70"/>
      <c r="CK191" s="70"/>
      <c r="CL191" s="70"/>
      <c r="CM191" s="70"/>
      <c r="CN191" s="70"/>
      <c r="CO191" s="70"/>
      <c r="CP191" s="70"/>
      <c r="CQ191" s="70"/>
      <c r="CR191" s="70"/>
      <c r="CS191" s="70"/>
      <c r="CT191" s="70"/>
      <c r="CU191" s="70"/>
      <c r="CV191" s="70"/>
      <c r="CW191" s="70"/>
      <c r="CX191" s="70"/>
      <c r="CY191" s="70"/>
      <c r="CZ191" s="70"/>
      <c r="DA191" s="70"/>
      <c r="DB191" s="70"/>
      <c r="DC191" s="70"/>
      <c r="DD191" s="70"/>
      <c r="DE191" s="70"/>
      <c r="DF191" s="70"/>
      <c r="DG191" s="70"/>
      <c r="DH191" s="70"/>
      <c r="DI191" s="70"/>
      <c r="DJ191" s="70"/>
      <c r="DK191" s="70"/>
      <c r="DL191" s="70"/>
      <c r="DM191" s="70"/>
      <c r="DN191" s="70"/>
      <c r="DO191" s="70"/>
      <c r="DP191" s="70"/>
      <c r="DQ191" s="70"/>
      <c r="DR191" s="70"/>
      <c r="DS191" s="70"/>
      <c r="DT191" s="70"/>
      <c r="DU191" s="70"/>
      <c r="DV191" s="70"/>
      <c r="DW191" s="70"/>
      <c r="DX191" s="70"/>
      <c r="DY191" s="70"/>
      <c r="DZ191" s="70"/>
      <c r="EA191" s="70"/>
      <c r="EB191" s="70"/>
      <c r="EC191" s="70"/>
      <c r="ED191" s="70"/>
      <c r="EE191" s="70"/>
      <c r="EF191" s="70"/>
      <c r="EG191" s="70"/>
      <c r="EH191" s="70"/>
      <c r="EI191" s="70"/>
      <c r="EJ191" s="70"/>
      <c r="EK191" s="70"/>
      <c r="EL191" s="70"/>
      <c r="EM191" s="70"/>
      <c r="EN191" s="70"/>
      <c r="EO191" s="70"/>
      <c r="EP191" s="70"/>
      <c r="EQ191" s="70"/>
      <c r="ER191" s="70"/>
      <c r="ES191" s="70"/>
      <c r="ET191" s="70"/>
      <c r="EU191" s="70"/>
      <c r="EV191" s="70"/>
      <c r="EW191" s="70"/>
      <c r="EX191" s="70"/>
      <c r="EY191" s="70"/>
      <c r="EZ191" s="70"/>
      <c r="FA191" s="70"/>
      <c r="FB191" s="70"/>
      <c r="FC191" s="70"/>
      <c r="FD191" s="70"/>
      <c r="FE191" s="70"/>
      <c r="FF191" s="70"/>
      <c r="FG191" s="70"/>
      <c r="FH191" s="70"/>
      <c r="FI191" s="70"/>
      <c r="FJ191" s="70"/>
      <c r="FK191" s="70"/>
      <c r="FL191" s="70"/>
      <c r="FM191" s="70"/>
      <c r="FN191" s="70"/>
      <c r="FO191" s="70"/>
      <c r="FP191" s="70"/>
      <c r="FQ191" s="70"/>
      <c r="FR191" s="70"/>
      <c r="FS191" s="70"/>
      <c r="FT191" s="70"/>
      <c r="FU191" s="70"/>
      <c r="FV191" s="70"/>
      <c r="FW191" s="70"/>
      <c r="FX191" s="70"/>
      <c r="FY191" s="70"/>
      <c r="FZ191" s="70"/>
      <c r="GA191" s="70"/>
      <c r="GB191" s="70"/>
      <c r="GC191" s="70"/>
      <c r="GD191" s="70"/>
      <c r="GE191" s="70"/>
      <c r="GF191" s="70"/>
      <c r="GG191" s="70"/>
      <c r="GH191" s="70"/>
      <c r="GI191" s="70"/>
      <c r="GJ191" s="70"/>
      <c r="GK191" s="70"/>
      <c r="GL191" s="70"/>
      <c r="GM191" s="70"/>
      <c r="GN191" s="70"/>
      <c r="GO191" s="70"/>
      <c r="GP191" s="70"/>
      <c r="GQ191" s="70"/>
      <c r="GR191" s="70"/>
      <c r="GS191" s="70"/>
      <c r="GT191" s="70"/>
      <c r="GU191" s="70"/>
      <c r="GV191" s="70"/>
      <c r="GW191" s="70"/>
      <c r="GX191" s="70"/>
      <c r="GY191" s="70"/>
      <c r="GZ191" s="70"/>
      <c r="HA191" s="70"/>
      <c r="HB191" s="70"/>
      <c r="HC191" s="70"/>
      <c r="HD191" s="70"/>
      <c r="HE191" s="70"/>
      <c r="HF191" s="70"/>
      <c r="HG191" s="70"/>
      <c r="HH191" s="70"/>
      <c r="HI191" s="70"/>
      <c r="HJ191" s="70"/>
      <c r="HK191" s="70"/>
      <c r="HL191" s="70"/>
      <c r="HM191" s="70"/>
      <c r="HN191" s="70"/>
      <c r="HO191" s="70"/>
      <c r="HP191" s="70"/>
      <c r="HQ191" s="70"/>
      <c r="HR191" s="70"/>
      <c r="HS191" s="70"/>
      <c r="HT191" s="70"/>
      <c r="HU191" s="70"/>
      <c r="HV191" s="70"/>
      <c r="HW191" s="70"/>
      <c r="HX191" s="70"/>
      <c r="HY191" s="70"/>
      <c r="HZ191" s="70"/>
      <c r="IA191" s="70"/>
      <c r="IB191" s="70"/>
      <c r="IC191" s="70"/>
      <c r="ID191" s="70"/>
      <c r="IE191" s="70"/>
      <c r="IF191" s="70"/>
      <c r="IG191" s="70"/>
      <c r="IH191" s="70"/>
      <c r="II191" s="70"/>
      <c r="IJ191" s="70"/>
      <c r="IK191" s="70"/>
      <c r="IL191" s="70"/>
      <c r="IM191" s="70"/>
      <c r="IN191" s="70"/>
      <c r="IO191" s="70"/>
      <c r="IP191" s="70"/>
      <c r="IQ191" s="70"/>
      <c r="IR191" s="70"/>
      <c r="IS191" s="70"/>
      <c r="IT191" s="70"/>
      <c r="IU191" s="70"/>
      <c r="IV191" s="70"/>
      <c r="IW191" s="70"/>
      <c r="IX191" s="70"/>
      <c r="IY191" s="70"/>
      <c r="IZ191" s="70"/>
      <c r="JA191" s="70"/>
      <c r="JB191" s="70"/>
      <c r="JC191" s="70"/>
      <c r="JD191" s="70"/>
      <c r="JE191" s="70"/>
      <c r="JF191" s="70"/>
      <c r="JG191" s="70"/>
      <c r="JH191" s="70"/>
      <c r="JI191" s="70"/>
      <c r="JJ191" s="70"/>
      <c r="JK191" s="70"/>
      <c r="JL191" s="70"/>
      <c r="JM191" s="70"/>
      <c r="JN191" s="70"/>
      <c r="JO191" s="70"/>
      <c r="JP191" s="70"/>
      <c r="JQ191" s="70"/>
      <c r="JR191" s="70"/>
      <c r="JS191" s="70"/>
      <c r="JT191" s="70"/>
      <c r="JU191" s="70"/>
      <c r="JV191" s="70"/>
      <c r="JW191" s="70"/>
      <c r="JX191" s="70"/>
      <c r="JY191" s="70"/>
      <c r="JZ191" s="70"/>
      <c r="KA191" s="70"/>
      <c r="KB191" s="70"/>
      <c r="KC191" s="70"/>
      <c r="KD191" s="70"/>
      <c r="KE191" s="70"/>
      <c r="KF191" s="70"/>
      <c r="KG191" s="70"/>
      <c r="KH191" s="70"/>
      <c r="KI191" s="70"/>
      <c r="KJ191" s="70"/>
      <c r="KK191" s="70"/>
      <c r="KL191" s="70"/>
      <c r="KM191" s="70"/>
      <c r="KN191" s="70"/>
      <c r="KO191" s="70"/>
      <c r="KP191" s="70"/>
      <c r="KQ191" s="70"/>
      <c r="KR191" s="70"/>
      <c r="KS191" s="70"/>
      <c r="KT191" s="70"/>
      <c r="KU191" s="70"/>
      <c r="KV191" s="70"/>
      <c r="KW191" s="70"/>
      <c r="KX191" s="70"/>
      <c r="KY191" s="70"/>
      <c r="KZ191" s="70"/>
      <c r="LA191" s="70"/>
      <c r="LB191" s="70"/>
      <c r="LC191" s="70"/>
      <c r="LD191" s="70"/>
      <c r="LE191" s="70"/>
      <c r="LF191" s="70"/>
      <c r="LG191" s="70"/>
      <c r="LH191" s="70"/>
      <c r="LI191" s="70"/>
      <c r="LJ191" s="70"/>
      <c r="LK191" s="70"/>
      <c r="LL191" s="70"/>
      <c r="LM191" s="70"/>
      <c r="LN191" s="70"/>
      <c r="LO191" s="70"/>
      <c r="LP191" s="70"/>
      <c r="LQ191" s="70"/>
      <c r="LR191" s="70"/>
      <c r="LS191" s="70"/>
      <c r="LT191" s="70"/>
      <c r="LU191" s="70"/>
      <c r="LV191" s="70"/>
      <c r="LW191" s="70"/>
      <c r="LX191" s="70"/>
      <c r="LY191" s="70"/>
      <c r="LZ191" s="70"/>
      <c r="MA191" s="70"/>
      <c r="MB191" s="70"/>
      <c r="MC191" s="70"/>
      <c r="MD191" s="70"/>
      <c r="ME191" s="70"/>
      <c r="MF191" s="70"/>
      <c r="MG191" s="70"/>
      <c r="MH191" s="70"/>
      <c r="MI191" s="70"/>
    </row>
    <row r="192" spans="1:347" s="70" customFormat="1" ht="11.25" hidden="1" customHeight="1" x14ac:dyDescent="0.2">
      <c r="A192" s="127"/>
      <c r="B192" s="70" t="s">
        <v>249</v>
      </c>
      <c r="E192" s="501"/>
      <c r="G192" s="87"/>
      <c r="H192" s="124">
        <v>0</v>
      </c>
      <c r="I192" s="125">
        <v>0</v>
      </c>
      <c r="J192" s="125">
        <v>0</v>
      </c>
      <c r="K192" s="125">
        <v>0</v>
      </c>
      <c r="L192" s="125">
        <v>0</v>
      </c>
      <c r="M192" s="125">
        <v>0</v>
      </c>
      <c r="N192" s="125">
        <v>0</v>
      </c>
      <c r="O192" s="125">
        <v>0</v>
      </c>
      <c r="P192" s="125">
        <v>0</v>
      </c>
      <c r="Q192" s="125">
        <v>0</v>
      </c>
      <c r="R192" s="125">
        <v>0</v>
      </c>
      <c r="S192" s="125">
        <v>0</v>
      </c>
      <c r="T192" s="125">
        <v>0</v>
      </c>
      <c r="U192" s="125">
        <v>0</v>
      </c>
      <c r="V192" s="125">
        <v>0</v>
      </c>
      <c r="W192" s="125">
        <v>0</v>
      </c>
      <c r="X192" s="125">
        <v>0</v>
      </c>
      <c r="Y192" s="125">
        <v>0</v>
      </c>
      <c r="Z192" s="125">
        <v>0</v>
      </c>
      <c r="AA192" s="125">
        <v>0</v>
      </c>
      <c r="AB192" s="125">
        <v>0</v>
      </c>
      <c r="AC192" s="125">
        <v>0</v>
      </c>
      <c r="AD192" s="125">
        <v>0</v>
      </c>
      <c r="AE192" s="125">
        <v>0</v>
      </c>
      <c r="AF192" s="125">
        <v>0</v>
      </c>
      <c r="AG192" s="125">
        <v>0</v>
      </c>
      <c r="AH192" s="125">
        <v>0</v>
      </c>
      <c r="AI192" s="125">
        <v>0</v>
      </c>
      <c r="AJ192" s="125">
        <v>0</v>
      </c>
      <c r="AK192" s="125">
        <v>0</v>
      </c>
      <c r="AL192" s="125">
        <v>0</v>
      </c>
      <c r="AM192" s="125">
        <v>0</v>
      </c>
      <c r="AN192" s="125">
        <v>0</v>
      </c>
      <c r="AO192" s="125">
        <v>0</v>
      </c>
      <c r="AP192" s="125">
        <v>0</v>
      </c>
      <c r="AQ192" s="125">
        <v>0</v>
      </c>
      <c r="AR192" s="125">
        <v>0</v>
      </c>
      <c r="AS192" s="125">
        <v>0</v>
      </c>
      <c r="AT192" s="125">
        <v>0</v>
      </c>
      <c r="AU192" s="125">
        <v>0</v>
      </c>
      <c r="AV192" s="125">
        <v>0</v>
      </c>
      <c r="AW192" s="125">
        <v>0</v>
      </c>
      <c r="AX192" s="71"/>
      <c r="AY192" s="71"/>
      <c r="AZ192" s="71"/>
      <c r="BA192" s="71"/>
      <c r="BB192" s="71">
        <v>0</v>
      </c>
      <c r="BD192" s="78"/>
      <c r="BE192" s="78"/>
    </row>
    <row r="193" spans="1:347" s="70" customFormat="1" ht="11.25" hidden="1" customHeight="1" x14ac:dyDescent="0.2">
      <c r="A193" s="127"/>
      <c r="B193" s="70" t="s">
        <v>249</v>
      </c>
      <c r="E193" s="501"/>
      <c r="G193" s="87"/>
      <c r="H193" s="124">
        <v>0</v>
      </c>
      <c r="I193" s="125">
        <v>0</v>
      </c>
      <c r="J193" s="132">
        <v>0</v>
      </c>
      <c r="K193" s="132">
        <v>0</v>
      </c>
      <c r="L193" s="132">
        <v>0</v>
      </c>
      <c r="M193" s="132">
        <v>0</v>
      </c>
      <c r="N193" s="132">
        <v>0</v>
      </c>
      <c r="O193" s="132">
        <v>0</v>
      </c>
      <c r="P193" s="132">
        <v>0</v>
      </c>
      <c r="Q193" s="132">
        <v>0</v>
      </c>
      <c r="R193" s="132">
        <v>0</v>
      </c>
      <c r="S193" s="132">
        <v>0</v>
      </c>
      <c r="T193" s="132">
        <v>0</v>
      </c>
      <c r="U193" s="132">
        <v>0</v>
      </c>
      <c r="V193" s="132">
        <v>0</v>
      </c>
      <c r="W193" s="132">
        <v>0</v>
      </c>
      <c r="X193" s="132">
        <v>0</v>
      </c>
      <c r="Y193" s="132">
        <v>0</v>
      </c>
      <c r="Z193" s="132">
        <v>0</v>
      </c>
      <c r="AA193" s="132">
        <v>0</v>
      </c>
      <c r="AB193" s="132">
        <v>0</v>
      </c>
      <c r="AC193" s="132">
        <v>0</v>
      </c>
      <c r="AD193" s="132">
        <v>0</v>
      </c>
      <c r="AE193" s="132">
        <v>0</v>
      </c>
      <c r="AF193" s="132">
        <v>0</v>
      </c>
      <c r="AG193" s="132">
        <v>0</v>
      </c>
      <c r="AH193" s="132">
        <v>0</v>
      </c>
      <c r="AI193" s="132">
        <v>0</v>
      </c>
      <c r="AJ193" s="132">
        <v>0</v>
      </c>
      <c r="AK193" s="132">
        <v>0</v>
      </c>
      <c r="AL193" s="132">
        <v>0</v>
      </c>
      <c r="AM193" s="132">
        <v>0</v>
      </c>
      <c r="AN193" s="132">
        <v>0</v>
      </c>
      <c r="AO193" s="132">
        <v>0</v>
      </c>
      <c r="AP193" s="132">
        <v>0</v>
      </c>
      <c r="AQ193" s="132">
        <v>0</v>
      </c>
      <c r="AR193" s="132">
        <v>0</v>
      </c>
      <c r="AS193" s="132">
        <v>0</v>
      </c>
      <c r="AT193" s="132">
        <v>0</v>
      </c>
      <c r="AU193" s="132">
        <v>0</v>
      </c>
      <c r="AV193" s="132">
        <v>0</v>
      </c>
      <c r="AW193" s="132">
        <v>0</v>
      </c>
      <c r="AX193" s="71"/>
      <c r="AY193" s="71"/>
      <c r="AZ193" s="71"/>
      <c r="BA193" s="71"/>
      <c r="BB193" s="71">
        <v>0</v>
      </c>
      <c r="BD193" s="78"/>
      <c r="BE193" s="78"/>
    </row>
    <row r="194" spans="1:347" s="70" customFormat="1" ht="11.25" hidden="1" customHeight="1" x14ac:dyDescent="0.2">
      <c r="A194" s="127"/>
      <c r="B194" s="70" t="s">
        <v>249</v>
      </c>
      <c r="E194" s="501"/>
      <c r="G194" s="87"/>
      <c r="H194" s="124">
        <v>0</v>
      </c>
      <c r="I194" s="125">
        <v>0</v>
      </c>
      <c r="J194" s="132">
        <v>0</v>
      </c>
      <c r="K194" s="132">
        <v>0</v>
      </c>
      <c r="L194" s="132">
        <v>0</v>
      </c>
      <c r="M194" s="132">
        <v>0</v>
      </c>
      <c r="N194" s="132">
        <v>0</v>
      </c>
      <c r="O194" s="132">
        <v>0</v>
      </c>
      <c r="P194" s="132">
        <v>0</v>
      </c>
      <c r="Q194" s="132">
        <v>0</v>
      </c>
      <c r="R194" s="132">
        <v>0</v>
      </c>
      <c r="S194" s="132">
        <v>0</v>
      </c>
      <c r="T194" s="132">
        <v>0</v>
      </c>
      <c r="U194" s="132">
        <v>0</v>
      </c>
      <c r="V194" s="132">
        <v>0</v>
      </c>
      <c r="W194" s="132">
        <v>0</v>
      </c>
      <c r="X194" s="132">
        <v>0</v>
      </c>
      <c r="Y194" s="132">
        <v>0</v>
      </c>
      <c r="Z194" s="132">
        <v>0</v>
      </c>
      <c r="AA194" s="132">
        <v>0</v>
      </c>
      <c r="AB194" s="132">
        <v>0</v>
      </c>
      <c r="AC194" s="132">
        <v>0</v>
      </c>
      <c r="AD194" s="132">
        <v>0</v>
      </c>
      <c r="AE194" s="132">
        <v>0</v>
      </c>
      <c r="AF194" s="132">
        <v>0</v>
      </c>
      <c r="AG194" s="132">
        <v>0</v>
      </c>
      <c r="AH194" s="132">
        <v>0</v>
      </c>
      <c r="AI194" s="132">
        <v>0</v>
      </c>
      <c r="AJ194" s="132">
        <v>0</v>
      </c>
      <c r="AK194" s="132">
        <v>0</v>
      </c>
      <c r="AL194" s="132">
        <v>0</v>
      </c>
      <c r="AM194" s="132">
        <v>0</v>
      </c>
      <c r="AN194" s="132">
        <v>0</v>
      </c>
      <c r="AO194" s="132">
        <v>0</v>
      </c>
      <c r="AP194" s="132">
        <v>0</v>
      </c>
      <c r="AQ194" s="132">
        <v>0</v>
      </c>
      <c r="AR194" s="132">
        <v>0</v>
      </c>
      <c r="AS194" s="132">
        <v>0</v>
      </c>
      <c r="AT194" s="132">
        <v>0</v>
      </c>
      <c r="AU194" s="132">
        <v>0</v>
      </c>
      <c r="AV194" s="132">
        <v>0</v>
      </c>
      <c r="AW194" s="132">
        <v>0</v>
      </c>
      <c r="AX194" s="71"/>
      <c r="AY194" s="71"/>
      <c r="AZ194" s="71"/>
      <c r="BA194" s="71"/>
      <c r="BB194" s="71">
        <v>0</v>
      </c>
      <c r="BD194" s="78"/>
      <c r="BE194" s="78"/>
    </row>
    <row r="195" spans="1:347" s="70" customFormat="1" ht="11.25" hidden="1" customHeight="1" x14ac:dyDescent="0.2">
      <c r="A195" s="127"/>
      <c r="B195" s="70" t="s">
        <v>249</v>
      </c>
      <c r="E195" s="501"/>
      <c r="G195" s="87"/>
      <c r="H195" s="124">
        <v>0</v>
      </c>
      <c r="I195" s="125">
        <v>0</v>
      </c>
      <c r="J195" s="132">
        <v>0</v>
      </c>
      <c r="K195" s="132">
        <v>0</v>
      </c>
      <c r="L195" s="132">
        <v>0</v>
      </c>
      <c r="M195" s="132">
        <v>0</v>
      </c>
      <c r="N195" s="132">
        <v>0</v>
      </c>
      <c r="O195" s="132">
        <v>0</v>
      </c>
      <c r="P195" s="132">
        <v>0</v>
      </c>
      <c r="Q195" s="132">
        <v>0</v>
      </c>
      <c r="R195" s="132">
        <v>0</v>
      </c>
      <c r="S195" s="132">
        <v>0</v>
      </c>
      <c r="T195" s="132">
        <v>0</v>
      </c>
      <c r="U195" s="132">
        <v>0</v>
      </c>
      <c r="V195" s="132">
        <v>0</v>
      </c>
      <c r="W195" s="132">
        <v>0</v>
      </c>
      <c r="X195" s="132">
        <v>0</v>
      </c>
      <c r="Y195" s="132">
        <v>0</v>
      </c>
      <c r="Z195" s="132">
        <v>0</v>
      </c>
      <c r="AA195" s="132">
        <v>0</v>
      </c>
      <c r="AB195" s="132">
        <v>0</v>
      </c>
      <c r="AC195" s="132">
        <v>0</v>
      </c>
      <c r="AD195" s="132">
        <v>0</v>
      </c>
      <c r="AE195" s="132">
        <v>0</v>
      </c>
      <c r="AF195" s="132">
        <v>0</v>
      </c>
      <c r="AG195" s="132">
        <v>0</v>
      </c>
      <c r="AH195" s="132">
        <v>0</v>
      </c>
      <c r="AI195" s="132">
        <v>0</v>
      </c>
      <c r="AJ195" s="132">
        <v>0</v>
      </c>
      <c r="AK195" s="132">
        <v>0</v>
      </c>
      <c r="AL195" s="132">
        <v>0</v>
      </c>
      <c r="AM195" s="132">
        <v>0</v>
      </c>
      <c r="AN195" s="132">
        <v>0</v>
      </c>
      <c r="AO195" s="132">
        <v>0</v>
      </c>
      <c r="AP195" s="132">
        <v>0</v>
      </c>
      <c r="AQ195" s="132">
        <v>0</v>
      </c>
      <c r="AR195" s="132">
        <v>0</v>
      </c>
      <c r="AS195" s="132">
        <v>0</v>
      </c>
      <c r="AT195" s="132">
        <v>0</v>
      </c>
      <c r="AU195" s="132">
        <v>0</v>
      </c>
      <c r="AV195" s="132">
        <v>0</v>
      </c>
      <c r="AW195" s="132">
        <v>0</v>
      </c>
      <c r="AX195" s="71"/>
      <c r="AY195" s="71"/>
      <c r="AZ195" s="71"/>
      <c r="BA195" s="71"/>
      <c r="BB195" s="71">
        <v>0</v>
      </c>
      <c r="BD195" s="78"/>
      <c r="BE195" s="78"/>
    </row>
    <row r="196" spans="1:347" s="70" customFormat="1" ht="11.25" hidden="1" customHeight="1" x14ac:dyDescent="0.2">
      <c r="A196" s="127"/>
      <c r="B196" s="88" t="s">
        <v>289</v>
      </c>
      <c r="C196" s="88"/>
      <c r="D196" s="88"/>
      <c r="E196" s="502"/>
      <c r="F196" s="88"/>
      <c r="G196" s="92"/>
      <c r="H196" s="459"/>
      <c r="I196" s="460"/>
      <c r="J196" s="460"/>
      <c r="K196" s="460"/>
      <c r="L196" s="460"/>
      <c r="M196" s="460"/>
      <c r="N196" s="460"/>
      <c r="O196" s="460"/>
      <c r="P196" s="460"/>
      <c r="Q196" s="460"/>
      <c r="R196" s="460"/>
      <c r="S196" s="460"/>
      <c r="T196" s="460"/>
      <c r="U196" s="460"/>
      <c r="V196" s="460"/>
      <c r="W196" s="460"/>
      <c r="X196" s="460"/>
      <c r="Y196" s="460"/>
      <c r="Z196" s="460"/>
      <c r="AA196" s="460"/>
      <c r="AB196" s="460"/>
      <c r="AC196" s="460"/>
      <c r="AD196" s="460"/>
      <c r="AE196" s="460"/>
      <c r="AF196" s="460"/>
      <c r="AG196" s="460"/>
      <c r="AH196" s="460"/>
      <c r="AI196" s="460"/>
      <c r="AJ196" s="460"/>
      <c r="AK196" s="460"/>
      <c r="AL196" s="460"/>
      <c r="AM196" s="460"/>
      <c r="AN196" s="460"/>
      <c r="AO196" s="460"/>
      <c r="AP196" s="460"/>
      <c r="AQ196" s="460"/>
      <c r="AR196" s="460"/>
      <c r="AS196" s="460"/>
      <c r="AT196" s="460"/>
      <c r="AU196" s="460"/>
      <c r="AV196" s="460"/>
      <c r="AW196" s="460"/>
      <c r="AX196" s="71"/>
      <c r="AY196" s="71"/>
      <c r="AZ196" s="71"/>
      <c r="BA196" s="71"/>
      <c r="BB196" s="71"/>
      <c r="BD196" s="78"/>
      <c r="BE196" s="78"/>
    </row>
    <row r="197" spans="1:347" s="70" customFormat="1" ht="11.25" hidden="1" customHeight="1" x14ac:dyDescent="0.2">
      <c r="A197" s="127"/>
      <c r="B197" s="461" t="s">
        <v>290</v>
      </c>
      <c r="C197" s="461"/>
      <c r="D197" s="461"/>
      <c r="E197" s="503"/>
      <c r="F197" s="461"/>
      <c r="G197" s="462"/>
      <c r="H197" s="463">
        <v>0</v>
      </c>
      <c r="I197" s="464">
        <v>0</v>
      </c>
      <c r="J197" s="464">
        <v>0</v>
      </c>
      <c r="K197" s="464">
        <v>0</v>
      </c>
      <c r="L197" s="464">
        <v>0</v>
      </c>
      <c r="M197" s="464">
        <v>0</v>
      </c>
      <c r="N197" s="464">
        <v>0</v>
      </c>
      <c r="O197" s="464">
        <v>0</v>
      </c>
      <c r="P197" s="464">
        <v>0</v>
      </c>
      <c r="Q197" s="464">
        <v>0</v>
      </c>
      <c r="R197" s="464">
        <v>0</v>
      </c>
      <c r="S197" s="464">
        <v>0</v>
      </c>
      <c r="T197" s="464">
        <v>0</v>
      </c>
      <c r="U197" s="464">
        <v>0</v>
      </c>
      <c r="V197" s="464">
        <v>0</v>
      </c>
      <c r="W197" s="464">
        <v>0</v>
      </c>
      <c r="X197" s="464">
        <v>0</v>
      </c>
      <c r="Y197" s="464">
        <v>0</v>
      </c>
      <c r="Z197" s="464">
        <v>0</v>
      </c>
      <c r="AA197" s="464">
        <v>0</v>
      </c>
      <c r="AB197" s="464">
        <v>0</v>
      </c>
      <c r="AC197" s="464">
        <v>0</v>
      </c>
      <c r="AD197" s="464">
        <v>0</v>
      </c>
      <c r="AE197" s="464">
        <v>0</v>
      </c>
      <c r="AF197" s="464">
        <v>0</v>
      </c>
      <c r="AG197" s="464">
        <v>0</v>
      </c>
      <c r="AH197" s="464">
        <v>0</v>
      </c>
      <c r="AI197" s="464">
        <v>0</v>
      </c>
      <c r="AJ197" s="464">
        <v>0</v>
      </c>
      <c r="AK197" s="464">
        <v>0</v>
      </c>
      <c r="AL197" s="464">
        <v>0</v>
      </c>
      <c r="AM197" s="464">
        <v>0</v>
      </c>
      <c r="AN197" s="464">
        <v>0</v>
      </c>
      <c r="AO197" s="464">
        <v>0</v>
      </c>
      <c r="AP197" s="464">
        <v>0</v>
      </c>
      <c r="AQ197" s="464">
        <v>0</v>
      </c>
      <c r="AR197" s="464">
        <v>0</v>
      </c>
      <c r="AS197" s="464">
        <v>0</v>
      </c>
      <c r="AT197" s="464">
        <v>0</v>
      </c>
      <c r="AU197" s="464">
        <v>0</v>
      </c>
      <c r="AV197" s="464">
        <v>0</v>
      </c>
      <c r="AW197" s="464">
        <v>0</v>
      </c>
      <c r="AX197" s="71"/>
      <c r="AY197" s="71"/>
      <c r="AZ197" s="71"/>
      <c r="BA197" s="71"/>
      <c r="BB197" s="71"/>
      <c r="BD197" s="78"/>
      <c r="BE197" s="78"/>
    </row>
    <row r="198" spans="1:347" s="70" customFormat="1" ht="11.25" hidden="1" customHeight="1" x14ac:dyDescent="0.2">
      <c r="A198" s="127"/>
      <c r="B198" s="88" t="s">
        <v>291</v>
      </c>
      <c r="C198" s="88"/>
      <c r="D198" s="88"/>
      <c r="E198" s="502"/>
      <c r="F198" s="88"/>
      <c r="G198" s="92"/>
      <c r="H198" s="465" t="s">
        <v>295</v>
      </c>
      <c r="I198" s="370" t="s">
        <v>295</v>
      </c>
      <c r="J198" s="370" t="s">
        <v>295</v>
      </c>
      <c r="K198" s="370" t="s">
        <v>295</v>
      </c>
      <c r="L198" s="370" t="s">
        <v>295</v>
      </c>
      <c r="M198" s="370" t="s">
        <v>295</v>
      </c>
      <c r="N198" s="370" t="s">
        <v>295</v>
      </c>
      <c r="O198" s="370" t="s">
        <v>295</v>
      </c>
      <c r="P198" s="370" t="s">
        <v>295</v>
      </c>
      <c r="Q198" s="370" t="s">
        <v>295</v>
      </c>
      <c r="R198" s="370" t="s">
        <v>295</v>
      </c>
      <c r="S198" s="370" t="s">
        <v>295</v>
      </c>
      <c r="T198" s="370" t="s">
        <v>295</v>
      </c>
      <c r="U198" s="370" t="s">
        <v>295</v>
      </c>
      <c r="V198" s="370" t="s">
        <v>295</v>
      </c>
      <c r="W198" s="370" t="s">
        <v>295</v>
      </c>
      <c r="X198" s="370" t="s">
        <v>295</v>
      </c>
      <c r="Y198" s="370" t="s">
        <v>295</v>
      </c>
      <c r="Z198" s="370" t="s">
        <v>295</v>
      </c>
      <c r="AA198" s="370" t="s">
        <v>295</v>
      </c>
      <c r="AB198" s="370" t="s">
        <v>295</v>
      </c>
      <c r="AC198" s="370" t="s">
        <v>295</v>
      </c>
      <c r="AD198" s="370" t="s">
        <v>295</v>
      </c>
      <c r="AE198" s="370" t="s">
        <v>295</v>
      </c>
      <c r="AF198" s="370" t="s">
        <v>295</v>
      </c>
      <c r="AG198" s="370" t="s">
        <v>295</v>
      </c>
      <c r="AH198" s="370" t="s">
        <v>295</v>
      </c>
      <c r="AI198" s="370" t="s">
        <v>295</v>
      </c>
      <c r="AJ198" s="370" t="s">
        <v>295</v>
      </c>
      <c r="AK198" s="370" t="s">
        <v>295</v>
      </c>
      <c r="AL198" s="370" t="s">
        <v>295</v>
      </c>
      <c r="AM198" s="370" t="s">
        <v>295</v>
      </c>
      <c r="AN198" s="370" t="s">
        <v>295</v>
      </c>
      <c r="AO198" s="370" t="s">
        <v>295</v>
      </c>
      <c r="AP198" s="370" t="s">
        <v>295</v>
      </c>
      <c r="AQ198" s="370" t="s">
        <v>295</v>
      </c>
      <c r="AR198" s="370" t="s">
        <v>295</v>
      </c>
      <c r="AS198" s="370" t="s">
        <v>295</v>
      </c>
      <c r="AT198" s="370" t="s">
        <v>295</v>
      </c>
      <c r="AU198" s="370" t="s">
        <v>295</v>
      </c>
      <c r="AV198" s="370" t="s">
        <v>295</v>
      </c>
      <c r="AW198" s="370" t="s">
        <v>295</v>
      </c>
      <c r="AX198" s="71"/>
      <c r="AY198" s="71"/>
      <c r="AZ198" s="71"/>
      <c r="BA198" s="71"/>
      <c r="BB198" s="71"/>
      <c r="BD198" s="78"/>
      <c r="BE198" s="78"/>
    </row>
    <row r="199" spans="1:347" s="70" customFormat="1" ht="11.25" hidden="1" customHeight="1" x14ac:dyDescent="0.2">
      <c r="A199" s="127"/>
      <c r="E199" s="504"/>
      <c r="G199" s="87"/>
      <c r="H199" s="129"/>
      <c r="I199" s="130"/>
      <c r="J199" s="71"/>
      <c r="K199" s="71"/>
      <c r="L199" s="71"/>
      <c r="M199" s="71"/>
      <c r="N199" s="71"/>
      <c r="O199" s="71"/>
      <c r="P199" s="71"/>
      <c r="Q199" s="71"/>
      <c r="R199" s="71"/>
      <c r="S199" s="71"/>
      <c r="T199" s="71"/>
      <c r="U199" s="71"/>
      <c r="V199" s="71"/>
      <c r="W199" s="71"/>
      <c r="X199" s="71"/>
      <c r="Y199" s="71"/>
      <c r="Z199" s="71"/>
      <c r="AA199" s="71"/>
      <c r="AB199" s="71"/>
      <c r="AC199" s="71"/>
      <c r="AD199" s="71"/>
      <c r="AE199" s="71"/>
      <c r="AF199" s="71"/>
      <c r="AG199" s="71"/>
      <c r="AH199" s="71"/>
      <c r="AI199" s="71"/>
      <c r="AJ199" s="71"/>
      <c r="AK199" s="71"/>
      <c r="AL199" s="71"/>
      <c r="AM199" s="71"/>
      <c r="AN199" s="71"/>
      <c r="AO199" s="71"/>
      <c r="AP199" s="71"/>
      <c r="AQ199" s="71"/>
      <c r="AR199" s="71"/>
      <c r="AS199" s="71"/>
      <c r="AT199" s="71"/>
      <c r="AU199" s="71"/>
      <c r="AV199" s="71"/>
      <c r="AW199" s="71"/>
    </row>
    <row r="200" spans="1:347" hidden="1" x14ac:dyDescent="0.25">
      <c r="A200" s="127"/>
      <c r="B200" s="68" t="s">
        <v>297</v>
      </c>
      <c r="C200" s="452"/>
      <c r="D200" s="452"/>
      <c r="E200" s="505"/>
      <c r="F200" s="452"/>
      <c r="G200" s="453"/>
      <c r="H200" s="454"/>
      <c r="I200" s="455"/>
      <c r="J200" s="455"/>
      <c r="K200" s="455"/>
      <c r="L200" s="455"/>
      <c r="M200" s="455"/>
      <c r="N200" s="455"/>
      <c r="O200" s="455"/>
      <c r="P200" s="455"/>
      <c r="Q200" s="455"/>
      <c r="R200" s="455"/>
      <c r="S200" s="455"/>
      <c r="T200" s="455"/>
      <c r="U200" s="455"/>
      <c r="V200" s="455"/>
      <c r="W200" s="455"/>
      <c r="X200" s="455"/>
      <c r="Y200" s="455"/>
      <c r="Z200" s="455"/>
      <c r="AA200" s="455"/>
      <c r="AB200" s="455"/>
      <c r="AC200" s="455"/>
      <c r="AD200" s="455"/>
      <c r="AE200" s="455"/>
      <c r="AF200" s="455"/>
      <c r="AG200" s="455"/>
      <c r="AH200" s="455"/>
      <c r="AI200" s="455"/>
      <c r="AJ200" s="455"/>
      <c r="AK200" s="455"/>
      <c r="AL200" s="455"/>
      <c r="AM200" s="455"/>
      <c r="AN200" s="455"/>
      <c r="AO200" s="455"/>
      <c r="AP200" s="455"/>
      <c r="AQ200" s="455"/>
      <c r="AR200" s="455"/>
      <c r="AS200" s="455"/>
      <c r="AT200" s="455"/>
      <c r="AU200" s="455"/>
      <c r="AV200" s="455"/>
      <c r="AW200" s="455"/>
      <c r="AX200" s="70"/>
      <c r="AY200" s="455"/>
      <c r="AZ200" s="455"/>
      <c r="BA200" s="455"/>
      <c r="BB200" s="455"/>
    </row>
    <row r="201" spans="1:347" hidden="1" x14ac:dyDescent="0.25">
      <c r="A201" s="128"/>
      <c r="B201" s="456" t="s">
        <v>288</v>
      </c>
      <c r="C201" s="457"/>
      <c r="D201" s="457"/>
      <c r="E201" s="506"/>
      <c r="F201" s="457"/>
      <c r="G201" s="457"/>
      <c r="H201" s="123"/>
      <c r="I201" s="458"/>
      <c r="J201" s="458"/>
      <c r="K201" s="458"/>
      <c r="L201" s="458"/>
      <c r="M201" s="458"/>
      <c r="N201" s="458"/>
      <c r="O201" s="458"/>
      <c r="P201" s="458"/>
      <c r="Q201" s="458"/>
      <c r="R201" s="458"/>
      <c r="S201" s="458"/>
      <c r="T201" s="458"/>
      <c r="U201" s="458"/>
      <c r="V201" s="458"/>
      <c r="W201" s="458"/>
      <c r="X201" s="458"/>
      <c r="Y201" s="458"/>
      <c r="Z201" s="458"/>
      <c r="AA201" s="458"/>
      <c r="AB201" s="458"/>
      <c r="AC201" s="458"/>
      <c r="AD201" s="458"/>
      <c r="AE201" s="458"/>
      <c r="AF201" s="458"/>
      <c r="AG201" s="458"/>
      <c r="AH201" s="458"/>
      <c r="AI201" s="458"/>
      <c r="AJ201" s="458"/>
      <c r="AK201" s="458"/>
      <c r="AL201" s="458"/>
      <c r="AM201" s="458"/>
      <c r="AN201" s="458"/>
      <c r="AO201" s="458"/>
      <c r="AP201" s="458"/>
      <c r="AQ201" s="458"/>
      <c r="AR201" s="458"/>
      <c r="AS201" s="458"/>
      <c r="AT201" s="458"/>
      <c r="AU201" s="458"/>
      <c r="AV201" s="458"/>
      <c r="AW201" s="458"/>
      <c r="AX201" s="70"/>
      <c r="AY201" s="458"/>
      <c r="AZ201" s="458"/>
      <c r="BA201" s="458"/>
      <c r="BB201" s="458"/>
      <c r="BC201" s="70"/>
      <c r="BD201" s="70"/>
      <c r="BE201" s="70"/>
      <c r="BF201" s="70"/>
      <c r="BG201" s="70"/>
      <c r="BH201" s="70"/>
      <c r="BI201" s="70"/>
      <c r="BJ201" s="70"/>
      <c r="BK201" s="70"/>
      <c r="BL201" s="70"/>
      <c r="BM201" s="70"/>
      <c r="BN201" s="70"/>
      <c r="BO201" s="70"/>
      <c r="BP201" s="70"/>
      <c r="BQ201" s="70"/>
      <c r="BR201" s="70"/>
      <c r="BS201" s="70"/>
      <c r="BT201" s="70"/>
      <c r="BU201" s="70"/>
      <c r="BV201" s="70"/>
      <c r="BW201" s="70"/>
      <c r="BX201" s="70"/>
      <c r="BY201" s="70"/>
      <c r="BZ201" s="70"/>
      <c r="CA201" s="70"/>
      <c r="CB201" s="70"/>
      <c r="CC201" s="70"/>
      <c r="CD201" s="70"/>
      <c r="CE201" s="70"/>
      <c r="CF201" s="70"/>
      <c r="CG201" s="70"/>
      <c r="CH201" s="70"/>
      <c r="CI201" s="70"/>
      <c r="CJ201" s="70"/>
      <c r="CK201" s="70"/>
      <c r="CL201" s="70"/>
      <c r="CM201" s="70"/>
      <c r="CN201" s="70"/>
      <c r="CO201" s="70"/>
      <c r="CP201" s="70"/>
      <c r="CQ201" s="70"/>
      <c r="CR201" s="70"/>
      <c r="CS201" s="70"/>
      <c r="CT201" s="70"/>
      <c r="CU201" s="70"/>
      <c r="CV201" s="70"/>
      <c r="CW201" s="70"/>
      <c r="CX201" s="70"/>
      <c r="CY201" s="70"/>
      <c r="CZ201" s="70"/>
      <c r="DA201" s="70"/>
      <c r="DB201" s="70"/>
      <c r="DC201" s="70"/>
      <c r="DD201" s="70"/>
      <c r="DE201" s="70"/>
      <c r="DF201" s="70"/>
      <c r="DG201" s="70"/>
      <c r="DH201" s="70"/>
      <c r="DI201" s="70"/>
      <c r="DJ201" s="70"/>
      <c r="DK201" s="70"/>
      <c r="DL201" s="70"/>
      <c r="DM201" s="70"/>
      <c r="DN201" s="70"/>
      <c r="DO201" s="70"/>
      <c r="DP201" s="70"/>
      <c r="DQ201" s="70"/>
      <c r="DR201" s="70"/>
      <c r="DS201" s="70"/>
      <c r="DT201" s="70"/>
      <c r="DU201" s="70"/>
      <c r="DV201" s="70"/>
      <c r="DW201" s="70"/>
      <c r="DX201" s="70"/>
      <c r="DY201" s="70"/>
      <c r="DZ201" s="70"/>
      <c r="EA201" s="70"/>
      <c r="EB201" s="70"/>
      <c r="EC201" s="70"/>
      <c r="ED201" s="70"/>
      <c r="EE201" s="70"/>
      <c r="EF201" s="70"/>
      <c r="EG201" s="70"/>
      <c r="EH201" s="70"/>
      <c r="EI201" s="70"/>
      <c r="EJ201" s="70"/>
      <c r="EK201" s="70"/>
      <c r="EL201" s="70"/>
      <c r="EM201" s="70"/>
      <c r="EN201" s="70"/>
      <c r="EO201" s="70"/>
      <c r="EP201" s="70"/>
      <c r="EQ201" s="70"/>
      <c r="ER201" s="70"/>
      <c r="ES201" s="70"/>
      <c r="ET201" s="70"/>
      <c r="EU201" s="70"/>
      <c r="EV201" s="70"/>
      <c r="EW201" s="70"/>
      <c r="EX201" s="70"/>
      <c r="EY201" s="70"/>
      <c r="EZ201" s="70"/>
      <c r="FA201" s="70"/>
      <c r="FB201" s="70"/>
      <c r="FC201" s="70"/>
      <c r="FD201" s="70"/>
      <c r="FE201" s="70"/>
      <c r="FF201" s="70"/>
      <c r="FG201" s="70"/>
      <c r="FH201" s="70"/>
      <c r="FI201" s="70"/>
      <c r="FJ201" s="70"/>
      <c r="FK201" s="70"/>
      <c r="FL201" s="70"/>
      <c r="FM201" s="70"/>
      <c r="FN201" s="70"/>
      <c r="FO201" s="70"/>
      <c r="FP201" s="70"/>
      <c r="FQ201" s="70"/>
      <c r="FR201" s="70"/>
      <c r="FS201" s="70"/>
      <c r="FT201" s="70"/>
      <c r="FU201" s="70"/>
      <c r="FV201" s="70"/>
      <c r="FW201" s="70"/>
      <c r="FX201" s="70"/>
      <c r="FY201" s="70"/>
      <c r="FZ201" s="70"/>
      <c r="GA201" s="70"/>
      <c r="GB201" s="70"/>
      <c r="GC201" s="70"/>
      <c r="GD201" s="70"/>
      <c r="GE201" s="70"/>
      <c r="GF201" s="70"/>
      <c r="GG201" s="70"/>
      <c r="GH201" s="70"/>
      <c r="GI201" s="70"/>
      <c r="GJ201" s="70"/>
      <c r="GK201" s="70"/>
      <c r="GL201" s="70"/>
      <c r="GM201" s="70"/>
      <c r="GN201" s="70"/>
      <c r="GO201" s="70"/>
      <c r="GP201" s="70"/>
      <c r="GQ201" s="70"/>
      <c r="GR201" s="70"/>
      <c r="GS201" s="70"/>
      <c r="GT201" s="70"/>
      <c r="GU201" s="70"/>
      <c r="GV201" s="70"/>
      <c r="GW201" s="70"/>
      <c r="GX201" s="70"/>
      <c r="GY201" s="70"/>
      <c r="GZ201" s="70"/>
      <c r="HA201" s="70"/>
      <c r="HB201" s="70"/>
      <c r="HC201" s="70"/>
      <c r="HD201" s="70"/>
      <c r="HE201" s="70"/>
      <c r="HF201" s="70"/>
      <c r="HG201" s="70"/>
      <c r="HH201" s="70"/>
      <c r="HI201" s="70"/>
      <c r="HJ201" s="70"/>
      <c r="HK201" s="70"/>
      <c r="HL201" s="70"/>
      <c r="HM201" s="70"/>
      <c r="HN201" s="70"/>
      <c r="HO201" s="70"/>
      <c r="HP201" s="70"/>
      <c r="HQ201" s="70"/>
      <c r="HR201" s="70"/>
      <c r="HS201" s="70"/>
      <c r="HT201" s="70"/>
      <c r="HU201" s="70"/>
      <c r="HV201" s="70"/>
      <c r="HW201" s="70"/>
      <c r="HX201" s="70"/>
      <c r="HY201" s="70"/>
      <c r="HZ201" s="70"/>
      <c r="IA201" s="70"/>
      <c r="IB201" s="70"/>
      <c r="IC201" s="70"/>
      <c r="ID201" s="70"/>
      <c r="IE201" s="70"/>
      <c r="IF201" s="70"/>
      <c r="IG201" s="70"/>
      <c r="IH201" s="70"/>
      <c r="II201" s="70"/>
      <c r="IJ201" s="70"/>
      <c r="IK201" s="70"/>
      <c r="IL201" s="70"/>
      <c r="IM201" s="70"/>
      <c r="IN201" s="70"/>
      <c r="IO201" s="70"/>
      <c r="IP201" s="70"/>
      <c r="IQ201" s="70"/>
      <c r="IR201" s="70"/>
      <c r="IS201" s="70"/>
      <c r="IT201" s="70"/>
      <c r="IU201" s="70"/>
      <c r="IV201" s="70"/>
      <c r="IW201" s="70"/>
      <c r="IX201" s="70"/>
      <c r="IY201" s="70"/>
      <c r="IZ201" s="70"/>
      <c r="JA201" s="70"/>
      <c r="JB201" s="70"/>
      <c r="JC201" s="70"/>
      <c r="JD201" s="70"/>
      <c r="JE201" s="70"/>
      <c r="JF201" s="70"/>
      <c r="JG201" s="70"/>
      <c r="JH201" s="70"/>
      <c r="JI201" s="70"/>
      <c r="JJ201" s="70"/>
      <c r="JK201" s="70"/>
      <c r="JL201" s="70"/>
      <c r="JM201" s="70"/>
      <c r="JN201" s="70"/>
      <c r="JO201" s="70"/>
      <c r="JP201" s="70"/>
      <c r="JQ201" s="70"/>
      <c r="JR201" s="70"/>
      <c r="JS201" s="70"/>
      <c r="JT201" s="70"/>
      <c r="JU201" s="70"/>
      <c r="JV201" s="70"/>
      <c r="JW201" s="70"/>
      <c r="JX201" s="70"/>
      <c r="JY201" s="70"/>
      <c r="JZ201" s="70"/>
      <c r="KA201" s="70"/>
      <c r="KB201" s="70"/>
      <c r="KC201" s="70"/>
      <c r="KD201" s="70"/>
      <c r="KE201" s="70"/>
      <c r="KF201" s="70"/>
      <c r="KG201" s="70"/>
      <c r="KH201" s="70"/>
      <c r="KI201" s="70"/>
      <c r="KJ201" s="70"/>
      <c r="KK201" s="70"/>
      <c r="KL201" s="70"/>
      <c r="KM201" s="70"/>
      <c r="KN201" s="70"/>
      <c r="KO201" s="70"/>
      <c r="KP201" s="70"/>
      <c r="KQ201" s="70"/>
      <c r="KR201" s="70"/>
      <c r="KS201" s="70"/>
      <c r="KT201" s="70"/>
      <c r="KU201" s="70"/>
      <c r="KV201" s="70"/>
      <c r="KW201" s="70"/>
      <c r="KX201" s="70"/>
      <c r="KY201" s="70"/>
      <c r="KZ201" s="70"/>
      <c r="LA201" s="70"/>
      <c r="LB201" s="70"/>
      <c r="LC201" s="70"/>
      <c r="LD201" s="70"/>
      <c r="LE201" s="70"/>
      <c r="LF201" s="70"/>
      <c r="LG201" s="70"/>
      <c r="LH201" s="70"/>
      <c r="LI201" s="70"/>
      <c r="LJ201" s="70"/>
      <c r="LK201" s="70"/>
      <c r="LL201" s="70"/>
      <c r="LM201" s="70"/>
      <c r="LN201" s="70"/>
      <c r="LO201" s="70"/>
      <c r="LP201" s="70"/>
      <c r="LQ201" s="70"/>
      <c r="LR201" s="70"/>
      <c r="LS201" s="70"/>
      <c r="LT201" s="70"/>
      <c r="LU201" s="70"/>
      <c r="LV201" s="70"/>
      <c r="LW201" s="70"/>
      <c r="LX201" s="70"/>
      <c r="LY201" s="70"/>
      <c r="LZ201" s="70"/>
      <c r="MA201" s="70"/>
      <c r="MB201" s="70"/>
      <c r="MC201" s="70"/>
      <c r="MD201" s="70"/>
      <c r="ME201" s="70"/>
      <c r="MF201" s="70"/>
      <c r="MG201" s="70"/>
      <c r="MH201" s="70"/>
      <c r="MI201" s="70"/>
    </row>
    <row r="202" spans="1:347" s="70" customFormat="1" ht="11.25" hidden="1" customHeight="1" x14ac:dyDescent="0.2">
      <c r="A202" s="127"/>
      <c r="B202" s="70" t="s">
        <v>297</v>
      </c>
      <c r="E202" s="501"/>
      <c r="G202" s="87"/>
      <c r="H202" s="131"/>
      <c r="I202" s="132">
        <v>0</v>
      </c>
      <c r="J202" s="132">
        <v>0</v>
      </c>
      <c r="K202" s="132">
        <v>0</v>
      </c>
      <c r="L202" s="132">
        <v>0</v>
      </c>
      <c r="M202" s="132">
        <v>0</v>
      </c>
      <c r="N202" s="132">
        <v>0</v>
      </c>
      <c r="O202" s="132">
        <v>0</v>
      </c>
      <c r="P202" s="132">
        <v>0</v>
      </c>
      <c r="Q202" s="132">
        <v>0</v>
      </c>
      <c r="R202" s="132">
        <v>0</v>
      </c>
      <c r="S202" s="132">
        <v>0</v>
      </c>
      <c r="T202" s="132">
        <v>0</v>
      </c>
      <c r="U202" s="132">
        <v>0</v>
      </c>
      <c r="V202" s="132">
        <v>0</v>
      </c>
      <c r="W202" s="132">
        <v>0</v>
      </c>
      <c r="X202" s="132">
        <v>0</v>
      </c>
      <c r="Y202" s="132">
        <v>0</v>
      </c>
      <c r="Z202" s="132">
        <v>0</v>
      </c>
      <c r="AA202" s="132">
        <v>0</v>
      </c>
      <c r="AB202" s="132">
        <v>0</v>
      </c>
      <c r="AC202" s="132">
        <v>0</v>
      </c>
      <c r="AD202" s="132">
        <v>0</v>
      </c>
      <c r="AE202" s="132">
        <v>0</v>
      </c>
      <c r="AF202" s="132">
        <v>0</v>
      </c>
      <c r="AG202" s="132">
        <v>0</v>
      </c>
      <c r="AH202" s="132">
        <v>0</v>
      </c>
      <c r="AI202" s="132">
        <v>0</v>
      </c>
      <c r="AJ202" s="132">
        <v>0</v>
      </c>
      <c r="AK202" s="132">
        <v>0</v>
      </c>
      <c r="AL202" s="132">
        <v>0</v>
      </c>
      <c r="AM202" s="132">
        <v>0</v>
      </c>
      <c r="AN202" s="132">
        <v>0</v>
      </c>
      <c r="AO202" s="132">
        <v>0</v>
      </c>
      <c r="AP202" s="132">
        <v>0</v>
      </c>
      <c r="AQ202" s="132">
        <v>0</v>
      </c>
      <c r="AR202" s="132">
        <v>0</v>
      </c>
      <c r="AS202" s="132">
        <v>0</v>
      </c>
      <c r="AT202" s="132">
        <v>0</v>
      </c>
      <c r="AU202" s="132">
        <v>0</v>
      </c>
      <c r="AV202" s="132">
        <v>0</v>
      </c>
      <c r="AW202" s="132">
        <v>0</v>
      </c>
      <c r="AY202" s="71"/>
      <c r="AZ202" s="71"/>
      <c r="BA202" s="71"/>
      <c r="BB202" s="71">
        <v>0</v>
      </c>
      <c r="BD202" s="78"/>
      <c r="BE202" s="78"/>
    </row>
    <row r="203" spans="1:347" s="70" customFormat="1" ht="11.25" hidden="1" customHeight="1" x14ac:dyDescent="0.2">
      <c r="A203" s="127"/>
      <c r="B203" s="88" t="s">
        <v>289</v>
      </c>
      <c r="C203" s="88"/>
      <c r="D203" s="88"/>
      <c r="E203" s="502"/>
      <c r="F203" s="88"/>
      <c r="G203" s="92"/>
      <c r="H203" s="459"/>
      <c r="I203" s="460"/>
      <c r="J203" s="460"/>
      <c r="K203" s="460"/>
      <c r="L203" s="460"/>
      <c r="M203" s="460"/>
      <c r="N203" s="460"/>
      <c r="O203" s="460"/>
      <c r="P203" s="460"/>
      <c r="Q203" s="460"/>
      <c r="R203" s="460"/>
      <c r="S203" s="460"/>
      <c r="T203" s="460"/>
      <c r="U203" s="460"/>
      <c r="V203" s="460"/>
      <c r="W203" s="460"/>
      <c r="X203" s="460"/>
      <c r="Y203" s="460"/>
      <c r="Z203" s="460"/>
      <c r="AA203" s="460"/>
      <c r="AB203" s="460"/>
      <c r="AC203" s="460"/>
      <c r="AD203" s="460"/>
      <c r="AE203" s="460"/>
      <c r="AF203" s="460"/>
      <c r="AG203" s="460"/>
      <c r="AH203" s="460"/>
      <c r="AI203" s="460"/>
      <c r="AJ203" s="460"/>
      <c r="AK203" s="460"/>
      <c r="AL203" s="460"/>
      <c r="AM203" s="460"/>
      <c r="AN203" s="460"/>
      <c r="AO203" s="460"/>
      <c r="AP203" s="460"/>
      <c r="AQ203" s="460"/>
      <c r="AR203" s="460"/>
      <c r="AS203" s="460"/>
      <c r="AT203" s="460"/>
      <c r="AU203" s="460"/>
      <c r="AV203" s="460"/>
      <c r="AW203" s="460"/>
      <c r="BA203" s="71"/>
      <c r="BB203" s="71"/>
    </row>
    <row r="204" spans="1:347" s="70" customFormat="1" ht="11.25" hidden="1" customHeight="1" x14ac:dyDescent="0.2">
      <c r="A204" s="127"/>
      <c r="B204" s="461" t="s">
        <v>290</v>
      </c>
      <c r="C204" s="461"/>
      <c r="D204" s="461"/>
      <c r="E204" s="503"/>
      <c r="F204" s="461"/>
      <c r="G204" s="462"/>
      <c r="H204" s="463">
        <v>0</v>
      </c>
      <c r="I204" s="464">
        <v>0</v>
      </c>
      <c r="J204" s="464">
        <v>0</v>
      </c>
      <c r="K204" s="464">
        <v>0</v>
      </c>
      <c r="L204" s="464">
        <v>0</v>
      </c>
      <c r="M204" s="464">
        <v>0</v>
      </c>
      <c r="N204" s="464">
        <v>0</v>
      </c>
      <c r="O204" s="464">
        <v>0</v>
      </c>
      <c r="P204" s="464">
        <v>0</v>
      </c>
      <c r="Q204" s="464">
        <v>0</v>
      </c>
      <c r="R204" s="464">
        <v>0</v>
      </c>
      <c r="S204" s="464">
        <v>0</v>
      </c>
      <c r="T204" s="464">
        <v>0</v>
      </c>
      <c r="U204" s="464">
        <v>0</v>
      </c>
      <c r="V204" s="464">
        <v>0</v>
      </c>
      <c r="W204" s="464">
        <v>0</v>
      </c>
      <c r="X204" s="464">
        <v>0</v>
      </c>
      <c r="Y204" s="464">
        <v>0</v>
      </c>
      <c r="Z204" s="464">
        <v>0</v>
      </c>
      <c r="AA204" s="464">
        <v>0</v>
      </c>
      <c r="AB204" s="464">
        <v>0</v>
      </c>
      <c r="AC204" s="464">
        <v>0</v>
      </c>
      <c r="AD204" s="464">
        <v>0</v>
      </c>
      <c r="AE204" s="464">
        <v>0</v>
      </c>
      <c r="AF204" s="464">
        <v>0</v>
      </c>
      <c r="AG204" s="464">
        <v>0</v>
      </c>
      <c r="AH204" s="464">
        <v>0</v>
      </c>
      <c r="AI204" s="464">
        <v>0</v>
      </c>
      <c r="AJ204" s="464">
        <v>0</v>
      </c>
      <c r="AK204" s="464">
        <v>0</v>
      </c>
      <c r="AL204" s="464">
        <v>0</v>
      </c>
      <c r="AM204" s="464">
        <v>0</v>
      </c>
      <c r="AN204" s="464">
        <v>0</v>
      </c>
      <c r="AO204" s="464">
        <v>0</v>
      </c>
      <c r="AP204" s="464">
        <v>0</v>
      </c>
      <c r="AQ204" s="464">
        <v>0</v>
      </c>
      <c r="AR204" s="464">
        <v>0</v>
      </c>
      <c r="AS204" s="464">
        <v>0</v>
      </c>
      <c r="AT204" s="464">
        <v>0</v>
      </c>
      <c r="AU204" s="464">
        <v>0</v>
      </c>
      <c r="AV204" s="464">
        <v>0</v>
      </c>
      <c r="AW204" s="464">
        <v>0</v>
      </c>
    </row>
    <row r="205" spans="1:347" s="70" customFormat="1" ht="11.25" hidden="1" customHeight="1" x14ac:dyDescent="0.2">
      <c r="A205" s="127"/>
      <c r="B205" s="88" t="s">
        <v>291</v>
      </c>
      <c r="C205" s="88"/>
      <c r="D205" s="88"/>
      <c r="E205" s="502"/>
      <c r="F205" s="88"/>
      <c r="G205" s="92"/>
      <c r="H205" s="465" t="s">
        <v>295</v>
      </c>
      <c r="I205" s="370" t="s">
        <v>295</v>
      </c>
      <c r="J205" s="370" t="s">
        <v>295</v>
      </c>
      <c r="K205" s="370" t="s">
        <v>295</v>
      </c>
      <c r="L205" s="370" t="s">
        <v>295</v>
      </c>
      <c r="M205" s="370" t="s">
        <v>295</v>
      </c>
      <c r="N205" s="370" t="s">
        <v>295</v>
      </c>
      <c r="O205" s="370" t="s">
        <v>295</v>
      </c>
      <c r="P205" s="370" t="s">
        <v>295</v>
      </c>
      <c r="Q205" s="370" t="s">
        <v>295</v>
      </c>
      <c r="R205" s="370" t="s">
        <v>295</v>
      </c>
      <c r="S205" s="370" t="s">
        <v>295</v>
      </c>
      <c r="T205" s="370" t="s">
        <v>295</v>
      </c>
      <c r="U205" s="370" t="s">
        <v>295</v>
      </c>
      <c r="V205" s="370" t="s">
        <v>295</v>
      </c>
      <c r="W205" s="370" t="s">
        <v>295</v>
      </c>
      <c r="X205" s="370" t="s">
        <v>295</v>
      </c>
      <c r="Y205" s="370" t="s">
        <v>295</v>
      </c>
      <c r="Z205" s="370" t="s">
        <v>295</v>
      </c>
      <c r="AA205" s="370" t="s">
        <v>295</v>
      </c>
      <c r="AB205" s="370" t="s">
        <v>295</v>
      </c>
      <c r="AC205" s="370" t="s">
        <v>295</v>
      </c>
      <c r="AD205" s="370" t="s">
        <v>295</v>
      </c>
      <c r="AE205" s="370" t="s">
        <v>295</v>
      </c>
      <c r="AF205" s="370" t="s">
        <v>295</v>
      </c>
      <c r="AG205" s="370" t="s">
        <v>295</v>
      </c>
      <c r="AH205" s="370" t="s">
        <v>295</v>
      </c>
      <c r="AI205" s="370" t="s">
        <v>295</v>
      </c>
      <c r="AJ205" s="370" t="s">
        <v>295</v>
      </c>
      <c r="AK205" s="370" t="s">
        <v>295</v>
      </c>
      <c r="AL205" s="370" t="s">
        <v>295</v>
      </c>
      <c r="AM205" s="370" t="s">
        <v>295</v>
      </c>
      <c r="AN205" s="370" t="s">
        <v>295</v>
      </c>
      <c r="AO205" s="370" t="s">
        <v>295</v>
      </c>
      <c r="AP205" s="370" t="s">
        <v>295</v>
      </c>
      <c r="AQ205" s="370" t="s">
        <v>295</v>
      </c>
      <c r="AR205" s="370" t="s">
        <v>295</v>
      </c>
      <c r="AS205" s="370" t="s">
        <v>295</v>
      </c>
      <c r="AT205" s="370" t="s">
        <v>295</v>
      </c>
      <c r="AU205" s="370" t="s">
        <v>295</v>
      </c>
      <c r="AV205" s="370" t="s">
        <v>295</v>
      </c>
      <c r="AW205" s="370" t="s">
        <v>295</v>
      </c>
    </row>
    <row r="206" spans="1:347" s="70" customFormat="1" ht="11.25" hidden="1" customHeight="1" x14ac:dyDescent="0.2">
      <c r="A206" s="127"/>
      <c r="E206" s="504"/>
      <c r="G206" s="87"/>
      <c r="H206" s="129"/>
      <c r="I206" s="130"/>
      <c r="J206" s="71"/>
      <c r="K206" s="71"/>
      <c r="L206" s="71"/>
      <c r="M206" s="71"/>
      <c r="N206" s="71"/>
      <c r="O206" s="71"/>
      <c r="P206" s="71"/>
      <c r="Q206" s="71"/>
      <c r="R206" s="71"/>
      <c r="S206" s="71"/>
      <c r="T206" s="71"/>
      <c r="U206" s="71"/>
      <c r="V206" s="71"/>
      <c r="W206" s="71"/>
      <c r="X206" s="71"/>
      <c r="Y206" s="71"/>
      <c r="Z206" s="71"/>
      <c r="AA206" s="71"/>
      <c r="AB206" s="71"/>
      <c r="AC206" s="71"/>
      <c r="AD206" s="71"/>
      <c r="AE206" s="71"/>
      <c r="AF206" s="71"/>
      <c r="AG206" s="71"/>
      <c r="AH206" s="71"/>
      <c r="AI206" s="71"/>
      <c r="AJ206" s="71"/>
      <c r="AK206" s="71"/>
      <c r="AL206" s="71"/>
      <c r="AM206" s="71"/>
      <c r="AN206" s="71"/>
      <c r="AO206" s="71"/>
      <c r="AP206" s="71"/>
      <c r="AQ206" s="71"/>
      <c r="AR206" s="71"/>
      <c r="AS206" s="71"/>
      <c r="AT206" s="71"/>
      <c r="AU206" s="71"/>
      <c r="AV206" s="71"/>
      <c r="AW206" s="71"/>
    </row>
    <row r="207" spans="1:347" hidden="1" x14ac:dyDescent="0.25">
      <c r="A207" s="128"/>
      <c r="B207" s="68" t="s">
        <v>250</v>
      </c>
      <c r="C207" s="452"/>
      <c r="D207" s="452"/>
      <c r="E207" s="505"/>
      <c r="F207" s="452"/>
      <c r="G207" s="453"/>
      <c r="H207" s="454"/>
      <c r="I207" s="455"/>
      <c r="J207" s="455"/>
      <c r="K207" s="455"/>
      <c r="L207" s="455"/>
      <c r="M207" s="455"/>
      <c r="N207" s="455"/>
      <c r="O207" s="455"/>
      <c r="P207" s="455"/>
      <c r="Q207" s="455"/>
      <c r="R207" s="455"/>
      <c r="S207" s="455"/>
      <c r="T207" s="455"/>
      <c r="U207" s="455"/>
      <c r="V207" s="455"/>
      <c r="W207" s="455"/>
      <c r="X207" s="455"/>
      <c r="Y207" s="455"/>
      <c r="Z207" s="455"/>
      <c r="AA207" s="455"/>
      <c r="AB207" s="455"/>
      <c r="AC207" s="455"/>
      <c r="AD207" s="455"/>
      <c r="AE207" s="455"/>
      <c r="AF207" s="455"/>
      <c r="AG207" s="455"/>
      <c r="AH207" s="455"/>
      <c r="AI207" s="455"/>
      <c r="AJ207" s="455"/>
      <c r="AK207" s="455"/>
      <c r="AL207" s="455"/>
      <c r="AM207" s="455"/>
      <c r="AN207" s="455"/>
      <c r="AO207" s="455"/>
      <c r="AP207" s="455"/>
      <c r="AQ207" s="455"/>
      <c r="AR207" s="455"/>
      <c r="AS207" s="455"/>
      <c r="AT207" s="455"/>
      <c r="AU207" s="455"/>
      <c r="AV207" s="455"/>
      <c r="AW207" s="455"/>
      <c r="AX207" s="70"/>
      <c r="AY207" s="455"/>
      <c r="AZ207" s="455"/>
      <c r="BA207" s="455"/>
      <c r="BB207" s="455"/>
    </row>
    <row r="208" spans="1:347" hidden="1" x14ac:dyDescent="0.25">
      <c r="A208" s="128"/>
      <c r="B208" s="456" t="s">
        <v>288</v>
      </c>
      <c r="C208" s="457"/>
      <c r="D208" s="457"/>
      <c r="E208" s="506"/>
      <c r="F208" s="457"/>
      <c r="G208" s="457"/>
      <c r="H208" s="123"/>
      <c r="I208" s="458"/>
      <c r="J208" s="458"/>
      <c r="K208" s="458"/>
      <c r="L208" s="458"/>
      <c r="M208" s="458"/>
      <c r="N208" s="458"/>
      <c r="O208" s="458"/>
      <c r="P208" s="458"/>
      <c r="Q208" s="458"/>
      <c r="R208" s="458"/>
      <c r="S208" s="458"/>
      <c r="T208" s="458"/>
      <c r="U208" s="458"/>
      <c r="V208" s="458"/>
      <c r="W208" s="458"/>
      <c r="X208" s="458"/>
      <c r="Y208" s="458"/>
      <c r="Z208" s="458"/>
      <c r="AA208" s="458"/>
      <c r="AB208" s="458"/>
      <c r="AC208" s="458"/>
      <c r="AD208" s="458"/>
      <c r="AE208" s="458"/>
      <c r="AF208" s="458"/>
      <c r="AG208" s="458"/>
      <c r="AH208" s="458"/>
      <c r="AI208" s="458"/>
      <c r="AJ208" s="458"/>
      <c r="AK208" s="458"/>
      <c r="AL208" s="458"/>
      <c r="AM208" s="458"/>
      <c r="AN208" s="458"/>
      <c r="AO208" s="458"/>
      <c r="AP208" s="458"/>
      <c r="AQ208" s="458"/>
      <c r="AR208" s="458"/>
      <c r="AS208" s="458"/>
      <c r="AT208" s="458"/>
      <c r="AU208" s="458"/>
      <c r="AV208" s="458"/>
      <c r="AW208" s="458"/>
      <c r="AX208" s="70"/>
      <c r="AY208" s="458"/>
      <c r="AZ208" s="458"/>
      <c r="BA208" s="458"/>
      <c r="BB208" s="458"/>
      <c r="BC208" s="70"/>
      <c r="BD208" s="70"/>
      <c r="BE208" s="70"/>
      <c r="BF208" s="70"/>
      <c r="BG208" s="70"/>
      <c r="BH208" s="70"/>
      <c r="BI208" s="70"/>
      <c r="BJ208" s="70"/>
      <c r="BK208" s="70"/>
      <c r="BL208" s="70"/>
      <c r="BM208" s="70"/>
      <c r="BN208" s="70"/>
      <c r="BO208" s="70"/>
      <c r="BP208" s="70"/>
      <c r="BQ208" s="70"/>
      <c r="BR208" s="70"/>
      <c r="BS208" s="70"/>
      <c r="BT208" s="70"/>
      <c r="BU208" s="70"/>
      <c r="BV208" s="70"/>
      <c r="BW208" s="70"/>
      <c r="BX208" s="70"/>
      <c r="BY208" s="70"/>
      <c r="BZ208" s="70"/>
      <c r="CA208" s="70"/>
      <c r="CB208" s="70"/>
      <c r="CC208" s="70"/>
      <c r="CD208" s="70"/>
      <c r="CE208" s="70"/>
      <c r="CF208" s="70"/>
      <c r="CG208" s="70"/>
      <c r="CH208" s="70"/>
      <c r="CI208" s="70"/>
      <c r="CJ208" s="70"/>
      <c r="CK208" s="70"/>
      <c r="CL208" s="70"/>
      <c r="CM208" s="70"/>
      <c r="CN208" s="70"/>
      <c r="CO208" s="70"/>
      <c r="CP208" s="70"/>
      <c r="CQ208" s="70"/>
      <c r="CR208" s="70"/>
      <c r="CS208" s="70"/>
      <c r="CT208" s="70"/>
      <c r="CU208" s="70"/>
      <c r="CV208" s="70"/>
      <c r="CW208" s="70"/>
      <c r="CX208" s="70"/>
      <c r="CY208" s="70"/>
      <c r="CZ208" s="70"/>
      <c r="DA208" s="70"/>
      <c r="DB208" s="70"/>
      <c r="DC208" s="70"/>
      <c r="DD208" s="70"/>
      <c r="DE208" s="70"/>
      <c r="DF208" s="70"/>
      <c r="DG208" s="70"/>
      <c r="DH208" s="70"/>
      <c r="DI208" s="70"/>
      <c r="DJ208" s="70"/>
      <c r="DK208" s="70"/>
      <c r="DL208" s="70"/>
      <c r="DM208" s="70"/>
      <c r="DN208" s="70"/>
      <c r="DO208" s="70"/>
      <c r="DP208" s="70"/>
      <c r="DQ208" s="70"/>
      <c r="DR208" s="70"/>
      <c r="DS208" s="70"/>
      <c r="DT208" s="70"/>
      <c r="DU208" s="70"/>
      <c r="DV208" s="70"/>
      <c r="DW208" s="70"/>
      <c r="DX208" s="70"/>
      <c r="DY208" s="70"/>
      <c r="DZ208" s="70"/>
      <c r="EA208" s="70"/>
      <c r="EB208" s="70"/>
      <c r="EC208" s="70"/>
      <c r="ED208" s="70"/>
      <c r="EE208" s="70"/>
      <c r="EF208" s="70"/>
      <c r="EG208" s="70"/>
      <c r="EH208" s="70"/>
      <c r="EI208" s="70"/>
      <c r="EJ208" s="70"/>
      <c r="EK208" s="70"/>
      <c r="EL208" s="70"/>
      <c r="EM208" s="70"/>
      <c r="EN208" s="70"/>
      <c r="EO208" s="70"/>
      <c r="EP208" s="70"/>
      <c r="EQ208" s="70"/>
      <c r="ER208" s="70"/>
      <c r="ES208" s="70"/>
      <c r="ET208" s="70"/>
      <c r="EU208" s="70"/>
      <c r="EV208" s="70"/>
      <c r="EW208" s="70"/>
      <c r="EX208" s="70"/>
      <c r="EY208" s="70"/>
      <c r="EZ208" s="70"/>
      <c r="FA208" s="70"/>
      <c r="FB208" s="70"/>
      <c r="FC208" s="70"/>
      <c r="FD208" s="70"/>
      <c r="FE208" s="70"/>
      <c r="FF208" s="70"/>
      <c r="FG208" s="70"/>
      <c r="FH208" s="70"/>
      <c r="FI208" s="70"/>
      <c r="FJ208" s="70"/>
      <c r="FK208" s="70"/>
      <c r="FL208" s="70"/>
      <c r="FM208" s="70"/>
      <c r="FN208" s="70"/>
      <c r="FO208" s="70"/>
      <c r="FP208" s="70"/>
      <c r="FQ208" s="70"/>
      <c r="FR208" s="70"/>
      <c r="FS208" s="70"/>
      <c r="FT208" s="70"/>
      <c r="FU208" s="70"/>
      <c r="FV208" s="70"/>
      <c r="FW208" s="70"/>
      <c r="FX208" s="70"/>
      <c r="FY208" s="70"/>
      <c r="FZ208" s="70"/>
      <c r="GA208" s="70"/>
      <c r="GB208" s="70"/>
      <c r="GC208" s="70"/>
      <c r="GD208" s="70"/>
      <c r="GE208" s="70"/>
      <c r="GF208" s="70"/>
      <c r="GG208" s="70"/>
      <c r="GH208" s="70"/>
      <c r="GI208" s="70"/>
      <c r="GJ208" s="70"/>
      <c r="GK208" s="70"/>
      <c r="GL208" s="70"/>
      <c r="GM208" s="70"/>
      <c r="GN208" s="70"/>
      <c r="GO208" s="70"/>
      <c r="GP208" s="70"/>
      <c r="GQ208" s="70"/>
      <c r="GR208" s="70"/>
      <c r="GS208" s="70"/>
      <c r="GT208" s="70"/>
      <c r="GU208" s="70"/>
      <c r="GV208" s="70"/>
      <c r="GW208" s="70"/>
      <c r="GX208" s="70"/>
      <c r="GY208" s="70"/>
      <c r="GZ208" s="70"/>
      <c r="HA208" s="70"/>
      <c r="HB208" s="70"/>
      <c r="HC208" s="70"/>
      <c r="HD208" s="70"/>
      <c r="HE208" s="70"/>
      <c r="HF208" s="70"/>
      <c r="HG208" s="70"/>
      <c r="HH208" s="70"/>
      <c r="HI208" s="70"/>
      <c r="HJ208" s="70"/>
      <c r="HK208" s="70"/>
      <c r="HL208" s="70"/>
      <c r="HM208" s="70"/>
      <c r="HN208" s="70"/>
      <c r="HO208" s="70"/>
      <c r="HP208" s="70"/>
      <c r="HQ208" s="70"/>
      <c r="HR208" s="70"/>
      <c r="HS208" s="70"/>
      <c r="HT208" s="70"/>
      <c r="HU208" s="70"/>
      <c r="HV208" s="70"/>
      <c r="HW208" s="70"/>
      <c r="HX208" s="70"/>
      <c r="HY208" s="70"/>
      <c r="HZ208" s="70"/>
      <c r="IA208" s="70"/>
      <c r="IB208" s="70"/>
      <c r="IC208" s="70"/>
      <c r="ID208" s="70"/>
      <c r="IE208" s="70"/>
      <c r="IF208" s="70"/>
      <c r="IG208" s="70"/>
      <c r="IH208" s="70"/>
      <c r="II208" s="70"/>
      <c r="IJ208" s="70"/>
      <c r="IK208" s="70"/>
      <c r="IL208" s="70"/>
      <c r="IM208" s="70"/>
      <c r="IN208" s="70"/>
      <c r="IO208" s="70"/>
      <c r="IP208" s="70"/>
      <c r="IQ208" s="70"/>
      <c r="IR208" s="70"/>
      <c r="IS208" s="70"/>
      <c r="IT208" s="70"/>
      <c r="IU208" s="70"/>
      <c r="IV208" s="70"/>
      <c r="IW208" s="70"/>
      <c r="IX208" s="70"/>
      <c r="IY208" s="70"/>
      <c r="IZ208" s="70"/>
      <c r="JA208" s="70"/>
      <c r="JB208" s="70"/>
      <c r="JC208" s="70"/>
      <c r="JD208" s="70"/>
      <c r="JE208" s="70"/>
      <c r="JF208" s="70"/>
      <c r="JG208" s="70"/>
      <c r="JH208" s="70"/>
      <c r="JI208" s="70"/>
      <c r="JJ208" s="70"/>
      <c r="JK208" s="70"/>
      <c r="JL208" s="70"/>
      <c r="JM208" s="70"/>
      <c r="JN208" s="70"/>
      <c r="JO208" s="70"/>
      <c r="JP208" s="70"/>
      <c r="JQ208" s="70"/>
      <c r="JR208" s="70"/>
      <c r="JS208" s="70"/>
      <c r="JT208" s="70"/>
      <c r="JU208" s="70"/>
      <c r="JV208" s="70"/>
      <c r="JW208" s="70"/>
      <c r="JX208" s="70"/>
      <c r="JY208" s="70"/>
      <c r="JZ208" s="70"/>
      <c r="KA208" s="70"/>
      <c r="KB208" s="70"/>
      <c r="KC208" s="70"/>
      <c r="KD208" s="70"/>
      <c r="KE208" s="70"/>
      <c r="KF208" s="70"/>
      <c r="KG208" s="70"/>
      <c r="KH208" s="70"/>
      <c r="KI208" s="70"/>
      <c r="KJ208" s="70"/>
      <c r="KK208" s="70"/>
      <c r="KL208" s="70"/>
      <c r="KM208" s="70"/>
      <c r="KN208" s="70"/>
      <c r="KO208" s="70"/>
      <c r="KP208" s="70"/>
      <c r="KQ208" s="70"/>
      <c r="KR208" s="70"/>
      <c r="KS208" s="70"/>
      <c r="KT208" s="70"/>
      <c r="KU208" s="70"/>
      <c r="KV208" s="70"/>
      <c r="KW208" s="70"/>
      <c r="KX208" s="70"/>
      <c r="KY208" s="70"/>
      <c r="KZ208" s="70"/>
      <c r="LA208" s="70"/>
      <c r="LB208" s="70"/>
      <c r="LC208" s="70"/>
      <c r="LD208" s="70"/>
      <c r="LE208" s="70"/>
      <c r="LF208" s="70"/>
      <c r="LG208" s="70"/>
      <c r="LH208" s="70"/>
      <c r="LI208" s="70"/>
      <c r="LJ208" s="70"/>
      <c r="LK208" s="70"/>
      <c r="LL208" s="70"/>
      <c r="LM208" s="70"/>
      <c r="LN208" s="70"/>
      <c r="LO208" s="70"/>
      <c r="LP208" s="70"/>
      <c r="LQ208" s="70"/>
      <c r="LR208" s="70"/>
      <c r="LS208" s="70"/>
      <c r="LT208" s="70"/>
      <c r="LU208" s="70"/>
      <c r="LV208" s="70"/>
      <c r="LW208" s="70"/>
      <c r="LX208" s="70"/>
      <c r="LY208" s="70"/>
      <c r="LZ208" s="70"/>
      <c r="MA208" s="70"/>
      <c r="MB208" s="70"/>
      <c r="MC208" s="70"/>
      <c r="MD208" s="70"/>
      <c r="ME208" s="70"/>
      <c r="MF208" s="70"/>
      <c r="MG208" s="70"/>
      <c r="MH208" s="70"/>
      <c r="MI208" s="70"/>
    </row>
    <row r="209" spans="1:347" s="70" customFormat="1" ht="11.25" hidden="1" customHeight="1" x14ac:dyDescent="0.2">
      <c r="A209" s="127"/>
      <c r="B209" s="70" t="s">
        <v>250</v>
      </c>
      <c r="E209" s="501"/>
      <c r="G209" s="87"/>
      <c r="H209" s="124">
        <v>0</v>
      </c>
      <c r="I209" s="125">
        <v>0</v>
      </c>
      <c r="J209" s="132">
        <v>0</v>
      </c>
      <c r="K209" s="132">
        <v>0</v>
      </c>
      <c r="L209" s="132">
        <v>0</v>
      </c>
      <c r="M209" s="132">
        <v>0</v>
      </c>
      <c r="N209" s="132">
        <v>0</v>
      </c>
      <c r="O209" s="132">
        <v>0</v>
      </c>
      <c r="P209" s="132">
        <v>0</v>
      </c>
      <c r="Q209" s="132">
        <v>0</v>
      </c>
      <c r="R209" s="132">
        <v>0</v>
      </c>
      <c r="S209" s="132">
        <v>0</v>
      </c>
      <c r="T209" s="132">
        <v>0</v>
      </c>
      <c r="U209" s="132">
        <v>0</v>
      </c>
      <c r="V209" s="132">
        <v>0</v>
      </c>
      <c r="W209" s="132">
        <v>0</v>
      </c>
      <c r="X209" s="132">
        <v>0</v>
      </c>
      <c r="Y209" s="132">
        <v>0</v>
      </c>
      <c r="Z209" s="132">
        <v>0</v>
      </c>
      <c r="AA209" s="132">
        <v>0</v>
      </c>
      <c r="AB209" s="132">
        <v>0</v>
      </c>
      <c r="AC209" s="132">
        <v>0</v>
      </c>
      <c r="AD209" s="132">
        <v>0</v>
      </c>
      <c r="AE209" s="132">
        <v>0</v>
      </c>
      <c r="AF209" s="132">
        <v>0</v>
      </c>
      <c r="AG209" s="132">
        <v>0</v>
      </c>
      <c r="AH209" s="132">
        <v>0</v>
      </c>
      <c r="AI209" s="132">
        <v>0</v>
      </c>
      <c r="AJ209" s="132">
        <v>0</v>
      </c>
      <c r="AK209" s="132">
        <v>0</v>
      </c>
      <c r="AL209" s="132">
        <v>0</v>
      </c>
      <c r="AM209" s="132">
        <v>0</v>
      </c>
      <c r="AN209" s="132">
        <v>0</v>
      </c>
      <c r="AO209" s="132">
        <v>0</v>
      </c>
      <c r="AP209" s="132">
        <v>0</v>
      </c>
      <c r="AQ209" s="132">
        <v>0</v>
      </c>
      <c r="AR209" s="132">
        <v>0</v>
      </c>
      <c r="AS209" s="132">
        <v>0</v>
      </c>
      <c r="AT209" s="132">
        <v>0</v>
      </c>
      <c r="AU209" s="132">
        <v>0</v>
      </c>
      <c r="AV209" s="132">
        <v>0</v>
      </c>
      <c r="AW209" s="132">
        <v>0</v>
      </c>
      <c r="AY209" s="71"/>
      <c r="AZ209" s="71"/>
      <c r="BA209" s="71"/>
      <c r="BB209" s="71">
        <v>0</v>
      </c>
      <c r="BD209" s="78"/>
      <c r="BE209" s="78"/>
    </row>
    <row r="210" spans="1:347" s="70" customFormat="1" ht="11.25" hidden="1" customHeight="1" x14ac:dyDescent="0.2">
      <c r="A210" s="127"/>
      <c r="B210" s="70" t="s">
        <v>250</v>
      </c>
      <c r="E210" s="501"/>
      <c r="G210" s="87"/>
      <c r="H210" s="124">
        <v>0</v>
      </c>
      <c r="I210" s="125">
        <v>0</v>
      </c>
      <c r="J210" s="132">
        <v>0</v>
      </c>
      <c r="K210" s="132">
        <v>0</v>
      </c>
      <c r="L210" s="132">
        <v>0</v>
      </c>
      <c r="M210" s="132">
        <v>0</v>
      </c>
      <c r="N210" s="132">
        <v>0</v>
      </c>
      <c r="O210" s="132">
        <v>0</v>
      </c>
      <c r="P210" s="132">
        <v>0</v>
      </c>
      <c r="Q210" s="132">
        <v>0</v>
      </c>
      <c r="R210" s="132">
        <v>0</v>
      </c>
      <c r="S210" s="132">
        <v>0</v>
      </c>
      <c r="T210" s="132">
        <v>0</v>
      </c>
      <c r="U210" s="132">
        <v>0</v>
      </c>
      <c r="V210" s="132">
        <v>0</v>
      </c>
      <c r="W210" s="132">
        <v>0</v>
      </c>
      <c r="X210" s="132">
        <v>0</v>
      </c>
      <c r="Y210" s="132">
        <v>0</v>
      </c>
      <c r="Z210" s="132">
        <v>0</v>
      </c>
      <c r="AA210" s="132">
        <v>0</v>
      </c>
      <c r="AB210" s="132">
        <v>0</v>
      </c>
      <c r="AC210" s="132">
        <v>0</v>
      </c>
      <c r="AD210" s="132">
        <v>0</v>
      </c>
      <c r="AE210" s="132">
        <v>0</v>
      </c>
      <c r="AF210" s="132">
        <v>0</v>
      </c>
      <c r="AG210" s="132">
        <v>0</v>
      </c>
      <c r="AH210" s="132">
        <v>0</v>
      </c>
      <c r="AI210" s="132">
        <v>0</v>
      </c>
      <c r="AJ210" s="132">
        <v>0</v>
      </c>
      <c r="AK210" s="132">
        <v>0</v>
      </c>
      <c r="AL210" s="132">
        <v>0</v>
      </c>
      <c r="AM210" s="132">
        <v>0</v>
      </c>
      <c r="AN210" s="132">
        <v>0</v>
      </c>
      <c r="AO210" s="132">
        <v>0</v>
      </c>
      <c r="AP210" s="132">
        <v>0</v>
      </c>
      <c r="AQ210" s="132">
        <v>0</v>
      </c>
      <c r="AR210" s="132">
        <v>0</v>
      </c>
      <c r="AS210" s="132">
        <v>0</v>
      </c>
      <c r="AT210" s="132">
        <v>0</v>
      </c>
      <c r="AU210" s="132">
        <v>0</v>
      </c>
      <c r="AV210" s="132">
        <v>0</v>
      </c>
      <c r="AW210" s="132">
        <v>0</v>
      </c>
      <c r="AY210" s="71"/>
      <c r="AZ210" s="71"/>
      <c r="BA210" s="71"/>
      <c r="BB210" s="71"/>
      <c r="BD210" s="78"/>
      <c r="BE210" s="78"/>
    </row>
    <row r="211" spans="1:347" s="70" customFormat="1" ht="11.25" hidden="1" customHeight="1" x14ac:dyDescent="0.2">
      <c r="A211" s="127"/>
      <c r="B211" s="88" t="s">
        <v>289</v>
      </c>
      <c r="C211" s="88"/>
      <c r="D211" s="88"/>
      <c r="E211" s="502"/>
      <c r="F211" s="88"/>
      <c r="G211" s="92"/>
      <c r="H211" s="459"/>
      <c r="I211" s="460"/>
      <c r="J211" s="460"/>
      <c r="K211" s="460"/>
      <c r="L211" s="460"/>
      <c r="M211" s="460"/>
      <c r="N211" s="460"/>
      <c r="O211" s="460"/>
      <c r="P211" s="460"/>
      <c r="Q211" s="460"/>
      <c r="R211" s="460"/>
      <c r="S211" s="460"/>
      <c r="T211" s="460"/>
      <c r="U211" s="460"/>
      <c r="V211" s="460"/>
      <c r="W211" s="460"/>
      <c r="X211" s="460"/>
      <c r="Y211" s="460"/>
      <c r="Z211" s="460"/>
      <c r="AA211" s="460"/>
      <c r="AB211" s="460"/>
      <c r="AC211" s="460"/>
      <c r="AD211" s="460"/>
      <c r="AE211" s="460"/>
      <c r="AF211" s="460"/>
      <c r="AG211" s="460"/>
      <c r="AH211" s="460"/>
      <c r="AI211" s="460"/>
      <c r="AJ211" s="460"/>
      <c r="AK211" s="460"/>
      <c r="AL211" s="460"/>
      <c r="AM211" s="460"/>
      <c r="AN211" s="460"/>
      <c r="AO211" s="460"/>
      <c r="AP211" s="460"/>
      <c r="AQ211" s="460"/>
      <c r="AR211" s="460"/>
      <c r="AS211" s="460"/>
      <c r="AT211" s="460"/>
      <c r="AU211" s="460"/>
      <c r="AV211" s="460"/>
      <c r="AW211" s="460"/>
    </row>
    <row r="212" spans="1:347" s="70" customFormat="1" ht="11.25" hidden="1" customHeight="1" x14ac:dyDescent="0.2">
      <c r="A212" s="127"/>
      <c r="B212" s="461" t="s">
        <v>290</v>
      </c>
      <c r="C212" s="461"/>
      <c r="D212" s="461"/>
      <c r="E212" s="503"/>
      <c r="F212" s="461"/>
      <c r="G212" s="462"/>
      <c r="H212" s="463">
        <v>0</v>
      </c>
      <c r="I212" s="464">
        <v>0</v>
      </c>
      <c r="J212" s="464">
        <v>0</v>
      </c>
      <c r="K212" s="464">
        <v>0</v>
      </c>
      <c r="L212" s="464">
        <v>0</v>
      </c>
      <c r="M212" s="464">
        <v>0</v>
      </c>
      <c r="N212" s="464">
        <v>0</v>
      </c>
      <c r="O212" s="464">
        <v>0</v>
      </c>
      <c r="P212" s="464">
        <v>0</v>
      </c>
      <c r="Q212" s="464">
        <v>0</v>
      </c>
      <c r="R212" s="464">
        <v>0</v>
      </c>
      <c r="S212" s="464">
        <v>0</v>
      </c>
      <c r="T212" s="464">
        <v>0</v>
      </c>
      <c r="U212" s="464">
        <v>0</v>
      </c>
      <c r="V212" s="464">
        <v>0</v>
      </c>
      <c r="W212" s="464">
        <v>0</v>
      </c>
      <c r="X212" s="464">
        <v>0</v>
      </c>
      <c r="Y212" s="464">
        <v>0</v>
      </c>
      <c r="Z212" s="464">
        <v>0</v>
      </c>
      <c r="AA212" s="464">
        <v>0</v>
      </c>
      <c r="AB212" s="464">
        <v>0</v>
      </c>
      <c r="AC212" s="464">
        <v>0</v>
      </c>
      <c r="AD212" s="464">
        <v>0</v>
      </c>
      <c r="AE212" s="464">
        <v>0</v>
      </c>
      <c r="AF212" s="464">
        <v>0</v>
      </c>
      <c r="AG212" s="464">
        <v>0</v>
      </c>
      <c r="AH212" s="464">
        <v>0</v>
      </c>
      <c r="AI212" s="464">
        <v>0</v>
      </c>
      <c r="AJ212" s="464">
        <v>0</v>
      </c>
      <c r="AK212" s="464">
        <v>0</v>
      </c>
      <c r="AL212" s="464">
        <v>0</v>
      </c>
      <c r="AM212" s="464">
        <v>0</v>
      </c>
      <c r="AN212" s="464">
        <v>0</v>
      </c>
      <c r="AO212" s="464">
        <v>0</v>
      </c>
      <c r="AP212" s="464">
        <v>0</v>
      </c>
      <c r="AQ212" s="464">
        <v>0</v>
      </c>
      <c r="AR212" s="464">
        <v>0</v>
      </c>
      <c r="AS212" s="464">
        <v>0</v>
      </c>
      <c r="AT212" s="464">
        <v>0</v>
      </c>
      <c r="AU212" s="464">
        <v>0</v>
      </c>
      <c r="AV212" s="464">
        <v>0</v>
      </c>
      <c r="AW212" s="464">
        <v>0</v>
      </c>
    </row>
    <row r="213" spans="1:347" s="70" customFormat="1" ht="11.25" hidden="1" customHeight="1" x14ac:dyDescent="0.2">
      <c r="A213" s="127"/>
      <c r="B213" s="88" t="s">
        <v>291</v>
      </c>
      <c r="C213" s="88"/>
      <c r="D213" s="88"/>
      <c r="E213" s="502"/>
      <c r="F213" s="88"/>
      <c r="G213" s="92"/>
      <c r="H213" s="465" t="s">
        <v>295</v>
      </c>
      <c r="I213" s="370" t="s">
        <v>295</v>
      </c>
      <c r="J213" s="370" t="s">
        <v>295</v>
      </c>
      <c r="K213" s="370" t="s">
        <v>295</v>
      </c>
      <c r="L213" s="370" t="s">
        <v>295</v>
      </c>
      <c r="M213" s="370" t="s">
        <v>295</v>
      </c>
      <c r="N213" s="370" t="s">
        <v>295</v>
      </c>
      <c r="O213" s="370" t="s">
        <v>295</v>
      </c>
      <c r="P213" s="370" t="s">
        <v>295</v>
      </c>
      <c r="Q213" s="370" t="s">
        <v>295</v>
      </c>
      <c r="R213" s="370" t="s">
        <v>295</v>
      </c>
      <c r="S213" s="370" t="s">
        <v>295</v>
      </c>
      <c r="T213" s="370" t="s">
        <v>295</v>
      </c>
      <c r="U213" s="370" t="s">
        <v>295</v>
      </c>
      <c r="V213" s="370" t="s">
        <v>295</v>
      </c>
      <c r="W213" s="370" t="s">
        <v>295</v>
      </c>
      <c r="X213" s="370" t="s">
        <v>295</v>
      </c>
      <c r="Y213" s="370" t="s">
        <v>295</v>
      </c>
      <c r="Z213" s="370" t="s">
        <v>295</v>
      </c>
      <c r="AA213" s="370" t="s">
        <v>295</v>
      </c>
      <c r="AB213" s="370" t="s">
        <v>295</v>
      </c>
      <c r="AC213" s="370" t="s">
        <v>295</v>
      </c>
      <c r="AD213" s="370" t="s">
        <v>295</v>
      </c>
      <c r="AE213" s="370" t="s">
        <v>295</v>
      </c>
      <c r="AF213" s="370" t="s">
        <v>295</v>
      </c>
      <c r="AG213" s="370" t="s">
        <v>295</v>
      </c>
      <c r="AH213" s="370" t="s">
        <v>295</v>
      </c>
      <c r="AI213" s="370" t="s">
        <v>295</v>
      </c>
      <c r="AJ213" s="370" t="s">
        <v>295</v>
      </c>
      <c r="AK213" s="370" t="s">
        <v>295</v>
      </c>
      <c r="AL213" s="370" t="s">
        <v>295</v>
      </c>
      <c r="AM213" s="370" t="s">
        <v>295</v>
      </c>
      <c r="AN213" s="370" t="s">
        <v>295</v>
      </c>
      <c r="AO213" s="370" t="s">
        <v>295</v>
      </c>
      <c r="AP213" s="370" t="s">
        <v>295</v>
      </c>
      <c r="AQ213" s="370" t="s">
        <v>295</v>
      </c>
      <c r="AR213" s="370" t="s">
        <v>295</v>
      </c>
      <c r="AS213" s="370" t="s">
        <v>295</v>
      </c>
      <c r="AT213" s="370" t="s">
        <v>295</v>
      </c>
      <c r="AU213" s="370" t="s">
        <v>295</v>
      </c>
      <c r="AV213" s="370" t="s">
        <v>295</v>
      </c>
      <c r="AW213" s="370" t="s">
        <v>295</v>
      </c>
    </row>
    <row r="214" spans="1:347" s="70" customFormat="1" ht="11.25" hidden="1" customHeight="1" x14ac:dyDescent="0.2">
      <c r="A214" s="127"/>
      <c r="E214" s="504"/>
      <c r="G214" s="87"/>
      <c r="H214" s="126"/>
      <c r="I214" s="71"/>
      <c r="J214" s="71"/>
      <c r="K214" s="71"/>
      <c r="L214" s="71"/>
      <c r="M214" s="71"/>
      <c r="N214" s="71"/>
      <c r="O214" s="71"/>
      <c r="P214" s="71"/>
      <c r="Q214" s="71"/>
      <c r="R214" s="71"/>
      <c r="S214" s="71"/>
      <c r="T214" s="71"/>
      <c r="U214" s="71"/>
      <c r="V214" s="71"/>
      <c r="W214" s="71"/>
      <c r="X214" s="71"/>
      <c r="Y214" s="71"/>
      <c r="Z214" s="71"/>
      <c r="AA214" s="71"/>
      <c r="AB214" s="71"/>
      <c r="AC214" s="71"/>
      <c r="AD214" s="71"/>
      <c r="AE214" s="71"/>
      <c r="AF214" s="71"/>
      <c r="AG214" s="71"/>
      <c r="AH214" s="71"/>
      <c r="AI214" s="71"/>
      <c r="AJ214" s="71"/>
      <c r="AK214" s="71"/>
      <c r="AL214" s="71"/>
      <c r="AM214" s="71"/>
      <c r="AN214" s="71"/>
      <c r="AO214" s="71"/>
      <c r="AP214" s="71"/>
      <c r="AQ214" s="71"/>
      <c r="AR214" s="71"/>
      <c r="AS214" s="71"/>
      <c r="AT214" s="71"/>
      <c r="AU214" s="71"/>
      <c r="AV214" s="71"/>
      <c r="AW214" s="71"/>
    </row>
    <row r="215" spans="1:347" hidden="1" x14ac:dyDescent="0.25">
      <c r="A215" s="128"/>
      <c r="B215" s="68" t="s">
        <v>298</v>
      </c>
      <c r="C215" s="452"/>
      <c r="D215" s="452"/>
      <c r="E215" s="505"/>
      <c r="F215" s="452"/>
      <c r="G215" s="453"/>
      <c r="H215" s="454"/>
      <c r="I215" s="455"/>
      <c r="J215" s="455"/>
      <c r="K215" s="455"/>
      <c r="L215" s="455"/>
      <c r="M215" s="455"/>
      <c r="N215" s="455"/>
      <c r="O215" s="455"/>
      <c r="P215" s="455"/>
      <c r="Q215" s="455"/>
      <c r="R215" s="455"/>
      <c r="S215" s="455"/>
      <c r="T215" s="455"/>
      <c r="U215" s="455"/>
      <c r="V215" s="455"/>
      <c r="W215" s="455"/>
      <c r="X215" s="455"/>
      <c r="Y215" s="455"/>
      <c r="Z215" s="455"/>
      <c r="AA215" s="455"/>
      <c r="AB215" s="455"/>
      <c r="AC215" s="455"/>
      <c r="AD215" s="455"/>
      <c r="AE215" s="455"/>
      <c r="AF215" s="455"/>
      <c r="AG215" s="455"/>
      <c r="AH215" s="455"/>
      <c r="AI215" s="455"/>
      <c r="AJ215" s="455"/>
      <c r="AK215" s="455"/>
      <c r="AL215" s="455"/>
      <c r="AM215" s="455"/>
      <c r="AN215" s="455"/>
      <c r="AO215" s="455"/>
      <c r="AP215" s="455"/>
      <c r="AQ215" s="455"/>
      <c r="AR215" s="455"/>
      <c r="AS215" s="455"/>
      <c r="AT215" s="455"/>
      <c r="AU215" s="455"/>
      <c r="AV215" s="455"/>
      <c r="AW215" s="455"/>
      <c r="AX215" s="70"/>
      <c r="AY215" s="455"/>
      <c r="AZ215" s="455"/>
      <c r="BA215" s="455"/>
      <c r="BB215" s="455"/>
    </row>
    <row r="216" spans="1:347" hidden="1" x14ac:dyDescent="0.25">
      <c r="A216" s="128"/>
      <c r="B216" s="456" t="s">
        <v>288</v>
      </c>
      <c r="C216" s="457"/>
      <c r="D216" s="457"/>
      <c r="E216" s="506"/>
      <c r="F216" s="457"/>
      <c r="G216" s="457"/>
      <c r="H216" s="123"/>
      <c r="I216" s="458"/>
      <c r="J216" s="458"/>
      <c r="K216" s="458"/>
      <c r="L216" s="458"/>
      <c r="M216" s="458"/>
      <c r="N216" s="458"/>
      <c r="O216" s="458"/>
      <c r="P216" s="458"/>
      <c r="Q216" s="458"/>
      <c r="R216" s="458"/>
      <c r="S216" s="458"/>
      <c r="T216" s="458"/>
      <c r="U216" s="458"/>
      <c r="V216" s="458"/>
      <c r="W216" s="458"/>
      <c r="X216" s="458"/>
      <c r="Y216" s="458"/>
      <c r="Z216" s="458"/>
      <c r="AA216" s="458"/>
      <c r="AB216" s="458"/>
      <c r="AC216" s="458"/>
      <c r="AD216" s="458"/>
      <c r="AE216" s="458"/>
      <c r="AF216" s="458"/>
      <c r="AG216" s="458"/>
      <c r="AH216" s="458"/>
      <c r="AI216" s="458"/>
      <c r="AJ216" s="458"/>
      <c r="AK216" s="458"/>
      <c r="AL216" s="458"/>
      <c r="AM216" s="458"/>
      <c r="AN216" s="458"/>
      <c r="AO216" s="458"/>
      <c r="AP216" s="458"/>
      <c r="AQ216" s="458"/>
      <c r="AR216" s="458"/>
      <c r="AS216" s="458"/>
      <c r="AT216" s="458"/>
      <c r="AU216" s="458"/>
      <c r="AV216" s="458"/>
      <c r="AW216" s="458"/>
      <c r="AX216" s="70"/>
      <c r="AY216" s="458"/>
      <c r="AZ216" s="458"/>
      <c r="BA216" s="458"/>
      <c r="BB216" s="458"/>
      <c r="BC216" s="70"/>
      <c r="BD216" s="70"/>
      <c r="BE216" s="70"/>
      <c r="BF216" s="70"/>
      <c r="BG216" s="70"/>
      <c r="BH216" s="70"/>
      <c r="BI216" s="70"/>
      <c r="BJ216" s="70"/>
      <c r="BK216" s="70"/>
      <c r="BL216" s="70"/>
      <c r="BM216" s="70"/>
      <c r="BN216" s="70"/>
      <c r="BO216" s="70"/>
      <c r="BP216" s="70"/>
      <c r="BQ216" s="70"/>
      <c r="BR216" s="70"/>
      <c r="BS216" s="70"/>
      <c r="BT216" s="70"/>
      <c r="BU216" s="70"/>
      <c r="BV216" s="70"/>
      <c r="BW216" s="70"/>
      <c r="BX216" s="70"/>
      <c r="BY216" s="70"/>
      <c r="BZ216" s="70"/>
      <c r="CA216" s="70"/>
      <c r="CB216" s="70"/>
      <c r="CC216" s="70"/>
      <c r="CD216" s="70"/>
      <c r="CE216" s="70"/>
      <c r="CF216" s="70"/>
      <c r="CG216" s="70"/>
      <c r="CH216" s="70"/>
      <c r="CI216" s="70"/>
      <c r="CJ216" s="70"/>
      <c r="CK216" s="70"/>
      <c r="CL216" s="70"/>
      <c r="CM216" s="70"/>
      <c r="CN216" s="70"/>
      <c r="CO216" s="70"/>
      <c r="CP216" s="70"/>
      <c r="CQ216" s="70"/>
      <c r="CR216" s="70"/>
      <c r="CS216" s="70"/>
      <c r="CT216" s="70"/>
      <c r="CU216" s="70"/>
      <c r="CV216" s="70"/>
      <c r="CW216" s="70"/>
      <c r="CX216" s="70"/>
      <c r="CY216" s="70"/>
      <c r="CZ216" s="70"/>
      <c r="DA216" s="70"/>
      <c r="DB216" s="70"/>
      <c r="DC216" s="70"/>
      <c r="DD216" s="70"/>
      <c r="DE216" s="70"/>
      <c r="DF216" s="70"/>
      <c r="DG216" s="70"/>
      <c r="DH216" s="70"/>
      <c r="DI216" s="70"/>
      <c r="DJ216" s="70"/>
      <c r="DK216" s="70"/>
      <c r="DL216" s="70"/>
      <c r="DM216" s="70"/>
      <c r="DN216" s="70"/>
      <c r="DO216" s="70"/>
      <c r="DP216" s="70"/>
      <c r="DQ216" s="70"/>
      <c r="DR216" s="70"/>
      <c r="DS216" s="70"/>
      <c r="DT216" s="70"/>
      <c r="DU216" s="70"/>
      <c r="DV216" s="70"/>
      <c r="DW216" s="70"/>
      <c r="DX216" s="70"/>
      <c r="DY216" s="70"/>
      <c r="DZ216" s="70"/>
      <c r="EA216" s="70"/>
      <c r="EB216" s="70"/>
      <c r="EC216" s="70"/>
      <c r="ED216" s="70"/>
      <c r="EE216" s="70"/>
      <c r="EF216" s="70"/>
      <c r="EG216" s="70"/>
      <c r="EH216" s="70"/>
      <c r="EI216" s="70"/>
      <c r="EJ216" s="70"/>
      <c r="EK216" s="70"/>
      <c r="EL216" s="70"/>
      <c r="EM216" s="70"/>
      <c r="EN216" s="70"/>
      <c r="EO216" s="70"/>
      <c r="EP216" s="70"/>
      <c r="EQ216" s="70"/>
      <c r="ER216" s="70"/>
      <c r="ES216" s="70"/>
      <c r="ET216" s="70"/>
      <c r="EU216" s="70"/>
      <c r="EV216" s="70"/>
      <c r="EW216" s="70"/>
      <c r="EX216" s="70"/>
      <c r="EY216" s="70"/>
      <c r="EZ216" s="70"/>
      <c r="FA216" s="70"/>
      <c r="FB216" s="70"/>
      <c r="FC216" s="70"/>
      <c r="FD216" s="70"/>
      <c r="FE216" s="70"/>
      <c r="FF216" s="70"/>
      <c r="FG216" s="70"/>
      <c r="FH216" s="70"/>
      <c r="FI216" s="70"/>
      <c r="FJ216" s="70"/>
      <c r="FK216" s="70"/>
      <c r="FL216" s="70"/>
      <c r="FM216" s="70"/>
      <c r="FN216" s="70"/>
      <c r="FO216" s="70"/>
      <c r="FP216" s="70"/>
      <c r="FQ216" s="70"/>
      <c r="FR216" s="70"/>
      <c r="FS216" s="70"/>
      <c r="FT216" s="70"/>
      <c r="FU216" s="70"/>
      <c r="FV216" s="70"/>
      <c r="FW216" s="70"/>
      <c r="FX216" s="70"/>
      <c r="FY216" s="70"/>
      <c r="FZ216" s="70"/>
      <c r="GA216" s="70"/>
      <c r="GB216" s="70"/>
      <c r="GC216" s="70"/>
      <c r="GD216" s="70"/>
      <c r="GE216" s="70"/>
      <c r="GF216" s="70"/>
      <c r="GG216" s="70"/>
      <c r="GH216" s="70"/>
      <c r="GI216" s="70"/>
      <c r="GJ216" s="70"/>
      <c r="GK216" s="70"/>
      <c r="GL216" s="70"/>
      <c r="GM216" s="70"/>
      <c r="GN216" s="70"/>
      <c r="GO216" s="70"/>
      <c r="GP216" s="70"/>
      <c r="GQ216" s="70"/>
      <c r="GR216" s="70"/>
      <c r="GS216" s="70"/>
      <c r="GT216" s="70"/>
      <c r="GU216" s="70"/>
      <c r="GV216" s="70"/>
      <c r="GW216" s="70"/>
      <c r="GX216" s="70"/>
      <c r="GY216" s="70"/>
      <c r="GZ216" s="70"/>
      <c r="HA216" s="70"/>
      <c r="HB216" s="70"/>
      <c r="HC216" s="70"/>
      <c r="HD216" s="70"/>
      <c r="HE216" s="70"/>
      <c r="HF216" s="70"/>
      <c r="HG216" s="70"/>
      <c r="HH216" s="70"/>
      <c r="HI216" s="70"/>
      <c r="HJ216" s="70"/>
      <c r="HK216" s="70"/>
      <c r="HL216" s="70"/>
      <c r="HM216" s="70"/>
      <c r="HN216" s="70"/>
      <c r="HO216" s="70"/>
      <c r="HP216" s="70"/>
      <c r="HQ216" s="70"/>
      <c r="HR216" s="70"/>
      <c r="HS216" s="70"/>
      <c r="HT216" s="70"/>
      <c r="HU216" s="70"/>
      <c r="HV216" s="70"/>
      <c r="HW216" s="70"/>
      <c r="HX216" s="70"/>
      <c r="HY216" s="70"/>
      <c r="HZ216" s="70"/>
      <c r="IA216" s="70"/>
      <c r="IB216" s="70"/>
      <c r="IC216" s="70"/>
      <c r="ID216" s="70"/>
      <c r="IE216" s="70"/>
      <c r="IF216" s="70"/>
      <c r="IG216" s="70"/>
      <c r="IH216" s="70"/>
      <c r="II216" s="70"/>
      <c r="IJ216" s="70"/>
      <c r="IK216" s="70"/>
      <c r="IL216" s="70"/>
      <c r="IM216" s="70"/>
      <c r="IN216" s="70"/>
      <c r="IO216" s="70"/>
      <c r="IP216" s="70"/>
      <c r="IQ216" s="70"/>
      <c r="IR216" s="70"/>
      <c r="IS216" s="70"/>
      <c r="IT216" s="70"/>
      <c r="IU216" s="70"/>
      <c r="IV216" s="70"/>
      <c r="IW216" s="70"/>
      <c r="IX216" s="70"/>
      <c r="IY216" s="70"/>
      <c r="IZ216" s="70"/>
      <c r="JA216" s="70"/>
      <c r="JB216" s="70"/>
      <c r="JC216" s="70"/>
      <c r="JD216" s="70"/>
      <c r="JE216" s="70"/>
      <c r="JF216" s="70"/>
      <c r="JG216" s="70"/>
      <c r="JH216" s="70"/>
      <c r="JI216" s="70"/>
      <c r="JJ216" s="70"/>
      <c r="JK216" s="70"/>
      <c r="JL216" s="70"/>
      <c r="JM216" s="70"/>
      <c r="JN216" s="70"/>
      <c r="JO216" s="70"/>
      <c r="JP216" s="70"/>
      <c r="JQ216" s="70"/>
      <c r="JR216" s="70"/>
      <c r="JS216" s="70"/>
      <c r="JT216" s="70"/>
      <c r="JU216" s="70"/>
      <c r="JV216" s="70"/>
      <c r="JW216" s="70"/>
      <c r="JX216" s="70"/>
      <c r="JY216" s="70"/>
      <c r="JZ216" s="70"/>
      <c r="KA216" s="70"/>
      <c r="KB216" s="70"/>
      <c r="KC216" s="70"/>
      <c r="KD216" s="70"/>
      <c r="KE216" s="70"/>
      <c r="KF216" s="70"/>
      <c r="KG216" s="70"/>
      <c r="KH216" s="70"/>
      <c r="KI216" s="70"/>
      <c r="KJ216" s="70"/>
      <c r="KK216" s="70"/>
      <c r="KL216" s="70"/>
      <c r="KM216" s="70"/>
      <c r="KN216" s="70"/>
      <c r="KO216" s="70"/>
      <c r="KP216" s="70"/>
      <c r="KQ216" s="70"/>
      <c r="KR216" s="70"/>
      <c r="KS216" s="70"/>
      <c r="KT216" s="70"/>
      <c r="KU216" s="70"/>
      <c r="KV216" s="70"/>
      <c r="KW216" s="70"/>
      <c r="KX216" s="70"/>
      <c r="KY216" s="70"/>
      <c r="KZ216" s="70"/>
      <c r="LA216" s="70"/>
      <c r="LB216" s="70"/>
      <c r="LC216" s="70"/>
      <c r="LD216" s="70"/>
      <c r="LE216" s="70"/>
      <c r="LF216" s="70"/>
      <c r="LG216" s="70"/>
      <c r="LH216" s="70"/>
      <c r="LI216" s="70"/>
      <c r="LJ216" s="70"/>
      <c r="LK216" s="70"/>
      <c r="LL216" s="70"/>
      <c r="LM216" s="70"/>
      <c r="LN216" s="70"/>
      <c r="LO216" s="70"/>
      <c r="LP216" s="70"/>
      <c r="LQ216" s="70"/>
      <c r="LR216" s="70"/>
      <c r="LS216" s="70"/>
      <c r="LT216" s="70"/>
      <c r="LU216" s="70"/>
      <c r="LV216" s="70"/>
      <c r="LW216" s="70"/>
      <c r="LX216" s="70"/>
      <c r="LY216" s="70"/>
      <c r="LZ216" s="70"/>
      <c r="MA216" s="70"/>
      <c r="MB216" s="70"/>
      <c r="MC216" s="70"/>
      <c r="MD216" s="70"/>
      <c r="ME216" s="70"/>
      <c r="MF216" s="70"/>
      <c r="MG216" s="70"/>
      <c r="MH216" s="70"/>
      <c r="MI216" s="70"/>
    </row>
    <row r="217" spans="1:347" s="70" customFormat="1" ht="11.25" hidden="1" customHeight="1" x14ac:dyDescent="0.2">
      <c r="A217" s="127"/>
      <c r="B217" s="70" t="s">
        <v>298</v>
      </c>
      <c r="E217" s="501"/>
      <c r="G217" s="87"/>
      <c r="H217" s="124"/>
      <c r="I217" s="125">
        <v>0</v>
      </c>
      <c r="J217" s="132">
        <v>0</v>
      </c>
      <c r="K217" s="132">
        <v>0</v>
      </c>
      <c r="L217" s="132">
        <v>0</v>
      </c>
      <c r="M217" s="132">
        <v>0</v>
      </c>
      <c r="N217" s="132">
        <v>0</v>
      </c>
      <c r="O217" s="132">
        <v>0</v>
      </c>
      <c r="P217" s="132">
        <v>0</v>
      </c>
      <c r="Q217" s="132">
        <v>0</v>
      </c>
      <c r="R217" s="132">
        <v>0</v>
      </c>
      <c r="S217" s="132">
        <v>0</v>
      </c>
      <c r="T217" s="132">
        <v>0</v>
      </c>
      <c r="U217" s="132">
        <v>0</v>
      </c>
      <c r="V217" s="132">
        <v>0</v>
      </c>
      <c r="W217" s="132">
        <v>0</v>
      </c>
      <c r="X217" s="132">
        <v>0</v>
      </c>
      <c r="Y217" s="132">
        <v>0</v>
      </c>
      <c r="Z217" s="132">
        <v>0</v>
      </c>
      <c r="AA217" s="132">
        <v>0</v>
      </c>
      <c r="AB217" s="132">
        <v>0</v>
      </c>
      <c r="AC217" s="132">
        <v>0</v>
      </c>
      <c r="AD217" s="132">
        <v>0</v>
      </c>
      <c r="AE217" s="132">
        <v>0</v>
      </c>
      <c r="AF217" s="132">
        <v>0</v>
      </c>
      <c r="AG217" s="132">
        <v>0</v>
      </c>
      <c r="AH217" s="132">
        <v>0</v>
      </c>
      <c r="AI217" s="132">
        <v>0</v>
      </c>
      <c r="AJ217" s="132">
        <v>0</v>
      </c>
      <c r="AK217" s="132">
        <v>0</v>
      </c>
      <c r="AL217" s="132">
        <v>0</v>
      </c>
      <c r="AM217" s="132">
        <v>0</v>
      </c>
      <c r="AN217" s="132">
        <v>0</v>
      </c>
      <c r="AO217" s="132">
        <v>0</v>
      </c>
      <c r="AP217" s="132">
        <v>0</v>
      </c>
      <c r="AQ217" s="132">
        <v>0</v>
      </c>
      <c r="AR217" s="132">
        <v>0</v>
      </c>
      <c r="AS217" s="132">
        <v>0</v>
      </c>
      <c r="AT217" s="132">
        <v>0</v>
      </c>
      <c r="AU217" s="132">
        <v>0</v>
      </c>
      <c r="AV217" s="132">
        <v>0</v>
      </c>
      <c r="AW217" s="132">
        <v>0</v>
      </c>
      <c r="AY217" s="71"/>
      <c r="AZ217" s="71"/>
      <c r="BA217" s="71"/>
      <c r="BB217" s="71">
        <v>0</v>
      </c>
      <c r="BD217" s="78"/>
      <c r="BE217" s="78"/>
    </row>
    <row r="218" spans="1:347" s="70" customFormat="1" ht="11.25" hidden="1" customHeight="1" x14ac:dyDescent="0.2">
      <c r="A218" s="127"/>
      <c r="B218" s="88" t="s">
        <v>289</v>
      </c>
      <c r="C218" s="88"/>
      <c r="D218" s="88"/>
      <c r="E218" s="502"/>
      <c r="F218" s="88"/>
      <c r="G218" s="92"/>
      <c r="H218" s="459"/>
      <c r="I218" s="460"/>
      <c r="J218" s="460"/>
      <c r="K218" s="460"/>
      <c r="L218" s="460"/>
      <c r="M218" s="460"/>
      <c r="N218" s="460"/>
      <c r="O218" s="460"/>
      <c r="P218" s="460"/>
      <c r="Q218" s="460"/>
      <c r="R218" s="460"/>
      <c r="S218" s="460"/>
      <c r="T218" s="460"/>
      <c r="U218" s="460"/>
      <c r="V218" s="460"/>
      <c r="W218" s="460"/>
      <c r="X218" s="460"/>
      <c r="Y218" s="460"/>
      <c r="Z218" s="460"/>
      <c r="AA218" s="460"/>
      <c r="AB218" s="460"/>
      <c r="AC218" s="460"/>
      <c r="AD218" s="460"/>
      <c r="AE218" s="460"/>
      <c r="AF218" s="460"/>
      <c r="AG218" s="460"/>
      <c r="AH218" s="460"/>
      <c r="AI218" s="460"/>
      <c r="AJ218" s="460"/>
      <c r="AK218" s="460"/>
      <c r="AL218" s="460"/>
      <c r="AM218" s="460"/>
      <c r="AN218" s="460"/>
      <c r="AO218" s="460"/>
      <c r="AP218" s="460"/>
      <c r="AQ218" s="460"/>
      <c r="AR218" s="460"/>
      <c r="AS218" s="460"/>
      <c r="AT218" s="460"/>
      <c r="AU218" s="460"/>
      <c r="AV218" s="460"/>
      <c r="AW218" s="460"/>
      <c r="AY218" s="71"/>
      <c r="AZ218" s="71"/>
      <c r="BA218" s="71"/>
      <c r="BB218" s="71"/>
      <c r="BD218" s="78"/>
      <c r="BE218" s="78"/>
    </row>
    <row r="219" spans="1:347" s="70" customFormat="1" ht="11.25" hidden="1" customHeight="1" x14ac:dyDescent="0.2">
      <c r="A219" s="127"/>
      <c r="B219" s="461" t="s">
        <v>290</v>
      </c>
      <c r="C219" s="461"/>
      <c r="D219" s="461"/>
      <c r="E219" s="503"/>
      <c r="F219" s="461"/>
      <c r="G219" s="462"/>
      <c r="H219" s="463">
        <v>0</v>
      </c>
      <c r="I219" s="464">
        <v>0</v>
      </c>
      <c r="J219" s="464">
        <v>0</v>
      </c>
      <c r="K219" s="464">
        <v>0</v>
      </c>
      <c r="L219" s="464">
        <v>0</v>
      </c>
      <c r="M219" s="464">
        <v>0</v>
      </c>
      <c r="N219" s="464">
        <v>0</v>
      </c>
      <c r="O219" s="464">
        <v>0</v>
      </c>
      <c r="P219" s="464">
        <v>0</v>
      </c>
      <c r="Q219" s="464">
        <v>0</v>
      </c>
      <c r="R219" s="464">
        <v>0</v>
      </c>
      <c r="S219" s="464">
        <v>0</v>
      </c>
      <c r="T219" s="464">
        <v>0</v>
      </c>
      <c r="U219" s="464">
        <v>0</v>
      </c>
      <c r="V219" s="464">
        <v>0</v>
      </c>
      <c r="W219" s="464">
        <v>0</v>
      </c>
      <c r="X219" s="464">
        <v>0</v>
      </c>
      <c r="Y219" s="464">
        <v>0</v>
      </c>
      <c r="Z219" s="464">
        <v>0</v>
      </c>
      <c r="AA219" s="464">
        <v>0</v>
      </c>
      <c r="AB219" s="464">
        <v>0</v>
      </c>
      <c r="AC219" s="464">
        <v>0</v>
      </c>
      <c r="AD219" s="464">
        <v>0</v>
      </c>
      <c r="AE219" s="464">
        <v>0</v>
      </c>
      <c r="AF219" s="464">
        <v>0</v>
      </c>
      <c r="AG219" s="464">
        <v>0</v>
      </c>
      <c r="AH219" s="464">
        <v>0</v>
      </c>
      <c r="AI219" s="464">
        <v>0</v>
      </c>
      <c r="AJ219" s="464">
        <v>0</v>
      </c>
      <c r="AK219" s="464">
        <v>0</v>
      </c>
      <c r="AL219" s="464">
        <v>0</v>
      </c>
      <c r="AM219" s="464">
        <v>0</v>
      </c>
      <c r="AN219" s="464">
        <v>0</v>
      </c>
      <c r="AO219" s="464">
        <v>0</v>
      </c>
      <c r="AP219" s="464">
        <v>0</v>
      </c>
      <c r="AQ219" s="464">
        <v>0</v>
      </c>
      <c r="AR219" s="464">
        <v>0</v>
      </c>
      <c r="AS219" s="464">
        <v>0</v>
      </c>
      <c r="AT219" s="464">
        <v>0</v>
      </c>
      <c r="AU219" s="464">
        <v>0</v>
      </c>
      <c r="AV219" s="464">
        <v>0</v>
      </c>
      <c r="AW219" s="464">
        <v>0</v>
      </c>
      <c r="AY219" s="71"/>
      <c r="AZ219" s="71"/>
      <c r="BA219" s="71"/>
      <c r="BB219" s="71"/>
      <c r="BD219" s="78"/>
      <c r="BE219" s="78"/>
    </row>
    <row r="220" spans="1:347" s="70" customFormat="1" ht="11.25" hidden="1" customHeight="1" x14ac:dyDescent="0.2">
      <c r="A220" s="127"/>
      <c r="B220" s="88" t="s">
        <v>291</v>
      </c>
      <c r="C220" s="88"/>
      <c r="D220" s="88"/>
      <c r="E220" s="502"/>
      <c r="F220" s="88"/>
      <c r="G220" s="92"/>
      <c r="H220" s="465" t="s">
        <v>295</v>
      </c>
      <c r="I220" s="370" t="s">
        <v>295</v>
      </c>
      <c r="J220" s="370" t="s">
        <v>295</v>
      </c>
      <c r="K220" s="370" t="s">
        <v>295</v>
      </c>
      <c r="L220" s="370" t="s">
        <v>295</v>
      </c>
      <c r="M220" s="370" t="s">
        <v>295</v>
      </c>
      <c r="N220" s="370" t="s">
        <v>295</v>
      </c>
      <c r="O220" s="370" t="s">
        <v>295</v>
      </c>
      <c r="P220" s="370" t="s">
        <v>295</v>
      </c>
      <c r="Q220" s="370" t="s">
        <v>295</v>
      </c>
      <c r="R220" s="370" t="s">
        <v>295</v>
      </c>
      <c r="S220" s="370" t="s">
        <v>295</v>
      </c>
      <c r="T220" s="370" t="s">
        <v>295</v>
      </c>
      <c r="U220" s="370" t="s">
        <v>295</v>
      </c>
      <c r="V220" s="370" t="s">
        <v>295</v>
      </c>
      <c r="W220" s="370" t="s">
        <v>295</v>
      </c>
      <c r="X220" s="370" t="s">
        <v>295</v>
      </c>
      <c r="Y220" s="370" t="s">
        <v>295</v>
      </c>
      <c r="Z220" s="370" t="s">
        <v>295</v>
      </c>
      <c r="AA220" s="370" t="s">
        <v>295</v>
      </c>
      <c r="AB220" s="370" t="s">
        <v>295</v>
      </c>
      <c r="AC220" s="370" t="s">
        <v>295</v>
      </c>
      <c r="AD220" s="370" t="s">
        <v>295</v>
      </c>
      <c r="AE220" s="370" t="s">
        <v>295</v>
      </c>
      <c r="AF220" s="370" t="s">
        <v>295</v>
      </c>
      <c r="AG220" s="370" t="s">
        <v>295</v>
      </c>
      <c r="AH220" s="370" t="s">
        <v>295</v>
      </c>
      <c r="AI220" s="370" t="s">
        <v>295</v>
      </c>
      <c r="AJ220" s="370" t="s">
        <v>295</v>
      </c>
      <c r="AK220" s="370" t="s">
        <v>295</v>
      </c>
      <c r="AL220" s="370" t="s">
        <v>295</v>
      </c>
      <c r="AM220" s="370" t="s">
        <v>295</v>
      </c>
      <c r="AN220" s="370" t="s">
        <v>295</v>
      </c>
      <c r="AO220" s="370" t="s">
        <v>295</v>
      </c>
      <c r="AP220" s="370" t="s">
        <v>295</v>
      </c>
      <c r="AQ220" s="370" t="s">
        <v>295</v>
      </c>
      <c r="AR220" s="370" t="s">
        <v>295</v>
      </c>
      <c r="AS220" s="370" t="s">
        <v>295</v>
      </c>
      <c r="AT220" s="370" t="s">
        <v>295</v>
      </c>
      <c r="AU220" s="370" t="s">
        <v>295</v>
      </c>
      <c r="AV220" s="370" t="s">
        <v>295</v>
      </c>
      <c r="AW220" s="370" t="s">
        <v>295</v>
      </c>
    </row>
    <row r="221" spans="1:347" s="70" customFormat="1" ht="11.25" hidden="1" customHeight="1" x14ac:dyDescent="0.2">
      <c r="A221" s="127"/>
      <c r="E221" s="504"/>
      <c r="G221" s="87"/>
      <c r="H221" s="126"/>
      <c r="I221" s="71"/>
      <c r="J221" s="71"/>
      <c r="K221" s="71"/>
      <c r="L221" s="71"/>
      <c r="M221" s="71"/>
      <c r="N221" s="71"/>
      <c r="O221" s="71"/>
      <c r="P221" s="71"/>
      <c r="Q221" s="71"/>
      <c r="R221" s="71"/>
      <c r="S221" s="71"/>
      <c r="T221" s="71"/>
      <c r="U221" s="71"/>
      <c r="V221" s="71"/>
      <c r="W221" s="71"/>
      <c r="X221" s="71"/>
      <c r="Y221" s="71"/>
      <c r="Z221" s="71"/>
      <c r="AA221" s="71"/>
      <c r="AB221" s="71"/>
      <c r="AC221" s="71"/>
      <c r="AD221" s="71"/>
      <c r="AE221" s="71"/>
      <c r="AF221" s="71"/>
      <c r="AG221" s="71"/>
      <c r="AH221" s="71"/>
      <c r="AI221" s="71"/>
      <c r="AJ221" s="71"/>
      <c r="AK221" s="71"/>
      <c r="AL221" s="71"/>
      <c r="AM221" s="71"/>
      <c r="AN221" s="71"/>
      <c r="AO221" s="71"/>
      <c r="AP221" s="71"/>
      <c r="AQ221" s="71"/>
      <c r="AR221" s="71"/>
      <c r="AS221" s="71"/>
      <c r="AT221" s="71"/>
      <c r="AU221" s="71"/>
      <c r="AV221" s="71"/>
      <c r="AW221" s="71"/>
    </row>
    <row r="222" spans="1:347" hidden="1" x14ac:dyDescent="0.25">
      <c r="A222" s="128"/>
      <c r="B222" s="68" t="s">
        <v>299</v>
      </c>
      <c r="C222" s="452"/>
      <c r="D222" s="452"/>
      <c r="E222" s="505"/>
      <c r="F222" s="452"/>
      <c r="G222" s="453"/>
      <c r="H222" s="454"/>
      <c r="I222" s="455"/>
      <c r="J222" s="455"/>
      <c r="K222" s="455"/>
      <c r="L222" s="455"/>
      <c r="M222" s="455"/>
      <c r="N222" s="455"/>
      <c r="O222" s="455"/>
      <c r="P222" s="455"/>
      <c r="Q222" s="455"/>
      <c r="R222" s="455"/>
      <c r="S222" s="455"/>
      <c r="T222" s="455"/>
      <c r="U222" s="455"/>
      <c r="V222" s="455"/>
      <c r="W222" s="455"/>
      <c r="X222" s="455"/>
      <c r="Y222" s="455"/>
      <c r="Z222" s="455"/>
      <c r="AA222" s="455"/>
      <c r="AB222" s="455"/>
      <c r="AC222" s="455"/>
      <c r="AD222" s="455"/>
      <c r="AE222" s="455"/>
      <c r="AF222" s="455"/>
      <c r="AG222" s="455"/>
      <c r="AH222" s="455"/>
      <c r="AI222" s="455"/>
      <c r="AJ222" s="455"/>
      <c r="AK222" s="455"/>
      <c r="AL222" s="455"/>
      <c r="AM222" s="455"/>
      <c r="AN222" s="455"/>
      <c r="AO222" s="455"/>
      <c r="AP222" s="455"/>
      <c r="AQ222" s="455"/>
      <c r="AR222" s="455"/>
      <c r="AS222" s="455"/>
      <c r="AT222" s="455"/>
      <c r="AU222" s="455"/>
      <c r="AV222" s="455"/>
      <c r="AW222" s="455"/>
      <c r="AX222" s="70"/>
      <c r="AY222" s="455"/>
      <c r="AZ222" s="455"/>
      <c r="BA222" s="455"/>
      <c r="BB222" s="455"/>
    </row>
    <row r="223" spans="1:347" hidden="1" x14ac:dyDescent="0.25">
      <c r="A223" s="128"/>
      <c r="B223" s="456" t="s">
        <v>288</v>
      </c>
      <c r="C223" s="457"/>
      <c r="D223" s="457"/>
      <c r="E223" s="506"/>
      <c r="F223" s="457"/>
      <c r="G223" s="457"/>
      <c r="H223" s="123"/>
      <c r="I223" s="458"/>
      <c r="J223" s="458"/>
      <c r="K223" s="458"/>
      <c r="L223" s="458"/>
      <c r="M223" s="458"/>
      <c r="N223" s="458"/>
      <c r="O223" s="458"/>
      <c r="P223" s="458"/>
      <c r="Q223" s="458"/>
      <c r="R223" s="458"/>
      <c r="S223" s="458"/>
      <c r="T223" s="458"/>
      <c r="U223" s="458"/>
      <c r="V223" s="458"/>
      <c r="W223" s="458"/>
      <c r="X223" s="458"/>
      <c r="Y223" s="458"/>
      <c r="Z223" s="458"/>
      <c r="AA223" s="458"/>
      <c r="AB223" s="458"/>
      <c r="AC223" s="458"/>
      <c r="AD223" s="458"/>
      <c r="AE223" s="458"/>
      <c r="AF223" s="458"/>
      <c r="AG223" s="458"/>
      <c r="AH223" s="458"/>
      <c r="AI223" s="458"/>
      <c r="AJ223" s="458"/>
      <c r="AK223" s="458"/>
      <c r="AL223" s="458"/>
      <c r="AM223" s="458"/>
      <c r="AN223" s="458"/>
      <c r="AO223" s="458"/>
      <c r="AP223" s="458"/>
      <c r="AQ223" s="458"/>
      <c r="AR223" s="458"/>
      <c r="AS223" s="458"/>
      <c r="AT223" s="458"/>
      <c r="AU223" s="458"/>
      <c r="AV223" s="458"/>
      <c r="AW223" s="458"/>
      <c r="AX223" s="70"/>
      <c r="AY223" s="458"/>
      <c r="AZ223" s="458"/>
      <c r="BA223" s="458"/>
      <c r="BB223" s="458"/>
      <c r="BC223" s="70"/>
      <c r="BD223" s="70"/>
      <c r="BE223" s="70"/>
      <c r="BF223" s="70"/>
      <c r="BG223" s="70"/>
      <c r="BH223" s="70"/>
      <c r="BI223" s="70"/>
      <c r="BJ223" s="70"/>
      <c r="BK223" s="70"/>
      <c r="BL223" s="70"/>
      <c r="BM223" s="70"/>
      <c r="BN223" s="70"/>
      <c r="BO223" s="70"/>
      <c r="BP223" s="70"/>
      <c r="BQ223" s="70"/>
      <c r="BR223" s="70"/>
      <c r="BS223" s="70"/>
      <c r="BT223" s="70"/>
      <c r="BU223" s="70"/>
      <c r="BV223" s="70"/>
      <c r="BW223" s="70"/>
      <c r="BX223" s="70"/>
      <c r="BY223" s="70"/>
      <c r="BZ223" s="70"/>
      <c r="CA223" s="70"/>
      <c r="CB223" s="70"/>
      <c r="CC223" s="70"/>
      <c r="CD223" s="70"/>
      <c r="CE223" s="70"/>
      <c r="CF223" s="70"/>
      <c r="CG223" s="70"/>
      <c r="CH223" s="70"/>
      <c r="CI223" s="70"/>
      <c r="CJ223" s="70"/>
      <c r="CK223" s="70"/>
      <c r="CL223" s="70"/>
      <c r="CM223" s="70"/>
      <c r="CN223" s="70"/>
      <c r="CO223" s="70"/>
      <c r="CP223" s="70"/>
      <c r="CQ223" s="70"/>
      <c r="CR223" s="70"/>
      <c r="CS223" s="70"/>
      <c r="CT223" s="70"/>
      <c r="CU223" s="70"/>
      <c r="CV223" s="70"/>
      <c r="CW223" s="70"/>
      <c r="CX223" s="70"/>
      <c r="CY223" s="70"/>
      <c r="CZ223" s="70"/>
      <c r="DA223" s="70"/>
      <c r="DB223" s="70"/>
      <c r="DC223" s="70"/>
      <c r="DD223" s="70"/>
      <c r="DE223" s="70"/>
      <c r="DF223" s="70"/>
      <c r="DG223" s="70"/>
      <c r="DH223" s="70"/>
      <c r="DI223" s="70"/>
      <c r="DJ223" s="70"/>
      <c r="DK223" s="70"/>
      <c r="DL223" s="70"/>
      <c r="DM223" s="70"/>
      <c r="DN223" s="70"/>
      <c r="DO223" s="70"/>
      <c r="DP223" s="70"/>
      <c r="DQ223" s="70"/>
      <c r="DR223" s="70"/>
      <c r="DS223" s="70"/>
      <c r="DT223" s="70"/>
      <c r="DU223" s="70"/>
      <c r="DV223" s="70"/>
      <c r="DW223" s="70"/>
      <c r="DX223" s="70"/>
      <c r="DY223" s="70"/>
      <c r="DZ223" s="70"/>
      <c r="EA223" s="70"/>
      <c r="EB223" s="70"/>
      <c r="EC223" s="70"/>
      <c r="ED223" s="70"/>
      <c r="EE223" s="70"/>
      <c r="EF223" s="70"/>
      <c r="EG223" s="70"/>
      <c r="EH223" s="70"/>
      <c r="EI223" s="70"/>
      <c r="EJ223" s="70"/>
      <c r="EK223" s="70"/>
      <c r="EL223" s="70"/>
      <c r="EM223" s="70"/>
      <c r="EN223" s="70"/>
      <c r="EO223" s="70"/>
      <c r="EP223" s="70"/>
      <c r="EQ223" s="70"/>
      <c r="ER223" s="70"/>
      <c r="ES223" s="70"/>
      <c r="ET223" s="70"/>
      <c r="EU223" s="70"/>
      <c r="EV223" s="70"/>
      <c r="EW223" s="70"/>
      <c r="EX223" s="70"/>
      <c r="EY223" s="70"/>
      <c r="EZ223" s="70"/>
      <c r="FA223" s="70"/>
      <c r="FB223" s="70"/>
      <c r="FC223" s="70"/>
      <c r="FD223" s="70"/>
      <c r="FE223" s="70"/>
      <c r="FF223" s="70"/>
      <c r="FG223" s="70"/>
      <c r="FH223" s="70"/>
      <c r="FI223" s="70"/>
      <c r="FJ223" s="70"/>
      <c r="FK223" s="70"/>
      <c r="FL223" s="70"/>
      <c r="FM223" s="70"/>
      <c r="FN223" s="70"/>
      <c r="FO223" s="70"/>
      <c r="FP223" s="70"/>
      <c r="FQ223" s="70"/>
      <c r="FR223" s="70"/>
      <c r="FS223" s="70"/>
      <c r="FT223" s="70"/>
      <c r="FU223" s="70"/>
      <c r="FV223" s="70"/>
      <c r="FW223" s="70"/>
      <c r="FX223" s="70"/>
      <c r="FY223" s="70"/>
      <c r="FZ223" s="70"/>
      <c r="GA223" s="70"/>
      <c r="GB223" s="70"/>
      <c r="GC223" s="70"/>
      <c r="GD223" s="70"/>
      <c r="GE223" s="70"/>
      <c r="GF223" s="70"/>
      <c r="GG223" s="70"/>
      <c r="GH223" s="70"/>
      <c r="GI223" s="70"/>
      <c r="GJ223" s="70"/>
      <c r="GK223" s="70"/>
      <c r="GL223" s="70"/>
      <c r="GM223" s="70"/>
      <c r="GN223" s="70"/>
      <c r="GO223" s="70"/>
      <c r="GP223" s="70"/>
      <c r="GQ223" s="70"/>
      <c r="GR223" s="70"/>
      <c r="GS223" s="70"/>
      <c r="GT223" s="70"/>
      <c r="GU223" s="70"/>
      <c r="GV223" s="70"/>
      <c r="GW223" s="70"/>
      <c r="GX223" s="70"/>
      <c r="GY223" s="70"/>
      <c r="GZ223" s="70"/>
      <c r="HA223" s="70"/>
      <c r="HB223" s="70"/>
      <c r="HC223" s="70"/>
      <c r="HD223" s="70"/>
      <c r="HE223" s="70"/>
      <c r="HF223" s="70"/>
      <c r="HG223" s="70"/>
      <c r="HH223" s="70"/>
      <c r="HI223" s="70"/>
      <c r="HJ223" s="70"/>
      <c r="HK223" s="70"/>
      <c r="HL223" s="70"/>
      <c r="HM223" s="70"/>
      <c r="HN223" s="70"/>
      <c r="HO223" s="70"/>
      <c r="HP223" s="70"/>
      <c r="HQ223" s="70"/>
      <c r="HR223" s="70"/>
      <c r="HS223" s="70"/>
      <c r="HT223" s="70"/>
      <c r="HU223" s="70"/>
      <c r="HV223" s="70"/>
      <c r="HW223" s="70"/>
      <c r="HX223" s="70"/>
      <c r="HY223" s="70"/>
      <c r="HZ223" s="70"/>
      <c r="IA223" s="70"/>
      <c r="IB223" s="70"/>
      <c r="IC223" s="70"/>
      <c r="ID223" s="70"/>
      <c r="IE223" s="70"/>
      <c r="IF223" s="70"/>
      <c r="IG223" s="70"/>
      <c r="IH223" s="70"/>
      <c r="II223" s="70"/>
      <c r="IJ223" s="70"/>
      <c r="IK223" s="70"/>
      <c r="IL223" s="70"/>
      <c r="IM223" s="70"/>
      <c r="IN223" s="70"/>
      <c r="IO223" s="70"/>
      <c r="IP223" s="70"/>
      <c r="IQ223" s="70"/>
      <c r="IR223" s="70"/>
      <c r="IS223" s="70"/>
      <c r="IT223" s="70"/>
      <c r="IU223" s="70"/>
      <c r="IV223" s="70"/>
      <c r="IW223" s="70"/>
      <c r="IX223" s="70"/>
      <c r="IY223" s="70"/>
      <c r="IZ223" s="70"/>
      <c r="JA223" s="70"/>
      <c r="JB223" s="70"/>
      <c r="JC223" s="70"/>
      <c r="JD223" s="70"/>
      <c r="JE223" s="70"/>
      <c r="JF223" s="70"/>
      <c r="JG223" s="70"/>
      <c r="JH223" s="70"/>
      <c r="JI223" s="70"/>
      <c r="JJ223" s="70"/>
      <c r="JK223" s="70"/>
      <c r="JL223" s="70"/>
      <c r="JM223" s="70"/>
      <c r="JN223" s="70"/>
      <c r="JO223" s="70"/>
      <c r="JP223" s="70"/>
      <c r="JQ223" s="70"/>
      <c r="JR223" s="70"/>
      <c r="JS223" s="70"/>
      <c r="JT223" s="70"/>
      <c r="JU223" s="70"/>
      <c r="JV223" s="70"/>
      <c r="JW223" s="70"/>
      <c r="JX223" s="70"/>
      <c r="JY223" s="70"/>
      <c r="JZ223" s="70"/>
      <c r="KA223" s="70"/>
      <c r="KB223" s="70"/>
      <c r="KC223" s="70"/>
      <c r="KD223" s="70"/>
      <c r="KE223" s="70"/>
      <c r="KF223" s="70"/>
      <c r="KG223" s="70"/>
      <c r="KH223" s="70"/>
      <c r="KI223" s="70"/>
      <c r="KJ223" s="70"/>
      <c r="KK223" s="70"/>
      <c r="KL223" s="70"/>
      <c r="KM223" s="70"/>
      <c r="KN223" s="70"/>
      <c r="KO223" s="70"/>
      <c r="KP223" s="70"/>
      <c r="KQ223" s="70"/>
      <c r="KR223" s="70"/>
      <c r="KS223" s="70"/>
      <c r="KT223" s="70"/>
      <c r="KU223" s="70"/>
      <c r="KV223" s="70"/>
      <c r="KW223" s="70"/>
      <c r="KX223" s="70"/>
      <c r="KY223" s="70"/>
      <c r="KZ223" s="70"/>
      <c r="LA223" s="70"/>
      <c r="LB223" s="70"/>
      <c r="LC223" s="70"/>
      <c r="LD223" s="70"/>
      <c r="LE223" s="70"/>
      <c r="LF223" s="70"/>
      <c r="LG223" s="70"/>
      <c r="LH223" s="70"/>
      <c r="LI223" s="70"/>
      <c r="LJ223" s="70"/>
      <c r="LK223" s="70"/>
      <c r="LL223" s="70"/>
      <c r="LM223" s="70"/>
      <c r="LN223" s="70"/>
      <c r="LO223" s="70"/>
      <c r="LP223" s="70"/>
      <c r="LQ223" s="70"/>
      <c r="LR223" s="70"/>
      <c r="LS223" s="70"/>
      <c r="LT223" s="70"/>
      <c r="LU223" s="70"/>
      <c r="LV223" s="70"/>
      <c r="LW223" s="70"/>
      <c r="LX223" s="70"/>
      <c r="LY223" s="70"/>
      <c r="LZ223" s="70"/>
      <c r="MA223" s="70"/>
      <c r="MB223" s="70"/>
      <c r="MC223" s="70"/>
      <c r="MD223" s="70"/>
      <c r="ME223" s="70"/>
      <c r="MF223" s="70"/>
      <c r="MG223" s="70"/>
      <c r="MH223" s="70"/>
      <c r="MI223" s="70"/>
    </row>
    <row r="224" spans="1:347" s="70" customFormat="1" ht="11.25" hidden="1" customHeight="1" x14ac:dyDescent="0.2">
      <c r="A224" s="127"/>
      <c r="B224" s="70" t="s">
        <v>299</v>
      </c>
      <c r="E224" s="501"/>
      <c r="G224" s="87"/>
      <c r="H224" s="124"/>
      <c r="I224" s="125">
        <v>0</v>
      </c>
      <c r="J224" s="132">
        <v>0</v>
      </c>
      <c r="K224" s="132">
        <v>0</v>
      </c>
      <c r="L224" s="132">
        <v>0</v>
      </c>
      <c r="M224" s="132">
        <v>0</v>
      </c>
      <c r="N224" s="132">
        <v>0</v>
      </c>
      <c r="O224" s="132">
        <v>0</v>
      </c>
      <c r="P224" s="132">
        <v>0</v>
      </c>
      <c r="Q224" s="132">
        <v>0</v>
      </c>
      <c r="R224" s="132">
        <v>0</v>
      </c>
      <c r="S224" s="132">
        <v>0</v>
      </c>
      <c r="T224" s="132">
        <v>0</v>
      </c>
      <c r="U224" s="132">
        <v>0</v>
      </c>
      <c r="V224" s="132">
        <v>0</v>
      </c>
      <c r="W224" s="132">
        <v>0</v>
      </c>
      <c r="X224" s="132">
        <v>0</v>
      </c>
      <c r="Y224" s="132">
        <v>0</v>
      </c>
      <c r="Z224" s="132">
        <v>0</v>
      </c>
      <c r="AA224" s="132">
        <v>0</v>
      </c>
      <c r="AB224" s="132">
        <v>0</v>
      </c>
      <c r="AC224" s="132">
        <v>0</v>
      </c>
      <c r="AD224" s="132">
        <v>0</v>
      </c>
      <c r="AE224" s="132">
        <v>0</v>
      </c>
      <c r="AF224" s="132">
        <v>0</v>
      </c>
      <c r="AG224" s="132">
        <v>0</v>
      </c>
      <c r="AH224" s="132">
        <v>0</v>
      </c>
      <c r="AI224" s="132">
        <v>0</v>
      </c>
      <c r="AJ224" s="132">
        <v>0</v>
      </c>
      <c r="AK224" s="132">
        <v>0</v>
      </c>
      <c r="AL224" s="132">
        <v>0</v>
      </c>
      <c r="AM224" s="132">
        <v>0</v>
      </c>
      <c r="AN224" s="132">
        <v>0</v>
      </c>
      <c r="AO224" s="132">
        <v>0</v>
      </c>
      <c r="AP224" s="132">
        <v>0</v>
      </c>
      <c r="AQ224" s="132">
        <v>0</v>
      </c>
      <c r="AR224" s="132">
        <v>0</v>
      </c>
      <c r="AS224" s="132">
        <v>0</v>
      </c>
      <c r="AT224" s="132">
        <v>0</v>
      </c>
      <c r="AU224" s="132">
        <v>0</v>
      </c>
      <c r="AV224" s="132">
        <v>0</v>
      </c>
      <c r="AW224" s="132">
        <v>0</v>
      </c>
      <c r="AY224" s="71"/>
      <c r="AZ224" s="71"/>
      <c r="BA224" s="71"/>
      <c r="BB224" s="71">
        <v>0</v>
      </c>
      <c r="BD224" s="78"/>
      <c r="BE224" s="78"/>
    </row>
    <row r="225" spans="1:347" s="70" customFormat="1" ht="11.25" hidden="1" customHeight="1" x14ac:dyDescent="0.2">
      <c r="A225" s="127"/>
      <c r="B225" s="88" t="s">
        <v>289</v>
      </c>
      <c r="C225" s="88"/>
      <c r="D225" s="88"/>
      <c r="E225" s="502"/>
      <c r="F225" s="88"/>
      <c r="G225" s="92"/>
      <c r="H225" s="459"/>
      <c r="I225" s="460"/>
      <c r="J225" s="460"/>
      <c r="K225" s="460"/>
      <c r="L225" s="460"/>
      <c r="M225" s="460"/>
      <c r="N225" s="460"/>
      <c r="O225" s="460"/>
      <c r="P225" s="460"/>
      <c r="Q225" s="460"/>
      <c r="R225" s="460"/>
      <c r="S225" s="460"/>
      <c r="T225" s="460"/>
      <c r="U225" s="460"/>
      <c r="V225" s="460"/>
      <c r="W225" s="460"/>
      <c r="X225" s="460"/>
      <c r="Y225" s="460"/>
      <c r="Z225" s="460"/>
      <c r="AA225" s="460"/>
      <c r="AB225" s="460"/>
      <c r="AC225" s="460"/>
      <c r="AD225" s="460"/>
      <c r="AE225" s="460"/>
      <c r="AF225" s="460"/>
      <c r="AG225" s="460"/>
      <c r="AH225" s="460"/>
      <c r="AI225" s="460"/>
      <c r="AJ225" s="460"/>
      <c r="AK225" s="460"/>
      <c r="AL225" s="460"/>
      <c r="AM225" s="460"/>
      <c r="AN225" s="460"/>
      <c r="AO225" s="460"/>
      <c r="AP225" s="460"/>
      <c r="AQ225" s="460"/>
      <c r="AR225" s="460"/>
      <c r="AS225" s="460"/>
      <c r="AT225" s="460"/>
      <c r="AU225" s="460"/>
      <c r="AV225" s="460"/>
      <c r="AW225" s="460"/>
      <c r="AY225" s="71"/>
      <c r="AZ225" s="71"/>
      <c r="BA225" s="71"/>
      <c r="BB225" s="71"/>
      <c r="BD225" s="78"/>
      <c r="BE225" s="78"/>
    </row>
    <row r="226" spans="1:347" s="70" customFormat="1" ht="11.25" hidden="1" customHeight="1" x14ac:dyDescent="0.2">
      <c r="A226" s="127"/>
      <c r="B226" s="461" t="s">
        <v>290</v>
      </c>
      <c r="C226" s="461"/>
      <c r="D226" s="461"/>
      <c r="E226" s="503"/>
      <c r="F226" s="461"/>
      <c r="G226" s="462"/>
      <c r="H226" s="463">
        <v>0</v>
      </c>
      <c r="I226" s="464">
        <v>0</v>
      </c>
      <c r="J226" s="464">
        <v>0</v>
      </c>
      <c r="K226" s="464">
        <v>0</v>
      </c>
      <c r="L226" s="464">
        <v>0</v>
      </c>
      <c r="M226" s="464">
        <v>0</v>
      </c>
      <c r="N226" s="464">
        <v>0</v>
      </c>
      <c r="O226" s="464">
        <v>0</v>
      </c>
      <c r="P226" s="464">
        <v>0</v>
      </c>
      <c r="Q226" s="464">
        <v>0</v>
      </c>
      <c r="R226" s="464">
        <v>0</v>
      </c>
      <c r="S226" s="464">
        <v>0</v>
      </c>
      <c r="T226" s="464">
        <v>0</v>
      </c>
      <c r="U226" s="464">
        <v>0</v>
      </c>
      <c r="V226" s="464">
        <v>0</v>
      </c>
      <c r="W226" s="464">
        <v>0</v>
      </c>
      <c r="X226" s="464">
        <v>0</v>
      </c>
      <c r="Y226" s="464">
        <v>0</v>
      </c>
      <c r="Z226" s="464">
        <v>0</v>
      </c>
      <c r="AA226" s="464">
        <v>0</v>
      </c>
      <c r="AB226" s="464">
        <v>0</v>
      </c>
      <c r="AC226" s="464">
        <v>0</v>
      </c>
      <c r="AD226" s="464">
        <v>0</v>
      </c>
      <c r="AE226" s="464">
        <v>0</v>
      </c>
      <c r="AF226" s="464">
        <v>0</v>
      </c>
      <c r="AG226" s="464">
        <v>0</v>
      </c>
      <c r="AH226" s="464">
        <v>0</v>
      </c>
      <c r="AI226" s="464">
        <v>0</v>
      </c>
      <c r="AJ226" s="464">
        <v>0</v>
      </c>
      <c r="AK226" s="464">
        <v>0</v>
      </c>
      <c r="AL226" s="464">
        <v>0</v>
      </c>
      <c r="AM226" s="464">
        <v>0</v>
      </c>
      <c r="AN226" s="464">
        <v>0</v>
      </c>
      <c r="AO226" s="464">
        <v>0</v>
      </c>
      <c r="AP226" s="464">
        <v>0</v>
      </c>
      <c r="AQ226" s="464">
        <v>0</v>
      </c>
      <c r="AR226" s="464">
        <v>0</v>
      </c>
      <c r="AS226" s="464">
        <v>0</v>
      </c>
      <c r="AT226" s="464">
        <v>0</v>
      </c>
      <c r="AU226" s="464">
        <v>0</v>
      </c>
      <c r="AV226" s="464">
        <v>0</v>
      </c>
      <c r="AW226" s="464">
        <v>0</v>
      </c>
      <c r="AY226" s="71"/>
      <c r="AZ226" s="71"/>
      <c r="BA226" s="71"/>
      <c r="BB226" s="71"/>
      <c r="BD226" s="78"/>
      <c r="BE226" s="78"/>
    </row>
    <row r="227" spans="1:347" s="70" customFormat="1" ht="11.25" hidden="1" customHeight="1" x14ac:dyDescent="0.2">
      <c r="A227" s="127"/>
      <c r="B227" s="88" t="s">
        <v>291</v>
      </c>
      <c r="C227" s="88"/>
      <c r="D227" s="88"/>
      <c r="E227" s="502"/>
      <c r="F227" s="88"/>
      <c r="G227" s="92"/>
      <c r="H227" s="465" t="s">
        <v>295</v>
      </c>
      <c r="I227" s="370" t="s">
        <v>295</v>
      </c>
      <c r="J227" s="370" t="s">
        <v>295</v>
      </c>
      <c r="K227" s="370" t="s">
        <v>295</v>
      </c>
      <c r="L227" s="370" t="s">
        <v>295</v>
      </c>
      <c r="M227" s="370" t="s">
        <v>295</v>
      </c>
      <c r="N227" s="370" t="s">
        <v>295</v>
      </c>
      <c r="O227" s="370" t="s">
        <v>295</v>
      </c>
      <c r="P227" s="370" t="s">
        <v>295</v>
      </c>
      <c r="Q227" s="370" t="s">
        <v>295</v>
      </c>
      <c r="R227" s="370" t="s">
        <v>295</v>
      </c>
      <c r="S227" s="370" t="s">
        <v>295</v>
      </c>
      <c r="T227" s="370" t="s">
        <v>295</v>
      </c>
      <c r="U227" s="370" t="s">
        <v>295</v>
      </c>
      <c r="V227" s="370" t="s">
        <v>295</v>
      </c>
      <c r="W227" s="370" t="s">
        <v>295</v>
      </c>
      <c r="X227" s="370" t="s">
        <v>295</v>
      </c>
      <c r="Y227" s="370" t="s">
        <v>295</v>
      </c>
      <c r="Z227" s="370" t="s">
        <v>295</v>
      </c>
      <c r="AA227" s="370" t="s">
        <v>295</v>
      </c>
      <c r="AB227" s="370" t="s">
        <v>295</v>
      </c>
      <c r="AC227" s="370" t="s">
        <v>295</v>
      </c>
      <c r="AD227" s="370" t="s">
        <v>295</v>
      </c>
      <c r="AE227" s="370" t="s">
        <v>295</v>
      </c>
      <c r="AF227" s="370" t="s">
        <v>295</v>
      </c>
      <c r="AG227" s="370" t="s">
        <v>295</v>
      </c>
      <c r="AH227" s="370" t="s">
        <v>295</v>
      </c>
      <c r="AI227" s="370" t="s">
        <v>295</v>
      </c>
      <c r="AJ227" s="370" t="s">
        <v>295</v>
      </c>
      <c r="AK227" s="370" t="s">
        <v>295</v>
      </c>
      <c r="AL227" s="370" t="s">
        <v>295</v>
      </c>
      <c r="AM227" s="370" t="s">
        <v>295</v>
      </c>
      <c r="AN227" s="370" t="s">
        <v>295</v>
      </c>
      <c r="AO227" s="370" t="s">
        <v>295</v>
      </c>
      <c r="AP227" s="370" t="s">
        <v>295</v>
      </c>
      <c r="AQ227" s="370" t="s">
        <v>295</v>
      </c>
      <c r="AR227" s="370" t="s">
        <v>295</v>
      </c>
      <c r="AS227" s="370" t="s">
        <v>295</v>
      </c>
      <c r="AT227" s="370" t="s">
        <v>295</v>
      </c>
      <c r="AU227" s="370" t="s">
        <v>295</v>
      </c>
      <c r="AV227" s="370" t="s">
        <v>295</v>
      </c>
      <c r="AW227" s="370" t="s">
        <v>295</v>
      </c>
      <c r="AY227" s="71"/>
      <c r="AZ227" s="71"/>
      <c r="BA227" s="71"/>
      <c r="BB227" s="71"/>
      <c r="BD227" s="78"/>
      <c r="BE227" s="78"/>
    </row>
    <row r="228" spans="1:347" s="70" customFormat="1" ht="11.25" hidden="1" customHeight="1" x14ac:dyDescent="0.2">
      <c r="A228" s="127"/>
      <c r="E228" s="504"/>
      <c r="G228" s="87"/>
      <c r="H228" s="126"/>
      <c r="I228" s="71"/>
      <c r="J228" s="71"/>
      <c r="K228" s="71"/>
      <c r="L228" s="71"/>
      <c r="M228" s="71"/>
      <c r="N228" s="71"/>
      <c r="O228" s="71"/>
      <c r="P228" s="71"/>
      <c r="Q228" s="71"/>
      <c r="R228" s="71"/>
      <c r="S228" s="71"/>
      <c r="T228" s="71"/>
      <c r="U228" s="71"/>
      <c r="V228" s="71"/>
      <c r="W228" s="71"/>
      <c r="X228" s="71"/>
      <c r="Y228" s="71"/>
      <c r="Z228" s="71"/>
      <c r="AA228" s="71"/>
      <c r="AB228" s="71"/>
      <c r="AC228" s="71"/>
      <c r="AD228" s="71"/>
      <c r="AE228" s="71"/>
      <c r="AF228" s="71"/>
      <c r="AG228" s="71"/>
      <c r="AH228" s="71"/>
      <c r="AI228" s="71"/>
      <c r="AJ228" s="71"/>
      <c r="AK228" s="71"/>
      <c r="AL228" s="71"/>
      <c r="AM228" s="71"/>
      <c r="AN228" s="71"/>
      <c r="AO228" s="71"/>
      <c r="AP228" s="71"/>
      <c r="AQ228" s="71"/>
      <c r="AR228" s="71"/>
      <c r="AS228" s="71"/>
      <c r="AT228" s="71"/>
      <c r="AU228" s="71"/>
      <c r="AV228" s="71"/>
      <c r="AW228" s="71"/>
      <c r="AY228" s="71"/>
      <c r="AZ228" s="71"/>
      <c r="BA228" s="71"/>
      <c r="BB228" s="71"/>
      <c r="BD228" s="78"/>
      <c r="BE228" s="78"/>
    </row>
    <row r="229" spans="1:347" s="70" customFormat="1" ht="11.25" hidden="1" customHeight="1" x14ac:dyDescent="0.2">
      <c r="A229" s="127"/>
      <c r="E229" s="504"/>
      <c r="G229" s="87"/>
      <c r="H229" s="126"/>
      <c r="I229" s="71"/>
      <c r="J229" s="71"/>
      <c r="K229" s="71"/>
      <c r="L229" s="71"/>
      <c r="M229" s="71"/>
      <c r="N229" s="71"/>
      <c r="O229" s="71"/>
      <c r="P229" s="71"/>
      <c r="Q229" s="71"/>
      <c r="R229" s="71"/>
      <c r="S229" s="71"/>
      <c r="T229" s="71"/>
      <c r="U229" s="71"/>
      <c r="V229" s="71"/>
      <c r="W229" s="71"/>
      <c r="X229" s="71"/>
      <c r="Y229" s="71"/>
      <c r="Z229" s="71"/>
      <c r="AA229" s="71"/>
      <c r="AB229" s="71"/>
      <c r="AC229" s="71"/>
      <c r="AD229" s="71"/>
      <c r="AE229" s="71"/>
      <c r="AF229" s="71"/>
      <c r="AG229" s="71"/>
      <c r="AH229" s="71"/>
      <c r="AI229" s="71"/>
      <c r="AJ229" s="71"/>
      <c r="AK229" s="71"/>
      <c r="AL229" s="71"/>
      <c r="AM229" s="71"/>
      <c r="AN229" s="71"/>
      <c r="AO229" s="71"/>
      <c r="AP229" s="71"/>
      <c r="AQ229" s="71"/>
      <c r="AR229" s="71"/>
      <c r="AS229" s="71"/>
      <c r="AT229" s="71"/>
      <c r="AU229" s="71"/>
      <c r="AV229" s="71"/>
      <c r="AW229" s="71"/>
    </row>
    <row r="230" spans="1:347" hidden="1" x14ac:dyDescent="0.25">
      <c r="A230" s="128"/>
      <c r="B230" s="68" t="s">
        <v>251</v>
      </c>
      <c r="C230" s="452"/>
      <c r="D230" s="452"/>
      <c r="E230" s="505"/>
      <c r="F230" s="452"/>
      <c r="G230" s="453"/>
      <c r="H230" s="454"/>
      <c r="I230" s="455"/>
      <c r="J230" s="455"/>
      <c r="K230" s="455"/>
      <c r="L230" s="455"/>
      <c r="M230" s="455"/>
      <c r="N230" s="455"/>
      <c r="O230" s="455"/>
      <c r="P230" s="455"/>
      <c r="Q230" s="455"/>
      <c r="R230" s="455"/>
      <c r="S230" s="455"/>
      <c r="T230" s="455"/>
      <c r="U230" s="455"/>
      <c r="V230" s="455"/>
      <c r="W230" s="455"/>
      <c r="X230" s="455"/>
      <c r="Y230" s="455"/>
      <c r="Z230" s="455"/>
      <c r="AA230" s="455"/>
      <c r="AB230" s="455"/>
      <c r="AC230" s="455"/>
      <c r="AD230" s="455"/>
      <c r="AE230" s="455"/>
      <c r="AF230" s="455"/>
      <c r="AG230" s="455"/>
      <c r="AH230" s="455"/>
      <c r="AI230" s="455"/>
      <c r="AJ230" s="455"/>
      <c r="AK230" s="455"/>
      <c r="AL230" s="455"/>
      <c r="AM230" s="455"/>
      <c r="AN230" s="455"/>
      <c r="AO230" s="455"/>
      <c r="AP230" s="455"/>
      <c r="AQ230" s="455"/>
      <c r="AR230" s="455"/>
      <c r="AS230" s="455"/>
      <c r="AT230" s="455"/>
      <c r="AU230" s="455"/>
      <c r="AV230" s="455"/>
      <c r="AW230" s="455"/>
      <c r="AX230" s="70"/>
      <c r="AY230" s="455"/>
      <c r="AZ230" s="455"/>
      <c r="BA230" s="455"/>
      <c r="BB230" s="455"/>
    </row>
    <row r="231" spans="1:347" hidden="1" x14ac:dyDescent="0.25">
      <c r="A231" s="128"/>
      <c r="B231" s="456" t="s">
        <v>288</v>
      </c>
      <c r="C231" s="457"/>
      <c r="D231" s="457"/>
      <c r="E231" s="506"/>
      <c r="F231" s="457"/>
      <c r="G231" s="457"/>
      <c r="H231" s="123"/>
      <c r="I231" s="458"/>
      <c r="J231" s="458"/>
      <c r="K231" s="458"/>
      <c r="L231" s="458"/>
      <c r="M231" s="458"/>
      <c r="N231" s="458"/>
      <c r="O231" s="458"/>
      <c r="P231" s="458"/>
      <c r="Q231" s="458"/>
      <c r="R231" s="458"/>
      <c r="S231" s="458"/>
      <c r="T231" s="458"/>
      <c r="U231" s="458"/>
      <c r="V231" s="458"/>
      <c r="W231" s="458"/>
      <c r="X231" s="458"/>
      <c r="Y231" s="458"/>
      <c r="Z231" s="458"/>
      <c r="AA231" s="458"/>
      <c r="AB231" s="458"/>
      <c r="AC231" s="458"/>
      <c r="AD231" s="458"/>
      <c r="AE231" s="458"/>
      <c r="AF231" s="458"/>
      <c r="AG231" s="458"/>
      <c r="AH231" s="458"/>
      <c r="AI231" s="458"/>
      <c r="AJ231" s="458"/>
      <c r="AK231" s="458"/>
      <c r="AL231" s="458"/>
      <c r="AM231" s="458"/>
      <c r="AN231" s="458"/>
      <c r="AO231" s="458"/>
      <c r="AP231" s="458"/>
      <c r="AQ231" s="458"/>
      <c r="AR231" s="458"/>
      <c r="AS231" s="458"/>
      <c r="AT231" s="458"/>
      <c r="AU231" s="458"/>
      <c r="AV231" s="458"/>
      <c r="AW231" s="458"/>
      <c r="AX231" s="70"/>
      <c r="AY231" s="458"/>
      <c r="AZ231" s="458"/>
      <c r="BA231" s="458"/>
      <c r="BB231" s="458"/>
      <c r="BC231" s="70"/>
      <c r="BD231" s="70"/>
      <c r="BE231" s="70"/>
      <c r="BF231" s="70"/>
      <c r="BG231" s="70"/>
      <c r="BH231" s="70"/>
      <c r="BI231" s="70"/>
      <c r="BJ231" s="70"/>
      <c r="BK231" s="70"/>
      <c r="BL231" s="70"/>
      <c r="BM231" s="70"/>
      <c r="BN231" s="70"/>
      <c r="BO231" s="70"/>
      <c r="BP231" s="70"/>
      <c r="BQ231" s="70"/>
      <c r="BR231" s="70"/>
      <c r="BS231" s="70"/>
      <c r="BT231" s="70"/>
      <c r="BU231" s="70"/>
      <c r="BV231" s="70"/>
      <c r="BW231" s="70"/>
      <c r="BX231" s="70"/>
      <c r="BY231" s="70"/>
      <c r="BZ231" s="70"/>
      <c r="CA231" s="70"/>
      <c r="CB231" s="70"/>
      <c r="CC231" s="70"/>
      <c r="CD231" s="70"/>
      <c r="CE231" s="70"/>
      <c r="CF231" s="70"/>
      <c r="CG231" s="70"/>
      <c r="CH231" s="70"/>
      <c r="CI231" s="70"/>
      <c r="CJ231" s="70"/>
      <c r="CK231" s="70"/>
      <c r="CL231" s="70"/>
      <c r="CM231" s="70"/>
      <c r="CN231" s="70"/>
      <c r="CO231" s="70"/>
      <c r="CP231" s="70"/>
      <c r="CQ231" s="70"/>
      <c r="CR231" s="70"/>
      <c r="CS231" s="70"/>
      <c r="CT231" s="70"/>
      <c r="CU231" s="70"/>
      <c r="CV231" s="70"/>
      <c r="CW231" s="70"/>
      <c r="CX231" s="70"/>
      <c r="CY231" s="70"/>
      <c r="CZ231" s="70"/>
      <c r="DA231" s="70"/>
      <c r="DB231" s="70"/>
      <c r="DC231" s="70"/>
      <c r="DD231" s="70"/>
      <c r="DE231" s="70"/>
      <c r="DF231" s="70"/>
      <c r="DG231" s="70"/>
      <c r="DH231" s="70"/>
      <c r="DI231" s="70"/>
      <c r="DJ231" s="70"/>
      <c r="DK231" s="70"/>
      <c r="DL231" s="70"/>
      <c r="DM231" s="70"/>
      <c r="DN231" s="70"/>
      <c r="DO231" s="70"/>
      <c r="DP231" s="70"/>
      <c r="DQ231" s="70"/>
      <c r="DR231" s="70"/>
      <c r="DS231" s="70"/>
      <c r="DT231" s="70"/>
      <c r="DU231" s="70"/>
      <c r="DV231" s="70"/>
      <c r="DW231" s="70"/>
      <c r="DX231" s="70"/>
      <c r="DY231" s="70"/>
      <c r="DZ231" s="70"/>
      <c r="EA231" s="70"/>
      <c r="EB231" s="70"/>
      <c r="EC231" s="70"/>
      <c r="ED231" s="70"/>
      <c r="EE231" s="70"/>
      <c r="EF231" s="70"/>
      <c r="EG231" s="70"/>
      <c r="EH231" s="70"/>
      <c r="EI231" s="70"/>
      <c r="EJ231" s="70"/>
      <c r="EK231" s="70"/>
      <c r="EL231" s="70"/>
      <c r="EM231" s="70"/>
      <c r="EN231" s="70"/>
      <c r="EO231" s="70"/>
      <c r="EP231" s="70"/>
      <c r="EQ231" s="70"/>
      <c r="ER231" s="70"/>
      <c r="ES231" s="70"/>
      <c r="ET231" s="70"/>
      <c r="EU231" s="70"/>
      <c r="EV231" s="70"/>
      <c r="EW231" s="70"/>
      <c r="EX231" s="70"/>
      <c r="EY231" s="70"/>
      <c r="EZ231" s="70"/>
      <c r="FA231" s="70"/>
      <c r="FB231" s="70"/>
      <c r="FC231" s="70"/>
      <c r="FD231" s="70"/>
      <c r="FE231" s="70"/>
      <c r="FF231" s="70"/>
      <c r="FG231" s="70"/>
      <c r="FH231" s="70"/>
      <c r="FI231" s="70"/>
      <c r="FJ231" s="70"/>
      <c r="FK231" s="70"/>
      <c r="FL231" s="70"/>
      <c r="FM231" s="70"/>
      <c r="FN231" s="70"/>
      <c r="FO231" s="70"/>
      <c r="FP231" s="70"/>
      <c r="FQ231" s="70"/>
      <c r="FR231" s="70"/>
      <c r="FS231" s="70"/>
      <c r="FT231" s="70"/>
      <c r="FU231" s="70"/>
      <c r="FV231" s="70"/>
      <c r="FW231" s="70"/>
      <c r="FX231" s="70"/>
      <c r="FY231" s="70"/>
      <c r="FZ231" s="70"/>
      <c r="GA231" s="70"/>
      <c r="GB231" s="70"/>
      <c r="GC231" s="70"/>
      <c r="GD231" s="70"/>
      <c r="GE231" s="70"/>
      <c r="GF231" s="70"/>
      <c r="GG231" s="70"/>
      <c r="GH231" s="70"/>
      <c r="GI231" s="70"/>
      <c r="GJ231" s="70"/>
      <c r="GK231" s="70"/>
      <c r="GL231" s="70"/>
      <c r="GM231" s="70"/>
      <c r="GN231" s="70"/>
      <c r="GO231" s="70"/>
      <c r="GP231" s="70"/>
      <c r="GQ231" s="70"/>
      <c r="GR231" s="70"/>
      <c r="GS231" s="70"/>
      <c r="GT231" s="70"/>
      <c r="GU231" s="70"/>
      <c r="GV231" s="70"/>
      <c r="GW231" s="70"/>
      <c r="GX231" s="70"/>
      <c r="GY231" s="70"/>
      <c r="GZ231" s="70"/>
      <c r="HA231" s="70"/>
      <c r="HB231" s="70"/>
      <c r="HC231" s="70"/>
      <c r="HD231" s="70"/>
      <c r="HE231" s="70"/>
      <c r="HF231" s="70"/>
      <c r="HG231" s="70"/>
      <c r="HH231" s="70"/>
      <c r="HI231" s="70"/>
      <c r="HJ231" s="70"/>
      <c r="HK231" s="70"/>
      <c r="HL231" s="70"/>
      <c r="HM231" s="70"/>
      <c r="HN231" s="70"/>
      <c r="HO231" s="70"/>
      <c r="HP231" s="70"/>
      <c r="HQ231" s="70"/>
      <c r="HR231" s="70"/>
      <c r="HS231" s="70"/>
      <c r="HT231" s="70"/>
      <c r="HU231" s="70"/>
      <c r="HV231" s="70"/>
      <c r="HW231" s="70"/>
      <c r="HX231" s="70"/>
      <c r="HY231" s="70"/>
      <c r="HZ231" s="70"/>
      <c r="IA231" s="70"/>
      <c r="IB231" s="70"/>
      <c r="IC231" s="70"/>
      <c r="ID231" s="70"/>
      <c r="IE231" s="70"/>
      <c r="IF231" s="70"/>
      <c r="IG231" s="70"/>
      <c r="IH231" s="70"/>
      <c r="II231" s="70"/>
      <c r="IJ231" s="70"/>
      <c r="IK231" s="70"/>
      <c r="IL231" s="70"/>
      <c r="IM231" s="70"/>
      <c r="IN231" s="70"/>
      <c r="IO231" s="70"/>
      <c r="IP231" s="70"/>
      <c r="IQ231" s="70"/>
      <c r="IR231" s="70"/>
      <c r="IS231" s="70"/>
      <c r="IT231" s="70"/>
      <c r="IU231" s="70"/>
      <c r="IV231" s="70"/>
      <c r="IW231" s="70"/>
      <c r="IX231" s="70"/>
      <c r="IY231" s="70"/>
      <c r="IZ231" s="70"/>
      <c r="JA231" s="70"/>
      <c r="JB231" s="70"/>
      <c r="JC231" s="70"/>
      <c r="JD231" s="70"/>
      <c r="JE231" s="70"/>
      <c r="JF231" s="70"/>
      <c r="JG231" s="70"/>
      <c r="JH231" s="70"/>
      <c r="JI231" s="70"/>
      <c r="JJ231" s="70"/>
      <c r="JK231" s="70"/>
      <c r="JL231" s="70"/>
      <c r="JM231" s="70"/>
      <c r="JN231" s="70"/>
      <c r="JO231" s="70"/>
      <c r="JP231" s="70"/>
      <c r="JQ231" s="70"/>
      <c r="JR231" s="70"/>
      <c r="JS231" s="70"/>
      <c r="JT231" s="70"/>
      <c r="JU231" s="70"/>
      <c r="JV231" s="70"/>
      <c r="JW231" s="70"/>
      <c r="JX231" s="70"/>
      <c r="JY231" s="70"/>
      <c r="JZ231" s="70"/>
      <c r="KA231" s="70"/>
      <c r="KB231" s="70"/>
      <c r="KC231" s="70"/>
      <c r="KD231" s="70"/>
      <c r="KE231" s="70"/>
      <c r="KF231" s="70"/>
      <c r="KG231" s="70"/>
      <c r="KH231" s="70"/>
      <c r="KI231" s="70"/>
      <c r="KJ231" s="70"/>
      <c r="KK231" s="70"/>
      <c r="KL231" s="70"/>
      <c r="KM231" s="70"/>
      <c r="KN231" s="70"/>
      <c r="KO231" s="70"/>
      <c r="KP231" s="70"/>
      <c r="KQ231" s="70"/>
      <c r="KR231" s="70"/>
      <c r="KS231" s="70"/>
      <c r="KT231" s="70"/>
      <c r="KU231" s="70"/>
      <c r="KV231" s="70"/>
      <c r="KW231" s="70"/>
      <c r="KX231" s="70"/>
      <c r="KY231" s="70"/>
      <c r="KZ231" s="70"/>
      <c r="LA231" s="70"/>
      <c r="LB231" s="70"/>
      <c r="LC231" s="70"/>
      <c r="LD231" s="70"/>
      <c r="LE231" s="70"/>
      <c r="LF231" s="70"/>
      <c r="LG231" s="70"/>
      <c r="LH231" s="70"/>
      <c r="LI231" s="70"/>
      <c r="LJ231" s="70"/>
      <c r="LK231" s="70"/>
      <c r="LL231" s="70"/>
      <c r="LM231" s="70"/>
      <c r="LN231" s="70"/>
      <c r="LO231" s="70"/>
      <c r="LP231" s="70"/>
      <c r="LQ231" s="70"/>
      <c r="LR231" s="70"/>
      <c r="LS231" s="70"/>
      <c r="LT231" s="70"/>
      <c r="LU231" s="70"/>
      <c r="LV231" s="70"/>
      <c r="LW231" s="70"/>
      <c r="LX231" s="70"/>
      <c r="LY231" s="70"/>
      <c r="LZ231" s="70"/>
      <c r="MA231" s="70"/>
      <c r="MB231" s="70"/>
      <c r="MC231" s="70"/>
      <c r="MD231" s="70"/>
      <c r="ME231" s="70"/>
      <c r="MF231" s="70"/>
      <c r="MG231" s="70"/>
      <c r="MH231" s="70"/>
      <c r="MI231" s="70"/>
    </row>
    <row r="232" spans="1:347" s="70" customFormat="1" ht="11.25" hidden="1" customHeight="1" x14ac:dyDescent="0.2">
      <c r="A232" s="127"/>
      <c r="B232" s="70" t="s">
        <v>251</v>
      </c>
      <c r="E232" s="501"/>
      <c r="G232" s="87"/>
      <c r="H232" s="124"/>
      <c r="I232" s="125">
        <v>0</v>
      </c>
      <c r="J232" s="132">
        <v>0</v>
      </c>
      <c r="K232" s="132">
        <v>0</v>
      </c>
      <c r="L232" s="132">
        <v>0</v>
      </c>
      <c r="M232" s="132">
        <v>0</v>
      </c>
      <c r="N232" s="132">
        <v>0</v>
      </c>
      <c r="O232" s="132">
        <v>0</v>
      </c>
      <c r="P232" s="132">
        <v>0</v>
      </c>
      <c r="Q232" s="132">
        <v>0</v>
      </c>
      <c r="R232" s="132">
        <v>0</v>
      </c>
      <c r="S232" s="132">
        <v>0</v>
      </c>
      <c r="T232" s="132">
        <v>0</v>
      </c>
      <c r="U232" s="132">
        <v>0</v>
      </c>
      <c r="V232" s="132">
        <v>0</v>
      </c>
      <c r="W232" s="132">
        <v>0</v>
      </c>
      <c r="X232" s="132">
        <v>0</v>
      </c>
      <c r="Y232" s="132">
        <v>0</v>
      </c>
      <c r="Z232" s="132">
        <v>0</v>
      </c>
      <c r="AA232" s="132">
        <v>0</v>
      </c>
      <c r="AB232" s="132">
        <v>0</v>
      </c>
      <c r="AC232" s="132">
        <v>0</v>
      </c>
      <c r="AD232" s="132">
        <v>0</v>
      </c>
      <c r="AE232" s="132">
        <v>0</v>
      </c>
      <c r="AF232" s="132">
        <v>0</v>
      </c>
      <c r="AG232" s="132">
        <v>0</v>
      </c>
      <c r="AH232" s="132">
        <v>0</v>
      </c>
      <c r="AI232" s="132">
        <v>0</v>
      </c>
      <c r="AJ232" s="132">
        <v>0</v>
      </c>
      <c r="AK232" s="132">
        <v>0</v>
      </c>
      <c r="AL232" s="132">
        <v>0</v>
      </c>
      <c r="AM232" s="132">
        <v>0</v>
      </c>
      <c r="AN232" s="132">
        <v>0</v>
      </c>
      <c r="AO232" s="132">
        <v>0</v>
      </c>
      <c r="AP232" s="132">
        <v>0</v>
      </c>
      <c r="AQ232" s="132">
        <v>0</v>
      </c>
      <c r="AR232" s="132">
        <v>0</v>
      </c>
      <c r="AS232" s="132">
        <v>0</v>
      </c>
      <c r="AT232" s="132">
        <v>0</v>
      </c>
      <c r="AU232" s="132">
        <v>0</v>
      </c>
      <c r="AV232" s="132">
        <v>0</v>
      </c>
      <c r="AW232" s="132">
        <v>0</v>
      </c>
      <c r="AY232" s="71"/>
      <c r="AZ232" s="71"/>
      <c r="BA232" s="71"/>
      <c r="BB232" s="71">
        <v>0</v>
      </c>
      <c r="BD232" s="78"/>
      <c r="BE232" s="78"/>
    </row>
    <row r="233" spans="1:347" s="70" customFormat="1" ht="11.25" hidden="1" customHeight="1" x14ac:dyDescent="0.2">
      <c r="A233" s="127"/>
      <c r="B233" s="70" t="s">
        <v>251</v>
      </c>
      <c r="E233" s="501"/>
      <c r="G233" s="87"/>
      <c r="H233" s="124"/>
      <c r="I233" s="125">
        <v>0</v>
      </c>
      <c r="J233" s="132">
        <v>0</v>
      </c>
      <c r="K233" s="132">
        <v>0</v>
      </c>
      <c r="L233" s="132">
        <v>0</v>
      </c>
      <c r="M233" s="132">
        <v>0</v>
      </c>
      <c r="N233" s="132">
        <v>0</v>
      </c>
      <c r="O233" s="132">
        <v>0</v>
      </c>
      <c r="P233" s="132">
        <v>0</v>
      </c>
      <c r="Q233" s="132">
        <v>0</v>
      </c>
      <c r="R233" s="132">
        <v>0</v>
      </c>
      <c r="S233" s="132">
        <v>0</v>
      </c>
      <c r="T233" s="132">
        <v>0</v>
      </c>
      <c r="U233" s="132">
        <v>0</v>
      </c>
      <c r="V233" s="132">
        <v>0</v>
      </c>
      <c r="W233" s="132">
        <v>0</v>
      </c>
      <c r="X233" s="132">
        <v>0</v>
      </c>
      <c r="Y233" s="132">
        <v>0</v>
      </c>
      <c r="Z233" s="132">
        <v>0</v>
      </c>
      <c r="AA233" s="132">
        <v>0</v>
      </c>
      <c r="AB233" s="132">
        <v>0</v>
      </c>
      <c r="AC233" s="132">
        <v>0</v>
      </c>
      <c r="AD233" s="132">
        <v>0</v>
      </c>
      <c r="AE233" s="132">
        <v>0</v>
      </c>
      <c r="AF233" s="132">
        <v>0</v>
      </c>
      <c r="AG233" s="132">
        <v>0</v>
      </c>
      <c r="AH233" s="132">
        <v>0</v>
      </c>
      <c r="AI233" s="132">
        <v>0</v>
      </c>
      <c r="AJ233" s="132">
        <v>0</v>
      </c>
      <c r="AK233" s="132">
        <v>0</v>
      </c>
      <c r="AL233" s="132">
        <v>0</v>
      </c>
      <c r="AM233" s="132">
        <v>0</v>
      </c>
      <c r="AN233" s="132">
        <v>0</v>
      </c>
      <c r="AO233" s="132">
        <v>0</v>
      </c>
      <c r="AP233" s="132">
        <v>0</v>
      </c>
      <c r="AQ233" s="132">
        <v>0</v>
      </c>
      <c r="AR233" s="132">
        <v>0</v>
      </c>
      <c r="AS233" s="132">
        <v>0</v>
      </c>
      <c r="AT233" s="132">
        <v>0</v>
      </c>
      <c r="AU233" s="132">
        <v>0</v>
      </c>
      <c r="AV233" s="132">
        <v>0</v>
      </c>
      <c r="AW233" s="132">
        <v>0</v>
      </c>
      <c r="AY233" s="71"/>
      <c r="AZ233" s="71"/>
      <c r="BA233" s="71"/>
      <c r="BB233" s="71">
        <v>0</v>
      </c>
      <c r="BD233" s="78"/>
      <c r="BE233" s="78"/>
    </row>
    <row r="234" spans="1:347" s="70" customFormat="1" ht="11.25" hidden="1" customHeight="1" x14ac:dyDescent="0.2">
      <c r="A234" s="127"/>
      <c r="B234" s="70" t="s">
        <v>251</v>
      </c>
      <c r="E234" s="501"/>
      <c r="G234" s="87"/>
      <c r="H234" s="124"/>
      <c r="I234" s="125">
        <v>0</v>
      </c>
      <c r="J234" s="132">
        <v>0</v>
      </c>
      <c r="K234" s="132">
        <v>0</v>
      </c>
      <c r="L234" s="132">
        <v>0</v>
      </c>
      <c r="M234" s="132">
        <v>0</v>
      </c>
      <c r="N234" s="132">
        <v>0</v>
      </c>
      <c r="O234" s="132">
        <v>0</v>
      </c>
      <c r="P234" s="132">
        <v>0</v>
      </c>
      <c r="Q234" s="132">
        <v>0</v>
      </c>
      <c r="R234" s="132">
        <v>0</v>
      </c>
      <c r="S234" s="132">
        <v>0</v>
      </c>
      <c r="T234" s="132">
        <v>0</v>
      </c>
      <c r="U234" s="132">
        <v>0</v>
      </c>
      <c r="V234" s="132">
        <v>0</v>
      </c>
      <c r="W234" s="132">
        <v>0</v>
      </c>
      <c r="X234" s="132">
        <v>0</v>
      </c>
      <c r="Y234" s="132">
        <v>0</v>
      </c>
      <c r="Z234" s="132">
        <v>0</v>
      </c>
      <c r="AA234" s="132">
        <v>0</v>
      </c>
      <c r="AB234" s="132">
        <v>0</v>
      </c>
      <c r="AC234" s="132">
        <v>0</v>
      </c>
      <c r="AD234" s="132">
        <v>0</v>
      </c>
      <c r="AE234" s="132">
        <v>0</v>
      </c>
      <c r="AF234" s="132">
        <v>0</v>
      </c>
      <c r="AG234" s="132">
        <v>0</v>
      </c>
      <c r="AH234" s="132">
        <v>0</v>
      </c>
      <c r="AI234" s="132">
        <v>0</v>
      </c>
      <c r="AJ234" s="132">
        <v>0</v>
      </c>
      <c r="AK234" s="132">
        <v>0</v>
      </c>
      <c r="AL234" s="132">
        <v>0</v>
      </c>
      <c r="AM234" s="132">
        <v>0</v>
      </c>
      <c r="AN234" s="132">
        <v>0</v>
      </c>
      <c r="AO234" s="132">
        <v>0</v>
      </c>
      <c r="AP234" s="132">
        <v>0</v>
      </c>
      <c r="AQ234" s="132">
        <v>0</v>
      </c>
      <c r="AR234" s="132">
        <v>0</v>
      </c>
      <c r="AS234" s="132">
        <v>0</v>
      </c>
      <c r="AT234" s="132">
        <v>0</v>
      </c>
      <c r="AU234" s="132">
        <v>0</v>
      </c>
      <c r="AV234" s="132">
        <v>0</v>
      </c>
      <c r="AW234" s="132">
        <v>0</v>
      </c>
      <c r="AY234" s="71"/>
      <c r="AZ234" s="71"/>
      <c r="BA234" s="71"/>
      <c r="BB234" s="71">
        <v>0</v>
      </c>
      <c r="BD234" s="78"/>
      <c r="BE234" s="78"/>
    </row>
    <row r="235" spans="1:347" s="70" customFormat="1" ht="11.25" hidden="1" customHeight="1" x14ac:dyDescent="0.2">
      <c r="A235" s="127"/>
      <c r="B235" s="70" t="s">
        <v>251</v>
      </c>
      <c r="E235" s="501"/>
      <c r="G235" s="87"/>
      <c r="H235" s="124"/>
      <c r="I235" s="125">
        <v>0</v>
      </c>
      <c r="J235" s="132">
        <v>0</v>
      </c>
      <c r="K235" s="132">
        <v>0</v>
      </c>
      <c r="L235" s="132">
        <v>0</v>
      </c>
      <c r="M235" s="132">
        <v>0</v>
      </c>
      <c r="N235" s="132">
        <v>0</v>
      </c>
      <c r="O235" s="132">
        <v>0</v>
      </c>
      <c r="P235" s="132">
        <v>0</v>
      </c>
      <c r="Q235" s="132">
        <v>0</v>
      </c>
      <c r="R235" s="132">
        <v>0</v>
      </c>
      <c r="S235" s="132">
        <v>0</v>
      </c>
      <c r="T235" s="132">
        <v>0</v>
      </c>
      <c r="U235" s="132">
        <v>0</v>
      </c>
      <c r="V235" s="132">
        <v>0</v>
      </c>
      <c r="W235" s="132">
        <v>0</v>
      </c>
      <c r="X235" s="132">
        <v>0</v>
      </c>
      <c r="Y235" s="132">
        <v>0</v>
      </c>
      <c r="Z235" s="132">
        <v>0</v>
      </c>
      <c r="AA235" s="132">
        <v>0</v>
      </c>
      <c r="AB235" s="132">
        <v>0</v>
      </c>
      <c r="AC235" s="132">
        <v>0</v>
      </c>
      <c r="AD235" s="132">
        <v>0</v>
      </c>
      <c r="AE235" s="132">
        <v>0</v>
      </c>
      <c r="AF235" s="132">
        <v>0</v>
      </c>
      <c r="AG235" s="132">
        <v>0</v>
      </c>
      <c r="AH235" s="132">
        <v>0</v>
      </c>
      <c r="AI235" s="132">
        <v>0</v>
      </c>
      <c r="AJ235" s="132">
        <v>0</v>
      </c>
      <c r="AK235" s="132">
        <v>0</v>
      </c>
      <c r="AL235" s="132">
        <v>0</v>
      </c>
      <c r="AM235" s="132">
        <v>0</v>
      </c>
      <c r="AN235" s="132">
        <v>0</v>
      </c>
      <c r="AO235" s="132">
        <v>0</v>
      </c>
      <c r="AP235" s="132">
        <v>0</v>
      </c>
      <c r="AQ235" s="132">
        <v>0</v>
      </c>
      <c r="AR235" s="132">
        <v>0</v>
      </c>
      <c r="AS235" s="132">
        <v>0</v>
      </c>
      <c r="AT235" s="132">
        <v>0</v>
      </c>
      <c r="AU235" s="132">
        <v>0</v>
      </c>
      <c r="AV235" s="132">
        <v>0</v>
      </c>
      <c r="AW235" s="132">
        <v>0</v>
      </c>
      <c r="AY235" s="71"/>
      <c r="AZ235" s="71"/>
      <c r="BA235" s="71"/>
      <c r="BB235" s="71">
        <v>0</v>
      </c>
      <c r="BD235" s="78"/>
      <c r="BE235" s="78"/>
    </row>
    <row r="236" spans="1:347" s="70" customFormat="1" ht="11.25" hidden="1" customHeight="1" x14ac:dyDescent="0.2">
      <c r="A236" s="127"/>
      <c r="B236" s="70" t="s">
        <v>251</v>
      </c>
      <c r="E236" s="501"/>
      <c r="G236" s="87"/>
      <c r="H236" s="124"/>
      <c r="I236" s="125">
        <v>0</v>
      </c>
      <c r="J236" s="132">
        <v>0</v>
      </c>
      <c r="K236" s="132">
        <v>0</v>
      </c>
      <c r="L236" s="132">
        <v>0</v>
      </c>
      <c r="M236" s="132">
        <v>0</v>
      </c>
      <c r="N236" s="132">
        <v>0</v>
      </c>
      <c r="O236" s="132">
        <v>0</v>
      </c>
      <c r="P236" s="132">
        <v>0</v>
      </c>
      <c r="Q236" s="132">
        <v>0</v>
      </c>
      <c r="R236" s="132">
        <v>0</v>
      </c>
      <c r="S236" s="132">
        <v>0</v>
      </c>
      <c r="T236" s="132">
        <v>0</v>
      </c>
      <c r="U236" s="132">
        <v>0</v>
      </c>
      <c r="V236" s="132">
        <v>0</v>
      </c>
      <c r="W236" s="132">
        <v>0</v>
      </c>
      <c r="X236" s="132">
        <v>0</v>
      </c>
      <c r="Y236" s="132">
        <v>0</v>
      </c>
      <c r="Z236" s="132">
        <v>0</v>
      </c>
      <c r="AA236" s="132">
        <v>0</v>
      </c>
      <c r="AB236" s="132">
        <v>0</v>
      </c>
      <c r="AC236" s="132">
        <v>0</v>
      </c>
      <c r="AD236" s="132">
        <v>0</v>
      </c>
      <c r="AE236" s="132">
        <v>0</v>
      </c>
      <c r="AF236" s="132">
        <v>0</v>
      </c>
      <c r="AG236" s="132">
        <v>0</v>
      </c>
      <c r="AH236" s="132">
        <v>0</v>
      </c>
      <c r="AI236" s="132">
        <v>0</v>
      </c>
      <c r="AJ236" s="132">
        <v>0</v>
      </c>
      <c r="AK236" s="132">
        <v>0</v>
      </c>
      <c r="AL236" s="132">
        <v>0</v>
      </c>
      <c r="AM236" s="132">
        <v>0</v>
      </c>
      <c r="AN236" s="132">
        <v>0</v>
      </c>
      <c r="AO236" s="132">
        <v>0</v>
      </c>
      <c r="AP236" s="132">
        <v>0</v>
      </c>
      <c r="AQ236" s="132">
        <v>0</v>
      </c>
      <c r="AR236" s="132">
        <v>0</v>
      </c>
      <c r="AS236" s="132">
        <v>0</v>
      </c>
      <c r="AT236" s="132">
        <v>0</v>
      </c>
      <c r="AU236" s="132">
        <v>0</v>
      </c>
      <c r="AV236" s="132">
        <v>0</v>
      </c>
      <c r="AW236" s="132">
        <v>0</v>
      </c>
      <c r="AY236" s="71"/>
      <c r="AZ236" s="71"/>
      <c r="BA236" s="71"/>
      <c r="BB236" s="71">
        <v>0</v>
      </c>
      <c r="BD236" s="78"/>
      <c r="BE236" s="78"/>
    </row>
    <row r="237" spans="1:347" s="70" customFormat="1" ht="11.25" hidden="1" customHeight="1" x14ac:dyDescent="0.2">
      <c r="A237" s="127"/>
      <c r="B237" s="70" t="s">
        <v>251</v>
      </c>
      <c r="E237" s="501"/>
      <c r="G237" s="87"/>
      <c r="H237" s="124"/>
      <c r="I237" s="125">
        <v>0</v>
      </c>
      <c r="J237" s="132">
        <v>0</v>
      </c>
      <c r="K237" s="132">
        <v>0</v>
      </c>
      <c r="L237" s="132">
        <v>0</v>
      </c>
      <c r="M237" s="132">
        <v>0</v>
      </c>
      <c r="N237" s="132">
        <v>0</v>
      </c>
      <c r="O237" s="132">
        <v>0</v>
      </c>
      <c r="P237" s="132">
        <v>0</v>
      </c>
      <c r="Q237" s="132">
        <v>0</v>
      </c>
      <c r="R237" s="132">
        <v>0</v>
      </c>
      <c r="S237" s="132">
        <v>0</v>
      </c>
      <c r="T237" s="132">
        <v>0</v>
      </c>
      <c r="U237" s="132">
        <v>0</v>
      </c>
      <c r="V237" s="132">
        <v>0</v>
      </c>
      <c r="W237" s="132">
        <v>0</v>
      </c>
      <c r="X237" s="132">
        <v>0</v>
      </c>
      <c r="Y237" s="132">
        <v>0</v>
      </c>
      <c r="Z237" s="132">
        <v>0</v>
      </c>
      <c r="AA237" s="132">
        <v>0</v>
      </c>
      <c r="AB237" s="132">
        <v>0</v>
      </c>
      <c r="AC237" s="132">
        <v>0</v>
      </c>
      <c r="AD237" s="132">
        <v>0</v>
      </c>
      <c r="AE237" s="132">
        <v>0</v>
      </c>
      <c r="AF237" s="132">
        <v>0</v>
      </c>
      <c r="AG237" s="132">
        <v>0</v>
      </c>
      <c r="AH237" s="132">
        <v>0</v>
      </c>
      <c r="AI237" s="132">
        <v>0</v>
      </c>
      <c r="AJ237" s="132">
        <v>0</v>
      </c>
      <c r="AK237" s="132">
        <v>0</v>
      </c>
      <c r="AL237" s="132">
        <v>0</v>
      </c>
      <c r="AM237" s="132">
        <v>0</v>
      </c>
      <c r="AN237" s="132">
        <v>0</v>
      </c>
      <c r="AO237" s="132">
        <v>0</v>
      </c>
      <c r="AP237" s="132">
        <v>0</v>
      </c>
      <c r="AQ237" s="132">
        <v>0</v>
      </c>
      <c r="AR237" s="132">
        <v>0</v>
      </c>
      <c r="AS237" s="132">
        <v>0</v>
      </c>
      <c r="AT237" s="132">
        <v>0</v>
      </c>
      <c r="AU237" s="132">
        <v>0</v>
      </c>
      <c r="AV237" s="132">
        <v>0</v>
      </c>
      <c r="AW237" s="132">
        <v>0</v>
      </c>
      <c r="AY237" s="71"/>
      <c r="AZ237" s="71"/>
      <c r="BA237" s="71"/>
      <c r="BB237" s="71">
        <v>0</v>
      </c>
      <c r="BD237" s="78"/>
      <c r="BE237" s="78"/>
    </row>
    <row r="238" spans="1:347" s="70" customFormat="1" ht="11.25" hidden="1" customHeight="1" x14ac:dyDescent="0.2">
      <c r="A238" s="127"/>
      <c r="B238" s="70" t="s">
        <v>251</v>
      </c>
      <c r="E238" s="501"/>
      <c r="G238" s="87"/>
      <c r="H238" s="124"/>
      <c r="I238" s="125">
        <v>0</v>
      </c>
      <c r="J238" s="132">
        <v>0</v>
      </c>
      <c r="K238" s="132">
        <v>0</v>
      </c>
      <c r="L238" s="132">
        <v>0</v>
      </c>
      <c r="M238" s="132">
        <v>0</v>
      </c>
      <c r="N238" s="132">
        <v>0</v>
      </c>
      <c r="O238" s="132">
        <v>0</v>
      </c>
      <c r="P238" s="132">
        <v>0</v>
      </c>
      <c r="Q238" s="132">
        <v>0</v>
      </c>
      <c r="R238" s="132">
        <v>0</v>
      </c>
      <c r="S238" s="132">
        <v>0</v>
      </c>
      <c r="T238" s="132">
        <v>0</v>
      </c>
      <c r="U238" s="132">
        <v>0</v>
      </c>
      <c r="V238" s="132">
        <v>0</v>
      </c>
      <c r="W238" s="132">
        <v>0</v>
      </c>
      <c r="X238" s="132">
        <v>0</v>
      </c>
      <c r="Y238" s="132">
        <v>0</v>
      </c>
      <c r="Z238" s="132">
        <v>0</v>
      </c>
      <c r="AA238" s="132">
        <v>0</v>
      </c>
      <c r="AB238" s="132">
        <v>0</v>
      </c>
      <c r="AC238" s="132">
        <v>0</v>
      </c>
      <c r="AD238" s="132">
        <v>0</v>
      </c>
      <c r="AE238" s="132">
        <v>0</v>
      </c>
      <c r="AF238" s="132">
        <v>0</v>
      </c>
      <c r="AG238" s="132">
        <v>0</v>
      </c>
      <c r="AH238" s="132">
        <v>0</v>
      </c>
      <c r="AI238" s="132">
        <v>0</v>
      </c>
      <c r="AJ238" s="132">
        <v>0</v>
      </c>
      <c r="AK238" s="132">
        <v>0</v>
      </c>
      <c r="AL238" s="132">
        <v>0</v>
      </c>
      <c r="AM238" s="132">
        <v>0</v>
      </c>
      <c r="AN238" s="132">
        <v>0</v>
      </c>
      <c r="AO238" s="132">
        <v>0</v>
      </c>
      <c r="AP238" s="132">
        <v>0</v>
      </c>
      <c r="AQ238" s="132">
        <v>0</v>
      </c>
      <c r="AR238" s="132">
        <v>0</v>
      </c>
      <c r="AS238" s="132">
        <v>0</v>
      </c>
      <c r="AT238" s="132">
        <v>0</v>
      </c>
      <c r="AU238" s="132">
        <v>0</v>
      </c>
      <c r="AV238" s="132">
        <v>0</v>
      </c>
      <c r="AW238" s="132">
        <v>0</v>
      </c>
      <c r="AY238" s="71"/>
      <c r="AZ238" s="71"/>
      <c r="BA238" s="71"/>
      <c r="BB238" s="71">
        <v>0</v>
      </c>
      <c r="BD238" s="78"/>
      <c r="BE238" s="78"/>
    </row>
    <row r="239" spans="1:347" s="70" customFormat="1" ht="11.25" hidden="1" customHeight="1" x14ac:dyDescent="0.2">
      <c r="A239" s="127"/>
      <c r="B239" s="70" t="s">
        <v>251</v>
      </c>
      <c r="E239" s="501"/>
      <c r="G239" s="87"/>
      <c r="H239" s="124"/>
      <c r="I239" s="125">
        <v>0</v>
      </c>
      <c r="J239" s="132">
        <v>0</v>
      </c>
      <c r="K239" s="132">
        <v>0</v>
      </c>
      <c r="L239" s="132">
        <v>0</v>
      </c>
      <c r="M239" s="132">
        <v>0</v>
      </c>
      <c r="N239" s="132">
        <v>0</v>
      </c>
      <c r="O239" s="132">
        <v>0</v>
      </c>
      <c r="P239" s="132">
        <v>0</v>
      </c>
      <c r="Q239" s="132">
        <v>0</v>
      </c>
      <c r="R239" s="132">
        <v>0</v>
      </c>
      <c r="S239" s="132">
        <v>0</v>
      </c>
      <c r="T239" s="132">
        <v>0</v>
      </c>
      <c r="U239" s="132">
        <v>0</v>
      </c>
      <c r="V239" s="132">
        <v>0</v>
      </c>
      <c r="W239" s="132">
        <v>0</v>
      </c>
      <c r="X239" s="132">
        <v>0</v>
      </c>
      <c r="Y239" s="132">
        <v>0</v>
      </c>
      <c r="Z239" s="132">
        <v>0</v>
      </c>
      <c r="AA239" s="132">
        <v>0</v>
      </c>
      <c r="AB239" s="132">
        <v>0</v>
      </c>
      <c r="AC239" s="132">
        <v>0</v>
      </c>
      <c r="AD239" s="132">
        <v>0</v>
      </c>
      <c r="AE239" s="132">
        <v>0</v>
      </c>
      <c r="AF239" s="132">
        <v>0</v>
      </c>
      <c r="AG239" s="132">
        <v>0</v>
      </c>
      <c r="AH239" s="132">
        <v>0</v>
      </c>
      <c r="AI239" s="132">
        <v>0</v>
      </c>
      <c r="AJ239" s="132">
        <v>0</v>
      </c>
      <c r="AK239" s="132">
        <v>0</v>
      </c>
      <c r="AL239" s="132">
        <v>0</v>
      </c>
      <c r="AM239" s="132">
        <v>0</v>
      </c>
      <c r="AN239" s="132">
        <v>0</v>
      </c>
      <c r="AO239" s="132">
        <v>0</v>
      </c>
      <c r="AP239" s="132">
        <v>0</v>
      </c>
      <c r="AQ239" s="132">
        <v>0</v>
      </c>
      <c r="AR239" s="132">
        <v>0</v>
      </c>
      <c r="AS239" s="132">
        <v>0</v>
      </c>
      <c r="AT239" s="132">
        <v>0</v>
      </c>
      <c r="AU239" s="132">
        <v>0</v>
      </c>
      <c r="AV239" s="132">
        <v>0</v>
      </c>
      <c r="AW239" s="132">
        <v>0</v>
      </c>
      <c r="AY239" s="71"/>
      <c r="AZ239" s="71"/>
      <c r="BA239" s="71"/>
      <c r="BB239" s="71">
        <v>0</v>
      </c>
      <c r="BD239" s="78"/>
      <c r="BE239" s="78"/>
    </row>
    <row r="240" spans="1:347" s="70" customFormat="1" ht="11.25" hidden="1" customHeight="1" x14ac:dyDescent="0.2">
      <c r="A240" s="127"/>
      <c r="B240" s="70" t="s">
        <v>251</v>
      </c>
      <c r="E240" s="501"/>
      <c r="G240" s="87"/>
      <c r="H240" s="124"/>
      <c r="I240" s="125">
        <v>0</v>
      </c>
      <c r="J240" s="132">
        <v>0</v>
      </c>
      <c r="K240" s="132">
        <v>0</v>
      </c>
      <c r="L240" s="132">
        <v>0</v>
      </c>
      <c r="M240" s="132">
        <v>0</v>
      </c>
      <c r="N240" s="132">
        <v>0</v>
      </c>
      <c r="O240" s="132">
        <v>0</v>
      </c>
      <c r="P240" s="132">
        <v>0</v>
      </c>
      <c r="Q240" s="132">
        <v>0</v>
      </c>
      <c r="R240" s="132">
        <v>0</v>
      </c>
      <c r="S240" s="132">
        <v>0</v>
      </c>
      <c r="T240" s="132">
        <v>0</v>
      </c>
      <c r="U240" s="132">
        <v>0</v>
      </c>
      <c r="V240" s="132">
        <v>0</v>
      </c>
      <c r="W240" s="132">
        <v>0</v>
      </c>
      <c r="X240" s="132">
        <v>0</v>
      </c>
      <c r="Y240" s="132">
        <v>0</v>
      </c>
      <c r="Z240" s="132">
        <v>0</v>
      </c>
      <c r="AA240" s="132">
        <v>0</v>
      </c>
      <c r="AB240" s="132">
        <v>0</v>
      </c>
      <c r="AC240" s="132">
        <v>0</v>
      </c>
      <c r="AD240" s="132">
        <v>0</v>
      </c>
      <c r="AE240" s="132">
        <v>0</v>
      </c>
      <c r="AF240" s="132">
        <v>0</v>
      </c>
      <c r="AG240" s="132">
        <v>0</v>
      </c>
      <c r="AH240" s="132">
        <v>0</v>
      </c>
      <c r="AI240" s="132">
        <v>0</v>
      </c>
      <c r="AJ240" s="132">
        <v>0</v>
      </c>
      <c r="AK240" s="132">
        <v>0</v>
      </c>
      <c r="AL240" s="132">
        <v>0</v>
      </c>
      <c r="AM240" s="132">
        <v>0</v>
      </c>
      <c r="AN240" s="132">
        <v>0</v>
      </c>
      <c r="AO240" s="132">
        <v>0</v>
      </c>
      <c r="AP240" s="132">
        <v>0</v>
      </c>
      <c r="AQ240" s="132">
        <v>0</v>
      </c>
      <c r="AR240" s="132">
        <v>0</v>
      </c>
      <c r="AS240" s="132">
        <v>0</v>
      </c>
      <c r="AT240" s="132">
        <v>0</v>
      </c>
      <c r="AU240" s="132">
        <v>0</v>
      </c>
      <c r="AV240" s="132">
        <v>0</v>
      </c>
      <c r="AW240" s="132">
        <v>0</v>
      </c>
      <c r="AY240" s="71"/>
      <c r="AZ240" s="71"/>
      <c r="BA240" s="71"/>
      <c r="BB240" s="71">
        <v>0</v>
      </c>
      <c r="BD240" s="78"/>
      <c r="BE240" s="78"/>
    </row>
    <row r="241" spans="1:347" s="70" customFormat="1" ht="11.25" hidden="1" customHeight="1" x14ac:dyDescent="0.2">
      <c r="A241" s="127"/>
      <c r="B241" s="70" t="s">
        <v>251</v>
      </c>
      <c r="E241" s="501"/>
      <c r="G241" s="87"/>
      <c r="H241" s="124"/>
      <c r="I241" s="125">
        <v>0</v>
      </c>
      <c r="J241" s="132">
        <v>0</v>
      </c>
      <c r="K241" s="132">
        <v>0</v>
      </c>
      <c r="L241" s="132">
        <v>0</v>
      </c>
      <c r="M241" s="132">
        <v>0</v>
      </c>
      <c r="N241" s="132">
        <v>0</v>
      </c>
      <c r="O241" s="132">
        <v>0</v>
      </c>
      <c r="P241" s="132">
        <v>0</v>
      </c>
      <c r="Q241" s="132">
        <v>0</v>
      </c>
      <c r="R241" s="132">
        <v>0</v>
      </c>
      <c r="S241" s="132">
        <v>0</v>
      </c>
      <c r="T241" s="132">
        <v>0</v>
      </c>
      <c r="U241" s="132">
        <v>0</v>
      </c>
      <c r="V241" s="132">
        <v>0</v>
      </c>
      <c r="W241" s="132">
        <v>0</v>
      </c>
      <c r="X241" s="132">
        <v>0</v>
      </c>
      <c r="Y241" s="132">
        <v>0</v>
      </c>
      <c r="Z241" s="132">
        <v>0</v>
      </c>
      <c r="AA241" s="132">
        <v>0</v>
      </c>
      <c r="AB241" s="132">
        <v>0</v>
      </c>
      <c r="AC241" s="132">
        <v>0</v>
      </c>
      <c r="AD241" s="132">
        <v>0</v>
      </c>
      <c r="AE241" s="132">
        <v>0</v>
      </c>
      <c r="AF241" s="132">
        <v>0</v>
      </c>
      <c r="AG241" s="132">
        <v>0</v>
      </c>
      <c r="AH241" s="132">
        <v>0</v>
      </c>
      <c r="AI241" s="132">
        <v>0</v>
      </c>
      <c r="AJ241" s="132">
        <v>0</v>
      </c>
      <c r="AK241" s="132">
        <v>0</v>
      </c>
      <c r="AL241" s="132">
        <v>0</v>
      </c>
      <c r="AM241" s="132">
        <v>0</v>
      </c>
      <c r="AN241" s="132">
        <v>0</v>
      </c>
      <c r="AO241" s="132">
        <v>0</v>
      </c>
      <c r="AP241" s="132">
        <v>0</v>
      </c>
      <c r="AQ241" s="132">
        <v>0</v>
      </c>
      <c r="AR241" s="132">
        <v>0</v>
      </c>
      <c r="AS241" s="132">
        <v>0</v>
      </c>
      <c r="AT241" s="132">
        <v>0</v>
      </c>
      <c r="AU241" s="132">
        <v>0</v>
      </c>
      <c r="AV241" s="132">
        <v>0</v>
      </c>
      <c r="AW241" s="132">
        <v>0</v>
      </c>
      <c r="AY241" s="71"/>
      <c r="AZ241" s="71"/>
      <c r="BA241" s="71"/>
      <c r="BB241" s="71">
        <v>0</v>
      </c>
      <c r="BD241" s="78"/>
      <c r="BE241" s="78"/>
    </row>
    <row r="242" spans="1:347" s="70" customFormat="1" ht="11.25" hidden="1" customHeight="1" x14ac:dyDescent="0.2">
      <c r="A242" s="127"/>
      <c r="B242" s="70" t="s">
        <v>251</v>
      </c>
      <c r="E242" s="501"/>
      <c r="G242" s="87"/>
      <c r="H242" s="124"/>
      <c r="I242" s="125">
        <v>0</v>
      </c>
      <c r="J242" s="132">
        <v>0</v>
      </c>
      <c r="K242" s="132">
        <v>0</v>
      </c>
      <c r="L242" s="132">
        <v>0</v>
      </c>
      <c r="M242" s="132">
        <v>0</v>
      </c>
      <c r="N242" s="132">
        <v>0</v>
      </c>
      <c r="O242" s="132">
        <v>0</v>
      </c>
      <c r="P242" s="132">
        <v>0</v>
      </c>
      <c r="Q242" s="132">
        <v>0</v>
      </c>
      <c r="R242" s="132">
        <v>0</v>
      </c>
      <c r="S242" s="132">
        <v>0</v>
      </c>
      <c r="T242" s="132">
        <v>0</v>
      </c>
      <c r="U242" s="132">
        <v>0</v>
      </c>
      <c r="V242" s="132">
        <v>0</v>
      </c>
      <c r="W242" s="132">
        <v>0</v>
      </c>
      <c r="X242" s="132">
        <v>0</v>
      </c>
      <c r="Y242" s="132">
        <v>0</v>
      </c>
      <c r="Z242" s="132">
        <v>0</v>
      </c>
      <c r="AA242" s="132">
        <v>0</v>
      </c>
      <c r="AB242" s="132">
        <v>0</v>
      </c>
      <c r="AC242" s="132">
        <v>0</v>
      </c>
      <c r="AD242" s="132">
        <v>0</v>
      </c>
      <c r="AE242" s="132">
        <v>0</v>
      </c>
      <c r="AF242" s="132">
        <v>0</v>
      </c>
      <c r="AG242" s="132">
        <v>0</v>
      </c>
      <c r="AH242" s="132">
        <v>0</v>
      </c>
      <c r="AI242" s="132">
        <v>0</v>
      </c>
      <c r="AJ242" s="132">
        <v>0</v>
      </c>
      <c r="AK242" s="132">
        <v>0</v>
      </c>
      <c r="AL242" s="132">
        <v>0</v>
      </c>
      <c r="AM242" s="132">
        <v>0</v>
      </c>
      <c r="AN242" s="132">
        <v>0</v>
      </c>
      <c r="AO242" s="132">
        <v>0</v>
      </c>
      <c r="AP242" s="132">
        <v>0</v>
      </c>
      <c r="AQ242" s="132">
        <v>0</v>
      </c>
      <c r="AR242" s="132">
        <v>0</v>
      </c>
      <c r="AS242" s="132">
        <v>0</v>
      </c>
      <c r="AT242" s="132">
        <v>0</v>
      </c>
      <c r="AU242" s="132">
        <v>0</v>
      </c>
      <c r="AV242" s="132">
        <v>0</v>
      </c>
      <c r="AW242" s="132">
        <v>0</v>
      </c>
      <c r="AY242" s="71"/>
      <c r="AZ242" s="71"/>
      <c r="BA242" s="71"/>
      <c r="BB242" s="71">
        <v>0</v>
      </c>
      <c r="BD242" s="78"/>
      <c r="BE242" s="78"/>
    </row>
    <row r="243" spans="1:347" s="70" customFormat="1" ht="11.25" hidden="1" customHeight="1" x14ac:dyDescent="0.2">
      <c r="A243" s="127"/>
      <c r="B243" s="70" t="s">
        <v>251</v>
      </c>
      <c r="E243" s="501"/>
      <c r="G243" s="87"/>
      <c r="H243" s="124"/>
      <c r="I243" s="125">
        <v>0</v>
      </c>
      <c r="J243" s="132">
        <v>0</v>
      </c>
      <c r="K243" s="132">
        <v>0</v>
      </c>
      <c r="L243" s="132">
        <v>0</v>
      </c>
      <c r="M243" s="132">
        <v>0</v>
      </c>
      <c r="N243" s="132">
        <v>0</v>
      </c>
      <c r="O243" s="132">
        <v>0</v>
      </c>
      <c r="P243" s="132">
        <v>0</v>
      </c>
      <c r="Q243" s="132">
        <v>0</v>
      </c>
      <c r="R243" s="132">
        <v>0</v>
      </c>
      <c r="S243" s="132">
        <v>0</v>
      </c>
      <c r="T243" s="132">
        <v>0</v>
      </c>
      <c r="U243" s="132">
        <v>0</v>
      </c>
      <c r="V243" s="132">
        <v>0</v>
      </c>
      <c r="W243" s="132">
        <v>0</v>
      </c>
      <c r="X243" s="132">
        <v>0</v>
      </c>
      <c r="Y243" s="132">
        <v>0</v>
      </c>
      <c r="Z243" s="132">
        <v>0</v>
      </c>
      <c r="AA243" s="132">
        <v>0</v>
      </c>
      <c r="AB243" s="132">
        <v>0</v>
      </c>
      <c r="AC243" s="132">
        <v>0</v>
      </c>
      <c r="AD243" s="132">
        <v>0</v>
      </c>
      <c r="AE243" s="132">
        <v>0</v>
      </c>
      <c r="AF243" s="132">
        <v>0</v>
      </c>
      <c r="AG243" s="132">
        <v>0</v>
      </c>
      <c r="AH243" s="132">
        <v>0</v>
      </c>
      <c r="AI243" s="132">
        <v>0</v>
      </c>
      <c r="AJ243" s="132">
        <v>0</v>
      </c>
      <c r="AK243" s="132">
        <v>0</v>
      </c>
      <c r="AL243" s="132">
        <v>0</v>
      </c>
      <c r="AM243" s="132">
        <v>0</v>
      </c>
      <c r="AN243" s="132">
        <v>0</v>
      </c>
      <c r="AO243" s="132">
        <v>0</v>
      </c>
      <c r="AP243" s="132">
        <v>0</v>
      </c>
      <c r="AQ243" s="132">
        <v>0</v>
      </c>
      <c r="AR243" s="132">
        <v>0</v>
      </c>
      <c r="AS243" s="132">
        <v>0</v>
      </c>
      <c r="AT243" s="132">
        <v>0</v>
      </c>
      <c r="AU243" s="132">
        <v>0</v>
      </c>
      <c r="AV243" s="132">
        <v>0</v>
      </c>
      <c r="AW243" s="132">
        <v>0</v>
      </c>
      <c r="AY243" s="71"/>
      <c r="AZ243" s="71"/>
      <c r="BA243" s="71"/>
      <c r="BB243" s="71">
        <v>0</v>
      </c>
      <c r="BD243" s="78"/>
      <c r="BE243" s="78"/>
    </row>
    <row r="244" spans="1:347" s="70" customFormat="1" ht="11.25" hidden="1" customHeight="1" x14ac:dyDescent="0.2">
      <c r="A244" s="127"/>
      <c r="B244" s="70" t="s">
        <v>251</v>
      </c>
      <c r="E244" s="501"/>
      <c r="G244" s="87"/>
      <c r="H244" s="124"/>
      <c r="I244" s="125">
        <v>0</v>
      </c>
      <c r="J244" s="132">
        <v>0</v>
      </c>
      <c r="K244" s="132">
        <v>0</v>
      </c>
      <c r="L244" s="132">
        <v>0</v>
      </c>
      <c r="M244" s="132">
        <v>0</v>
      </c>
      <c r="N244" s="132">
        <v>0</v>
      </c>
      <c r="O244" s="132">
        <v>0</v>
      </c>
      <c r="P244" s="132">
        <v>0</v>
      </c>
      <c r="Q244" s="132">
        <v>0</v>
      </c>
      <c r="R244" s="132">
        <v>0</v>
      </c>
      <c r="S244" s="132">
        <v>0</v>
      </c>
      <c r="T244" s="132">
        <v>0</v>
      </c>
      <c r="U244" s="132">
        <v>0</v>
      </c>
      <c r="V244" s="132">
        <v>0</v>
      </c>
      <c r="W244" s="132">
        <v>0</v>
      </c>
      <c r="X244" s="132">
        <v>0</v>
      </c>
      <c r="Y244" s="132">
        <v>0</v>
      </c>
      <c r="Z244" s="132">
        <v>0</v>
      </c>
      <c r="AA244" s="132">
        <v>0</v>
      </c>
      <c r="AB244" s="132">
        <v>0</v>
      </c>
      <c r="AC244" s="132">
        <v>0</v>
      </c>
      <c r="AD244" s="132">
        <v>0</v>
      </c>
      <c r="AE244" s="132">
        <v>0</v>
      </c>
      <c r="AF244" s="132">
        <v>0</v>
      </c>
      <c r="AG244" s="132">
        <v>0</v>
      </c>
      <c r="AH244" s="132">
        <v>0</v>
      </c>
      <c r="AI244" s="132">
        <v>0</v>
      </c>
      <c r="AJ244" s="132">
        <v>0</v>
      </c>
      <c r="AK244" s="132">
        <v>0</v>
      </c>
      <c r="AL244" s="132">
        <v>0</v>
      </c>
      <c r="AM244" s="132">
        <v>0</v>
      </c>
      <c r="AN244" s="132">
        <v>0</v>
      </c>
      <c r="AO244" s="132">
        <v>0</v>
      </c>
      <c r="AP244" s="132">
        <v>0</v>
      </c>
      <c r="AQ244" s="132">
        <v>0</v>
      </c>
      <c r="AR244" s="132">
        <v>0</v>
      </c>
      <c r="AS244" s="132">
        <v>0</v>
      </c>
      <c r="AT244" s="132">
        <v>0</v>
      </c>
      <c r="AU244" s="132">
        <v>0</v>
      </c>
      <c r="AV244" s="132">
        <v>0</v>
      </c>
      <c r="AW244" s="132">
        <v>0</v>
      </c>
      <c r="AY244" s="71"/>
      <c r="AZ244" s="71"/>
      <c r="BA244" s="71"/>
      <c r="BB244" s="71">
        <v>0</v>
      </c>
      <c r="BD244" s="78"/>
      <c r="BE244" s="78"/>
    </row>
    <row r="245" spans="1:347" s="70" customFormat="1" ht="11.25" hidden="1" customHeight="1" x14ac:dyDescent="0.2">
      <c r="A245" s="127"/>
      <c r="B245" s="70" t="s">
        <v>251</v>
      </c>
      <c r="E245" s="501"/>
      <c r="G245" s="87"/>
      <c r="H245" s="124"/>
      <c r="I245" s="125">
        <v>0</v>
      </c>
      <c r="J245" s="132">
        <v>0</v>
      </c>
      <c r="K245" s="132">
        <v>0</v>
      </c>
      <c r="L245" s="132">
        <v>0</v>
      </c>
      <c r="M245" s="132">
        <v>0</v>
      </c>
      <c r="N245" s="132">
        <v>0</v>
      </c>
      <c r="O245" s="132">
        <v>0</v>
      </c>
      <c r="P245" s="132">
        <v>0</v>
      </c>
      <c r="Q245" s="132">
        <v>0</v>
      </c>
      <c r="R245" s="132">
        <v>0</v>
      </c>
      <c r="S245" s="132">
        <v>0</v>
      </c>
      <c r="T245" s="132">
        <v>0</v>
      </c>
      <c r="U245" s="132">
        <v>0</v>
      </c>
      <c r="V245" s="132">
        <v>0</v>
      </c>
      <c r="W245" s="132">
        <v>0</v>
      </c>
      <c r="X245" s="132">
        <v>0</v>
      </c>
      <c r="Y245" s="132">
        <v>0</v>
      </c>
      <c r="Z245" s="132">
        <v>0</v>
      </c>
      <c r="AA245" s="132">
        <v>0</v>
      </c>
      <c r="AB245" s="132">
        <v>0</v>
      </c>
      <c r="AC245" s="132">
        <v>0</v>
      </c>
      <c r="AD245" s="132">
        <v>0</v>
      </c>
      <c r="AE245" s="132">
        <v>0</v>
      </c>
      <c r="AF245" s="132">
        <v>0</v>
      </c>
      <c r="AG245" s="132">
        <v>0</v>
      </c>
      <c r="AH245" s="132">
        <v>0</v>
      </c>
      <c r="AI245" s="132">
        <v>0</v>
      </c>
      <c r="AJ245" s="132">
        <v>0</v>
      </c>
      <c r="AK245" s="132">
        <v>0</v>
      </c>
      <c r="AL245" s="132">
        <v>0</v>
      </c>
      <c r="AM245" s="132">
        <v>0</v>
      </c>
      <c r="AN245" s="132">
        <v>0</v>
      </c>
      <c r="AO245" s="132">
        <v>0</v>
      </c>
      <c r="AP245" s="132">
        <v>0</v>
      </c>
      <c r="AQ245" s="132">
        <v>0</v>
      </c>
      <c r="AR245" s="132">
        <v>0</v>
      </c>
      <c r="AS245" s="132">
        <v>0</v>
      </c>
      <c r="AT245" s="132">
        <v>0</v>
      </c>
      <c r="AU245" s="132">
        <v>0</v>
      </c>
      <c r="AV245" s="132">
        <v>0</v>
      </c>
      <c r="AW245" s="132">
        <v>0</v>
      </c>
      <c r="AY245" s="71"/>
      <c r="AZ245" s="71"/>
      <c r="BA245" s="71"/>
      <c r="BB245" s="71">
        <v>0</v>
      </c>
      <c r="BD245" s="78"/>
      <c r="BE245" s="78"/>
    </row>
    <row r="246" spans="1:347" s="70" customFormat="1" ht="11.25" hidden="1" customHeight="1" x14ac:dyDescent="0.2">
      <c r="A246" s="127"/>
      <c r="B246" s="70" t="s">
        <v>251</v>
      </c>
      <c r="E246" s="501"/>
      <c r="G246" s="87"/>
      <c r="H246" s="124"/>
      <c r="I246" s="125">
        <v>0</v>
      </c>
      <c r="J246" s="132">
        <v>0</v>
      </c>
      <c r="K246" s="132">
        <v>0</v>
      </c>
      <c r="L246" s="132">
        <v>0</v>
      </c>
      <c r="M246" s="132">
        <v>0</v>
      </c>
      <c r="N246" s="132">
        <v>0</v>
      </c>
      <c r="O246" s="132">
        <v>0</v>
      </c>
      <c r="P246" s="132">
        <v>0</v>
      </c>
      <c r="Q246" s="132">
        <v>0</v>
      </c>
      <c r="R246" s="132">
        <v>0</v>
      </c>
      <c r="S246" s="132">
        <v>0</v>
      </c>
      <c r="T246" s="132">
        <v>0</v>
      </c>
      <c r="U246" s="132">
        <v>0</v>
      </c>
      <c r="V246" s="132">
        <v>0</v>
      </c>
      <c r="W246" s="132">
        <v>0</v>
      </c>
      <c r="X246" s="132">
        <v>0</v>
      </c>
      <c r="Y246" s="132">
        <v>0</v>
      </c>
      <c r="Z246" s="132">
        <v>0</v>
      </c>
      <c r="AA246" s="132">
        <v>0</v>
      </c>
      <c r="AB246" s="132">
        <v>0</v>
      </c>
      <c r="AC246" s="132">
        <v>0</v>
      </c>
      <c r="AD246" s="132">
        <v>0</v>
      </c>
      <c r="AE246" s="132">
        <v>0</v>
      </c>
      <c r="AF246" s="132">
        <v>0</v>
      </c>
      <c r="AG246" s="132">
        <v>0</v>
      </c>
      <c r="AH246" s="132">
        <v>0</v>
      </c>
      <c r="AI246" s="132">
        <v>0</v>
      </c>
      <c r="AJ246" s="132">
        <v>0</v>
      </c>
      <c r="AK246" s="132">
        <v>0</v>
      </c>
      <c r="AL246" s="132">
        <v>0</v>
      </c>
      <c r="AM246" s="132">
        <v>0</v>
      </c>
      <c r="AN246" s="132">
        <v>0</v>
      </c>
      <c r="AO246" s="132">
        <v>0</v>
      </c>
      <c r="AP246" s="132">
        <v>0</v>
      </c>
      <c r="AQ246" s="132">
        <v>0</v>
      </c>
      <c r="AR246" s="132">
        <v>0</v>
      </c>
      <c r="AS246" s="132">
        <v>0</v>
      </c>
      <c r="AT246" s="132">
        <v>0</v>
      </c>
      <c r="AU246" s="132">
        <v>0</v>
      </c>
      <c r="AV246" s="132">
        <v>0</v>
      </c>
      <c r="AW246" s="132">
        <v>0</v>
      </c>
      <c r="AY246" s="71"/>
      <c r="AZ246" s="71"/>
      <c r="BA246" s="71"/>
      <c r="BB246" s="71">
        <v>0</v>
      </c>
      <c r="BD246" s="78"/>
      <c r="BE246" s="78"/>
    </row>
    <row r="247" spans="1:347" s="70" customFormat="1" ht="11.25" hidden="1" customHeight="1" x14ac:dyDescent="0.2">
      <c r="A247" s="127"/>
      <c r="B247" s="88" t="s">
        <v>289</v>
      </c>
      <c r="C247" s="88"/>
      <c r="D247" s="88"/>
      <c r="E247" s="502"/>
      <c r="F247" s="88"/>
      <c r="G247" s="92"/>
      <c r="H247" s="459"/>
      <c r="I247" s="460"/>
      <c r="J247" s="460"/>
      <c r="K247" s="460"/>
      <c r="L247" s="460"/>
      <c r="M247" s="460"/>
      <c r="N247" s="460"/>
      <c r="O247" s="460"/>
      <c r="P247" s="460"/>
      <c r="Q247" s="460"/>
      <c r="R247" s="460"/>
      <c r="S247" s="460"/>
      <c r="T247" s="460"/>
      <c r="U247" s="460"/>
      <c r="V247" s="460"/>
      <c r="W247" s="460"/>
      <c r="X247" s="460"/>
      <c r="Y247" s="460"/>
      <c r="Z247" s="460"/>
      <c r="AA247" s="460"/>
      <c r="AB247" s="460"/>
      <c r="AC247" s="460"/>
      <c r="AD247" s="460"/>
      <c r="AE247" s="460"/>
      <c r="AF247" s="460"/>
      <c r="AG247" s="460"/>
      <c r="AH247" s="460"/>
      <c r="AI247" s="460"/>
      <c r="AJ247" s="460"/>
      <c r="AK247" s="460"/>
      <c r="AL247" s="460"/>
      <c r="AM247" s="460"/>
      <c r="AN247" s="460"/>
      <c r="AO247" s="460"/>
      <c r="AP247" s="460"/>
      <c r="AQ247" s="460"/>
      <c r="AR247" s="460"/>
      <c r="AS247" s="460"/>
      <c r="AT247" s="460"/>
      <c r="AU247" s="460"/>
      <c r="AV247" s="460"/>
      <c r="AW247" s="460"/>
      <c r="AY247" s="71"/>
      <c r="AZ247" s="71"/>
      <c r="BA247" s="71"/>
      <c r="BB247" s="71"/>
      <c r="BD247" s="78"/>
      <c r="BE247" s="78"/>
    </row>
    <row r="248" spans="1:347" s="70" customFormat="1" ht="11.25" hidden="1" customHeight="1" x14ac:dyDescent="0.2">
      <c r="A248" s="127"/>
      <c r="B248" s="461" t="s">
        <v>290</v>
      </c>
      <c r="C248" s="461"/>
      <c r="D248" s="461"/>
      <c r="E248" s="503"/>
      <c r="F248" s="461"/>
      <c r="G248" s="462"/>
      <c r="H248" s="463">
        <v>0</v>
      </c>
      <c r="I248" s="464">
        <v>0</v>
      </c>
      <c r="J248" s="464">
        <v>0</v>
      </c>
      <c r="K248" s="464">
        <v>0</v>
      </c>
      <c r="L248" s="464">
        <v>0</v>
      </c>
      <c r="M248" s="464">
        <v>0</v>
      </c>
      <c r="N248" s="464">
        <v>0</v>
      </c>
      <c r="O248" s="464">
        <v>0</v>
      </c>
      <c r="P248" s="464">
        <v>0</v>
      </c>
      <c r="Q248" s="464">
        <v>0</v>
      </c>
      <c r="R248" s="464">
        <v>0</v>
      </c>
      <c r="S248" s="464">
        <v>0</v>
      </c>
      <c r="T248" s="464">
        <v>0</v>
      </c>
      <c r="U248" s="464">
        <v>0</v>
      </c>
      <c r="V248" s="464">
        <v>0</v>
      </c>
      <c r="W248" s="464">
        <v>0</v>
      </c>
      <c r="X248" s="464">
        <v>0</v>
      </c>
      <c r="Y248" s="464">
        <v>0</v>
      </c>
      <c r="Z248" s="464">
        <v>0</v>
      </c>
      <c r="AA248" s="464">
        <v>0</v>
      </c>
      <c r="AB248" s="464">
        <v>0</v>
      </c>
      <c r="AC248" s="464">
        <v>0</v>
      </c>
      <c r="AD248" s="464">
        <v>0</v>
      </c>
      <c r="AE248" s="464">
        <v>0</v>
      </c>
      <c r="AF248" s="464">
        <v>0</v>
      </c>
      <c r="AG248" s="464">
        <v>0</v>
      </c>
      <c r="AH248" s="464">
        <v>0</v>
      </c>
      <c r="AI248" s="464">
        <v>0</v>
      </c>
      <c r="AJ248" s="464">
        <v>0</v>
      </c>
      <c r="AK248" s="464">
        <v>0</v>
      </c>
      <c r="AL248" s="464">
        <v>0</v>
      </c>
      <c r="AM248" s="464">
        <v>0</v>
      </c>
      <c r="AN248" s="464">
        <v>0</v>
      </c>
      <c r="AO248" s="464">
        <v>0</v>
      </c>
      <c r="AP248" s="464">
        <v>0</v>
      </c>
      <c r="AQ248" s="464">
        <v>0</v>
      </c>
      <c r="AR248" s="464">
        <v>0</v>
      </c>
      <c r="AS248" s="464">
        <v>0</v>
      </c>
      <c r="AT248" s="464">
        <v>0</v>
      </c>
      <c r="AU248" s="464">
        <v>0</v>
      </c>
      <c r="AV248" s="464">
        <v>0</v>
      </c>
      <c r="AW248" s="464">
        <v>0</v>
      </c>
      <c r="AY248" s="71"/>
      <c r="AZ248" s="71"/>
      <c r="BA248" s="71"/>
      <c r="BB248" s="71"/>
      <c r="BD248" s="78"/>
      <c r="BE248" s="78"/>
    </row>
    <row r="249" spans="1:347" s="70" customFormat="1" ht="11.25" hidden="1" customHeight="1" x14ac:dyDescent="0.2">
      <c r="A249" s="127"/>
      <c r="B249" s="88" t="s">
        <v>291</v>
      </c>
      <c r="C249" s="88"/>
      <c r="D249" s="88"/>
      <c r="E249" s="502"/>
      <c r="F249" s="88"/>
      <c r="G249" s="92"/>
      <c r="H249" s="465" t="s">
        <v>295</v>
      </c>
      <c r="I249" s="370" t="s">
        <v>295</v>
      </c>
      <c r="J249" s="370" t="s">
        <v>295</v>
      </c>
      <c r="K249" s="370" t="s">
        <v>295</v>
      </c>
      <c r="L249" s="370" t="s">
        <v>295</v>
      </c>
      <c r="M249" s="370" t="s">
        <v>295</v>
      </c>
      <c r="N249" s="370" t="s">
        <v>295</v>
      </c>
      <c r="O249" s="370" t="s">
        <v>295</v>
      </c>
      <c r="P249" s="370" t="s">
        <v>295</v>
      </c>
      <c r="Q249" s="370" t="s">
        <v>295</v>
      </c>
      <c r="R249" s="370" t="s">
        <v>295</v>
      </c>
      <c r="S249" s="370" t="s">
        <v>295</v>
      </c>
      <c r="T249" s="370" t="s">
        <v>295</v>
      </c>
      <c r="U249" s="370" t="s">
        <v>295</v>
      </c>
      <c r="V249" s="370" t="s">
        <v>295</v>
      </c>
      <c r="W249" s="370" t="s">
        <v>295</v>
      </c>
      <c r="X249" s="370" t="s">
        <v>295</v>
      </c>
      <c r="Y249" s="370" t="s">
        <v>295</v>
      </c>
      <c r="Z249" s="370" t="s">
        <v>295</v>
      </c>
      <c r="AA249" s="370" t="s">
        <v>295</v>
      </c>
      <c r="AB249" s="370" t="s">
        <v>295</v>
      </c>
      <c r="AC249" s="370" t="s">
        <v>295</v>
      </c>
      <c r="AD249" s="370" t="s">
        <v>295</v>
      </c>
      <c r="AE249" s="370" t="s">
        <v>295</v>
      </c>
      <c r="AF249" s="370" t="s">
        <v>295</v>
      </c>
      <c r="AG249" s="370" t="s">
        <v>295</v>
      </c>
      <c r="AH249" s="370" t="s">
        <v>295</v>
      </c>
      <c r="AI249" s="370" t="s">
        <v>295</v>
      </c>
      <c r="AJ249" s="370" t="s">
        <v>295</v>
      </c>
      <c r="AK249" s="370" t="s">
        <v>295</v>
      </c>
      <c r="AL249" s="370" t="s">
        <v>295</v>
      </c>
      <c r="AM249" s="370" t="s">
        <v>295</v>
      </c>
      <c r="AN249" s="370" t="s">
        <v>295</v>
      </c>
      <c r="AO249" s="370" t="s">
        <v>295</v>
      </c>
      <c r="AP249" s="370" t="s">
        <v>295</v>
      </c>
      <c r="AQ249" s="370" t="s">
        <v>295</v>
      </c>
      <c r="AR249" s="370" t="s">
        <v>295</v>
      </c>
      <c r="AS249" s="370" t="s">
        <v>295</v>
      </c>
      <c r="AT249" s="370" t="s">
        <v>295</v>
      </c>
      <c r="AU249" s="370" t="s">
        <v>295</v>
      </c>
      <c r="AV249" s="370" t="s">
        <v>295</v>
      </c>
      <c r="AW249" s="370" t="s">
        <v>295</v>
      </c>
      <c r="AY249" s="71"/>
      <c r="AZ249" s="71"/>
      <c r="BA249" s="71"/>
      <c r="BB249" s="71"/>
      <c r="BD249" s="78"/>
      <c r="BE249" s="78"/>
    </row>
    <row r="250" spans="1:347" s="70" customFormat="1" ht="11.25" hidden="1" customHeight="1" x14ac:dyDescent="0.2">
      <c r="A250" s="127"/>
      <c r="E250" s="504"/>
      <c r="G250" s="87"/>
      <c r="H250" s="469"/>
      <c r="I250" s="255"/>
      <c r="J250" s="255"/>
      <c r="K250" s="255"/>
      <c r="L250" s="255"/>
      <c r="M250" s="255"/>
      <c r="N250" s="255"/>
      <c r="O250" s="255"/>
      <c r="P250" s="255"/>
      <c r="Q250" s="255"/>
      <c r="R250" s="255"/>
      <c r="S250" s="255"/>
      <c r="T250" s="255"/>
      <c r="U250" s="255"/>
      <c r="V250" s="255"/>
      <c r="W250" s="255"/>
      <c r="X250" s="255"/>
      <c r="Y250" s="255"/>
      <c r="Z250" s="255"/>
      <c r="AA250" s="255"/>
      <c r="AB250" s="255"/>
      <c r="AC250" s="255"/>
      <c r="AD250" s="255"/>
      <c r="AE250" s="255"/>
      <c r="AF250" s="255"/>
      <c r="AG250" s="255"/>
      <c r="AH250" s="255"/>
      <c r="AI250" s="255"/>
      <c r="AJ250" s="255"/>
      <c r="AK250" s="255"/>
      <c r="AL250" s="255"/>
      <c r="AM250" s="255"/>
      <c r="AN250" s="255"/>
      <c r="AO250" s="255"/>
      <c r="AP250" s="255"/>
      <c r="AQ250" s="255"/>
      <c r="AR250" s="255"/>
      <c r="AS250" s="255"/>
      <c r="AT250" s="255"/>
      <c r="AU250" s="255"/>
      <c r="AV250" s="255"/>
      <c r="AW250" s="255"/>
      <c r="AY250" s="71"/>
      <c r="AZ250" s="71"/>
      <c r="BA250" s="71"/>
      <c r="BB250" s="71"/>
      <c r="BD250" s="78"/>
      <c r="BE250" s="78"/>
    </row>
    <row r="251" spans="1:347" hidden="1" x14ac:dyDescent="0.25">
      <c r="A251" s="128"/>
      <c r="B251" s="68" t="s">
        <v>252</v>
      </c>
      <c r="C251" s="452"/>
      <c r="D251" s="452"/>
      <c r="E251" s="505"/>
      <c r="F251" s="452"/>
      <c r="G251" s="453"/>
      <c r="H251" s="454"/>
      <c r="I251" s="455"/>
      <c r="J251" s="455"/>
      <c r="K251" s="455"/>
      <c r="L251" s="455"/>
      <c r="M251" s="455"/>
      <c r="N251" s="455"/>
      <c r="O251" s="455"/>
      <c r="P251" s="455"/>
      <c r="Q251" s="455"/>
      <c r="R251" s="455"/>
      <c r="S251" s="455"/>
      <c r="T251" s="455"/>
      <c r="U251" s="455"/>
      <c r="V251" s="455"/>
      <c r="W251" s="455"/>
      <c r="X251" s="455"/>
      <c r="Y251" s="455"/>
      <c r="Z251" s="455"/>
      <c r="AA251" s="455"/>
      <c r="AB251" s="455"/>
      <c r="AC251" s="455"/>
      <c r="AD251" s="455"/>
      <c r="AE251" s="455"/>
      <c r="AF251" s="455"/>
      <c r="AG251" s="455"/>
      <c r="AH251" s="455"/>
      <c r="AI251" s="455"/>
      <c r="AJ251" s="455"/>
      <c r="AK251" s="455"/>
      <c r="AL251" s="455"/>
      <c r="AM251" s="455"/>
      <c r="AN251" s="455"/>
      <c r="AO251" s="455"/>
      <c r="AP251" s="455"/>
      <c r="AQ251" s="455"/>
      <c r="AR251" s="455"/>
      <c r="AS251" s="455"/>
      <c r="AT251" s="455"/>
      <c r="AU251" s="455"/>
      <c r="AV251" s="455"/>
      <c r="AW251" s="455"/>
      <c r="AX251" s="70"/>
      <c r="AY251" s="455"/>
      <c r="AZ251" s="455"/>
      <c r="BA251" s="455"/>
      <c r="BB251" s="455"/>
    </row>
    <row r="252" spans="1:347" hidden="1" x14ac:dyDescent="0.25">
      <c r="A252" s="128"/>
      <c r="B252" s="456" t="s">
        <v>288</v>
      </c>
      <c r="C252" s="457"/>
      <c r="D252" s="457"/>
      <c r="E252" s="506"/>
      <c r="F252" s="457"/>
      <c r="G252" s="457"/>
      <c r="H252" s="123"/>
      <c r="I252" s="458"/>
      <c r="J252" s="458"/>
      <c r="K252" s="458"/>
      <c r="L252" s="458"/>
      <c r="M252" s="458"/>
      <c r="N252" s="458"/>
      <c r="O252" s="458"/>
      <c r="P252" s="458"/>
      <c r="Q252" s="458"/>
      <c r="R252" s="458"/>
      <c r="S252" s="458"/>
      <c r="T252" s="458"/>
      <c r="U252" s="458"/>
      <c r="V252" s="458"/>
      <c r="W252" s="458"/>
      <c r="X252" s="458"/>
      <c r="Y252" s="458"/>
      <c r="Z252" s="458"/>
      <c r="AA252" s="458"/>
      <c r="AB252" s="458"/>
      <c r="AC252" s="458"/>
      <c r="AD252" s="458"/>
      <c r="AE252" s="458"/>
      <c r="AF252" s="458"/>
      <c r="AG252" s="458"/>
      <c r="AH252" s="458"/>
      <c r="AI252" s="458"/>
      <c r="AJ252" s="458"/>
      <c r="AK252" s="458"/>
      <c r="AL252" s="458"/>
      <c r="AM252" s="458"/>
      <c r="AN252" s="458"/>
      <c r="AO252" s="458"/>
      <c r="AP252" s="458"/>
      <c r="AQ252" s="458"/>
      <c r="AR252" s="458"/>
      <c r="AS252" s="458"/>
      <c r="AT252" s="458"/>
      <c r="AU252" s="458"/>
      <c r="AV252" s="458"/>
      <c r="AW252" s="458"/>
      <c r="AX252" s="70"/>
      <c r="AY252" s="458"/>
      <c r="AZ252" s="458"/>
      <c r="BA252" s="458"/>
      <c r="BB252" s="458"/>
      <c r="BC252" s="70"/>
      <c r="BD252" s="70"/>
      <c r="BE252" s="70"/>
      <c r="BF252" s="70"/>
      <c r="BG252" s="70"/>
      <c r="BH252" s="70"/>
      <c r="BI252" s="70"/>
      <c r="BJ252" s="70"/>
      <c r="BK252" s="70"/>
      <c r="BL252" s="70"/>
      <c r="BM252" s="70"/>
      <c r="BN252" s="70"/>
      <c r="BO252" s="70"/>
      <c r="BP252" s="70"/>
      <c r="BQ252" s="70"/>
      <c r="BR252" s="70"/>
      <c r="BS252" s="70"/>
      <c r="BT252" s="70"/>
      <c r="BU252" s="70"/>
      <c r="BV252" s="70"/>
      <c r="BW252" s="70"/>
      <c r="BX252" s="70"/>
      <c r="BY252" s="70"/>
      <c r="BZ252" s="70"/>
      <c r="CA252" s="70"/>
      <c r="CB252" s="70"/>
      <c r="CC252" s="70"/>
      <c r="CD252" s="70"/>
      <c r="CE252" s="70"/>
      <c r="CF252" s="70"/>
      <c r="CG252" s="70"/>
      <c r="CH252" s="70"/>
      <c r="CI252" s="70"/>
      <c r="CJ252" s="70"/>
      <c r="CK252" s="70"/>
      <c r="CL252" s="70"/>
      <c r="CM252" s="70"/>
      <c r="CN252" s="70"/>
      <c r="CO252" s="70"/>
      <c r="CP252" s="70"/>
      <c r="CQ252" s="70"/>
      <c r="CR252" s="70"/>
      <c r="CS252" s="70"/>
      <c r="CT252" s="70"/>
      <c r="CU252" s="70"/>
      <c r="CV252" s="70"/>
      <c r="CW252" s="70"/>
      <c r="CX252" s="70"/>
      <c r="CY252" s="70"/>
      <c r="CZ252" s="70"/>
      <c r="DA252" s="70"/>
      <c r="DB252" s="70"/>
      <c r="DC252" s="70"/>
      <c r="DD252" s="70"/>
      <c r="DE252" s="70"/>
      <c r="DF252" s="70"/>
      <c r="DG252" s="70"/>
      <c r="DH252" s="70"/>
      <c r="DI252" s="70"/>
      <c r="DJ252" s="70"/>
      <c r="DK252" s="70"/>
      <c r="DL252" s="70"/>
      <c r="DM252" s="70"/>
      <c r="DN252" s="70"/>
      <c r="DO252" s="70"/>
      <c r="DP252" s="70"/>
      <c r="DQ252" s="70"/>
      <c r="DR252" s="70"/>
      <c r="DS252" s="70"/>
      <c r="DT252" s="70"/>
      <c r="DU252" s="70"/>
      <c r="DV252" s="70"/>
      <c r="DW252" s="70"/>
      <c r="DX252" s="70"/>
      <c r="DY252" s="70"/>
      <c r="DZ252" s="70"/>
      <c r="EA252" s="70"/>
      <c r="EB252" s="70"/>
      <c r="EC252" s="70"/>
      <c r="ED252" s="70"/>
      <c r="EE252" s="70"/>
      <c r="EF252" s="70"/>
      <c r="EG252" s="70"/>
      <c r="EH252" s="70"/>
      <c r="EI252" s="70"/>
      <c r="EJ252" s="70"/>
      <c r="EK252" s="70"/>
      <c r="EL252" s="70"/>
      <c r="EM252" s="70"/>
      <c r="EN252" s="70"/>
      <c r="EO252" s="70"/>
      <c r="EP252" s="70"/>
      <c r="EQ252" s="70"/>
      <c r="ER252" s="70"/>
      <c r="ES252" s="70"/>
      <c r="ET252" s="70"/>
      <c r="EU252" s="70"/>
      <c r="EV252" s="70"/>
      <c r="EW252" s="70"/>
      <c r="EX252" s="70"/>
      <c r="EY252" s="70"/>
      <c r="EZ252" s="70"/>
      <c r="FA252" s="70"/>
      <c r="FB252" s="70"/>
      <c r="FC252" s="70"/>
      <c r="FD252" s="70"/>
      <c r="FE252" s="70"/>
      <c r="FF252" s="70"/>
      <c r="FG252" s="70"/>
      <c r="FH252" s="70"/>
      <c r="FI252" s="70"/>
      <c r="FJ252" s="70"/>
      <c r="FK252" s="70"/>
      <c r="FL252" s="70"/>
      <c r="FM252" s="70"/>
      <c r="FN252" s="70"/>
      <c r="FO252" s="70"/>
      <c r="FP252" s="70"/>
      <c r="FQ252" s="70"/>
      <c r="FR252" s="70"/>
      <c r="FS252" s="70"/>
      <c r="FT252" s="70"/>
      <c r="FU252" s="70"/>
      <c r="FV252" s="70"/>
      <c r="FW252" s="70"/>
      <c r="FX252" s="70"/>
      <c r="FY252" s="70"/>
      <c r="FZ252" s="70"/>
      <c r="GA252" s="70"/>
      <c r="GB252" s="70"/>
      <c r="GC252" s="70"/>
      <c r="GD252" s="70"/>
      <c r="GE252" s="70"/>
      <c r="GF252" s="70"/>
      <c r="GG252" s="70"/>
      <c r="GH252" s="70"/>
      <c r="GI252" s="70"/>
      <c r="GJ252" s="70"/>
      <c r="GK252" s="70"/>
      <c r="GL252" s="70"/>
      <c r="GM252" s="70"/>
      <c r="GN252" s="70"/>
      <c r="GO252" s="70"/>
      <c r="GP252" s="70"/>
      <c r="GQ252" s="70"/>
      <c r="GR252" s="70"/>
      <c r="GS252" s="70"/>
      <c r="GT252" s="70"/>
      <c r="GU252" s="70"/>
      <c r="GV252" s="70"/>
      <c r="GW252" s="70"/>
      <c r="GX252" s="70"/>
      <c r="GY252" s="70"/>
      <c r="GZ252" s="70"/>
      <c r="HA252" s="70"/>
      <c r="HB252" s="70"/>
      <c r="HC252" s="70"/>
      <c r="HD252" s="70"/>
      <c r="HE252" s="70"/>
      <c r="HF252" s="70"/>
      <c r="HG252" s="70"/>
      <c r="HH252" s="70"/>
      <c r="HI252" s="70"/>
      <c r="HJ252" s="70"/>
      <c r="HK252" s="70"/>
      <c r="HL252" s="70"/>
      <c r="HM252" s="70"/>
      <c r="HN252" s="70"/>
      <c r="HO252" s="70"/>
      <c r="HP252" s="70"/>
      <c r="HQ252" s="70"/>
      <c r="HR252" s="70"/>
      <c r="HS252" s="70"/>
      <c r="HT252" s="70"/>
      <c r="HU252" s="70"/>
      <c r="HV252" s="70"/>
      <c r="HW252" s="70"/>
      <c r="HX252" s="70"/>
      <c r="HY252" s="70"/>
      <c r="HZ252" s="70"/>
      <c r="IA252" s="70"/>
      <c r="IB252" s="70"/>
      <c r="IC252" s="70"/>
      <c r="ID252" s="70"/>
      <c r="IE252" s="70"/>
      <c r="IF252" s="70"/>
      <c r="IG252" s="70"/>
      <c r="IH252" s="70"/>
      <c r="II252" s="70"/>
      <c r="IJ252" s="70"/>
      <c r="IK252" s="70"/>
      <c r="IL252" s="70"/>
      <c r="IM252" s="70"/>
      <c r="IN252" s="70"/>
      <c r="IO252" s="70"/>
      <c r="IP252" s="70"/>
      <c r="IQ252" s="70"/>
      <c r="IR252" s="70"/>
      <c r="IS252" s="70"/>
      <c r="IT252" s="70"/>
      <c r="IU252" s="70"/>
      <c r="IV252" s="70"/>
      <c r="IW252" s="70"/>
      <c r="IX252" s="70"/>
      <c r="IY252" s="70"/>
      <c r="IZ252" s="70"/>
      <c r="JA252" s="70"/>
      <c r="JB252" s="70"/>
      <c r="JC252" s="70"/>
      <c r="JD252" s="70"/>
      <c r="JE252" s="70"/>
      <c r="JF252" s="70"/>
      <c r="JG252" s="70"/>
      <c r="JH252" s="70"/>
      <c r="JI252" s="70"/>
      <c r="JJ252" s="70"/>
      <c r="JK252" s="70"/>
      <c r="JL252" s="70"/>
      <c r="JM252" s="70"/>
      <c r="JN252" s="70"/>
      <c r="JO252" s="70"/>
      <c r="JP252" s="70"/>
      <c r="JQ252" s="70"/>
      <c r="JR252" s="70"/>
      <c r="JS252" s="70"/>
      <c r="JT252" s="70"/>
      <c r="JU252" s="70"/>
      <c r="JV252" s="70"/>
      <c r="JW252" s="70"/>
      <c r="JX252" s="70"/>
      <c r="JY252" s="70"/>
      <c r="JZ252" s="70"/>
      <c r="KA252" s="70"/>
      <c r="KB252" s="70"/>
      <c r="KC252" s="70"/>
      <c r="KD252" s="70"/>
      <c r="KE252" s="70"/>
      <c r="KF252" s="70"/>
      <c r="KG252" s="70"/>
      <c r="KH252" s="70"/>
      <c r="KI252" s="70"/>
      <c r="KJ252" s="70"/>
      <c r="KK252" s="70"/>
      <c r="KL252" s="70"/>
      <c r="KM252" s="70"/>
      <c r="KN252" s="70"/>
      <c r="KO252" s="70"/>
      <c r="KP252" s="70"/>
      <c r="KQ252" s="70"/>
      <c r="KR252" s="70"/>
      <c r="KS252" s="70"/>
      <c r="KT252" s="70"/>
      <c r="KU252" s="70"/>
      <c r="KV252" s="70"/>
      <c r="KW252" s="70"/>
      <c r="KX252" s="70"/>
      <c r="KY252" s="70"/>
      <c r="KZ252" s="70"/>
      <c r="LA252" s="70"/>
      <c r="LB252" s="70"/>
      <c r="LC252" s="70"/>
      <c r="LD252" s="70"/>
      <c r="LE252" s="70"/>
      <c r="LF252" s="70"/>
      <c r="LG252" s="70"/>
      <c r="LH252" s="70"/>
      <c r="LI252" s="70"/>
      <c r="LJ252" s="70"/>
      <c r="LK252" s="70"/>
      <c r="LL252" s="70"/>
      <c r="LM252" s="70"/>
      <c r="LN252" s="70"/>
      <c r="LO252" s="70"/>
      <c r="LP252" s="70"/>
      <c r="LQ252" s="70"/>
      <c r="LR252" s="70"/>
      <c r="LS252" s="70"/>
      <c r="LT252" s="70"/>
      <c r="LU252" s="70"/>
      <c r="LV252" s="70"/>
      <c r="LW252" s="70"/>
      <c r="LX252" s="70"/>
      <c r="LY252" s="70"/>
      <c r="LZ252" s="70"/>
      <c r="MA252" s="70"/>
      <c r="MB252" s="70"/>
      <c r="MC252" s="70"/>
      <c r="MD252" s="70"/>
      <c r="ME252" s="70"/>
      <c r="MF252" s="70"/>
      <c r="MG252" s="70"/>
      <c r="MH252" s="70"/>
      <c r="MI252" s="70"/>
    </row>
    <row r="253" spans="1:347" s="70" customFormat="1" ht="11.25" hidden="1" customHeight="1" x14ac:dyDescent="0.2">
      <c r="A253" s="127"/>
      <c r="B253" s="70" t="s">
        <v>252</v>
      </c>
      <c r="E253" s="501"/>
      <c r="G253" s="87"/>
      <c r="H253" s="131"/>
      <c r="I253" s="132">
        <v>0</v>
      </c>
      <c r="J253" s="132">
        <v>0</v>
      </c>
      <c r="K253" s="132">
        <v>0</v>
      </c>
      <c r="L253" s="132">
        <v>0</v>
      </c>
      <c r="M253" s="132">
        <v>0</v>
      </c>
      <c r="N253" s="132">
        <v>0</v>
      </c>
      <c r="O253" s="132">
        <v>0</v>
      </c>
      <c r="P253" s="132">
        <v>0</v>
      </c>
      <c r="Q253" s="132">
        <v>0</v>
      </c>
      <c r="R253" s="132">
        <v>0</v>
      </c>
      <c r="S253" s="132">
        <v>0</v>
      </c>
      <c r="T253" s="132">
        <v>0</v>
      </c>
      <c r="U253" s="132">
        <v>0</v>
      </c>
      <c r="V253" s="132">
        <v>0</v>
      </c>
      <c r="W253" s="132">
        <v>0</v>
      </c>
      <c r="X253" s="132">
        <v>0</v>
      </c>
      <c r="Y253" s="132">
        <v>0</v>
      </c>
      <c r="Z253" s="132">
        <v>0</v>
      </c>
      <c r="AA253" s="132">
        <v>0</v>
      </c>
      <c r="AB253" s="132">
        <v>0</v>
      </c>
      <c r="AC253" s="132">
        <v>0</v>
      </c>
      <c r="AD253" s="132">
        <v>0</v>
      </c>
      <c r="AE253" s="132">
        <v>0</v>
      </c>
      <c r="AF253" s="132">
        <v>0</v>
      </c>
      <c r="AG253" s="132">
        <v>0</v>
      </c>
      <c r="AH253" s="132">
        <v>0</v>
      </c>
      <c r="AI253" s="132">
        <v>0</v>
      </c>
      <c r="AJ253" s="132">
        <v>0</v>
      </c>
      <c r="AK253" s="132">
        <v>0</v>
      </c>
      <c r="AL253" s="132">
        <v>0</v>
      </c>
      <c r="AM253" s="132">
        <v>0</v>
      </c>
      <c r="AN253" s="132">
        <v>0</v>
      </c>
      <c r="AO253" s="132">
        <v>0</v>
      </c>
      <c r="AP253" s="132">
        <v>0</v>
      </c>
      <c r="AQ253" s="132">
        <v>0</v>
      </c>
      <c r="AR253" s="132">
        <v>0</v>
      </c>
      <c r="AS253" s="132">
        <v>0</v>
      </c>
      <c r="AT253" s="132">
        <v>0</v>
      </c>
      <c r="AU253" s="132">
        <v>0</v>
      </c>
      <c r="AV253" s="132">
        <v>0</v>
      </c>
      <c r="AW253" s="132">
        <v>0</v>
      </c>
      <c r="AY253" s="71"/>
      <c r="AZ253" s="71"/>
      <c r="BA253" s="71"/>
      <c r="BB253" s="71">
        <v>0</v>
      </c>
      <c r="BD253" s="78"/>
      <c r="BE253" s="78"/>
    </row>
    <row r="254" spans="1:347" s="70" customFormat="1" ht="11.25" hidden="1" customHeight="1" x14ac:dyDescent="0.2">
      <c r="A254" s="127"/>
      <c r="B254" s="88" t="s">
        <v>289</v>
      </c>
      <c r="C254" s="88"/>
      <c r="D254" s="88"/>
      <c r="E254" s="502"/>
      <c r="F254" s="88"/>
      <c r="G254" s="92"/>
      <c r="H254" s="459"/>
      <c r="I254" s="460"/>
      <c r="J254" s="460"/>
      <c r="K254" s="460"/>
      <c r="L254" s="460"/>
      <c r="M254" s="460"/>
      <c r="N254" s="460"/>
      <c r="O254" s="460"/>
      <c r="P254" s="460"/>
      <c r="Q254" s="460"/>
      <c r="R254" s="460"/>
      <c r="S254" s="460"/>
      <c r="T254" s="460"/>
      <c r="U254" s="460"/>
      <c r="V254" s="460"/>
      <c r="W254" s="460"/>
      <c r="X254" s="460"/>
      <c r="Y254" s="460"/>
      <c r="Z254" s="460"/>
      <c r="AA254" s="460"/>
      <c r="AB254" s="460"/>
      <c r="AC254" s="460"/>
      <c r="AD254" s="460"/>
      <c r="AE254" s="460"/>
      <c r="AF254" s="460"/>
      <c r="AG254" s="460"/>
      <c r="AH254" s="460"/>
      <c r="AI254" s="460"/>
      <c r="AJ254" s="460"/>
      <c r="AK254" s="460"/>
      <c r="AL254" s="460"/>
      <c r="AM254" s="460"/>
      <c r="AN254" s="460"/>
      <c r="AO254" s="460"/>
      <c r="AP254" s="460"/>
      <c r="AQ254" s="460"/>
      <c r="AR254" s="460"/>
      <c r="AS254" s="460"/>
      <c r="AT254" s="460"/>
      <c r="AU254" s="460"/>
      <c r="AV254" s="460"/>
      <c r="AW254" s="460"/>
      <c r="AY254" s="71"/>
      <c r="AZ254" s="71"/>
      <c r="BA254" s="71"/>
      <c r="BB254" s="71"/>
      <c r="BD254" s="78"/>
      <c r="BE254" s="78"/>
    </row>
    <row r="255" spans="1:347" s="70" customFormat="1" ht="11.25" hidden="1" customHeight="1" x14ac:dyDescent="0.2">
      <c r="A255" s="127"/>
      <c r="B255" s="461" t="s">
        <v>290</v>
      </c>
      <c r="C255" s="461"/>
      <c r="D255" s="461"/>
      <c r="E255" s="503"/>
      <c r="F255" s="461"/>
      <c r="G255" s="462"/>
      <c r="H255" s="466">
        <v>0</v>
      </c>
      <c r="I255" s="467">
        <v>0</v>
      </c>
      <c r="J255" s="467">
        <v>0</v>
      </c>
      <c r="K255" s="467">
        <v>0</v>
      </c>
      <c r="L255" s="467">
        <v>0</v>
      </c>
      <c r="M255" s="467">
        <v>0</v>
      </c>
      <c r="N255" s="467">
        <v>0</v>
      </c>
      <c r="O255" s="467">
        <v>0</v>
      </c>
      <c r="P255" s="467">
        <v>0</v>
      </c>
      <c r="Q255" s="467">
        <v>0</v>
      </c>
      <c r="R255" s="467">
        <v>0</v>
      </c>
      <c r="S255" s="467">
        <v>0</v>
      </c>
      <c r="T255" s="467">
        <v>0</v>
      </c>
      <c r="U255" s="467">
        <v>0</v>
      </c>
      <c r="V255" s="467">
        <v>0</v>
      </c>
      <c r="W255" s="467">
        <v>0</v>
      </c>
      <c r="X255" s="467">
        <v>0</v>
      </c>
      <c r="Y255" s="467">
        <v>0</v>
      </c>
      <c r="Z255" s="467">
        <v>0</v>
      </c>
      <c r="AA255" s="467">
        <v>0</v>
      </c>
      <c r="AB255" s="467">
        <v>0</v>
      </c>
      <c r="AC255" s="467">
        <v>0</v>
      </c>
      <c r="AD255" s="467">
        <v>0</v>
      </c>
      <c r="AE255" s="467">
        <v>0</v>
      </c>
      <c r="AF255" s="467">
        <v>0</v>
      </c>
      <c r="AG255" s="467">
        <v>0</v>
      </c>
      <c r="AH255" s="467">
        <v>0</v>
      </c>
      <c r="AI255" s="467">
        <v>0</v>
      </c>
      <c r="AJ255" s="467">
        <v>0</v>
      </c>
      <c r="AK255" s="467">
        <v>0</v>
      </c>
      <c r="AL255" s="467">
        <v>0</v>
      </c>
      <c r="AM255" s="467">
        <v>0</v>
      </c>
      <c r="AN255" s="467">
        <v>0</v>
      </c>
      <c r="AO255" s="467">
        <v>0</v>
      </c>
      <c r="AP255" s="467">
        <v>0</v>
      </c>
      <c r="AQ255" s="467">
        <v>0</v>
      </c>
      <c r="AR255" s="467">
        <v>0</v>
      </c>
      <c r="AS255" s="467">
        <v>0</v>
      </c>
      <c r="AT255" s="467">
        <v>0</v>
      </c>
      <c r="AU255" s="467">
        <v>0</v>
      </c>
      <c r="AV255" s="467">
        <v>0</v>
      </c>
      <c r="AW255" s="467">
        <v>0</v>
      </c>
      <c r="AY255" s="71"/>
      <c r="AZ255" s="71"/>
      <c r="BA255" s="71"/>
      <c r="BB255" s="71"/>
      <c r="BD255" s="78"/>
      <c r="BE255" s="78"/>
    </row>
    <row r="256" spans="1:347" s="70" customFormat="1" ht="11.25" hidden="1" customHeight="1" x14ac:dyDescent="0.2">
      <c r="A256" s="127"/>
      <c r="B256" s="88" t="s">
        <v>291</v>
      </c>
      <c r="C256" s="88"/>
      <c r="D256" s="88"/>
      <c r="E256" s="502"/>
      <c r="F256" s="88"/>
      <c r="G256" s="92"/>
      <c r="H256" s="465" t="s">
        <v>295</v>
      </c>
      <c r="I256" s="370" t="s">
        <v>295</v>
      </c>
      <c r="J256" s="370" t="s">
        <v>295</v>
      </c>
      <c r="K256" s="370" t="s">
        <v>295</v>
      </c>
      <c r="L256" s="370" t="s">
        <v>295</v>
      </c>
      <c r="M256" s="370" t="s">
        <v>295</v>
      </c>
      <c r="N256" s="370" t="s">
        <v>295</v>
      </c>
      <c r="O256" s="370" t="s">
        <v>295</v>
      </c>
      <c r="P256" s="370" t="s">
        <v>295</v>
      </c>
      <c r="Q256" s="370" t="s">
        <v>295</v>
      </c>
      <c r="R256" s="370" t="s">
        <v>295</v>
      </c>
      <c r="S256" s="370" t="s">
        <v>295</v>
      </c>
      <c r="T256" s="370" t="s">
        <v>295</v>
      </c>
      <c r="U256" s="370" t="s">
        <v>295</v>
      </c>
      <c r="V256" s="370" t="s">
        <v>295</v>
      </c>
      <c r="W256" s="370" t="s">
        <v>295</v>
      </c>
      <c r="X256" s="370" t="s">
        <v>295</v>
      </c>
      <c r="Y256" s="370" t="s">
        <v>295</v>
      </c>
      <c r="Z256" s="370" t="s">
        <v>295</v>
      </c>
      <c r="AA256" s="370" t="s">
        <v>295</v>
      </c>
      <c r="AB256" s="370" t="s">
        <v>295</v>
      </c>
      <c r="AC256" s="370" t="s">
        <v>295</v>
      </c>
      <c r="AD256" s="370" t="s">
        <v>295</v>
      </c>
      <c r="AE256" s="370" t="s">
        <v>295</v>
      </c>
      <c r="AF256" s="370" t="s">
        <v>295</v>
      </c>
      <c r="AG256" s="370" t="s">
        <v>295</v>
      </c>
      <c r="AH256" s="370" t="s">
        <v>295</v>
      </c>
      <c r="AI256" s="370" t="s">
        <v>295</v>
      </c>
      <c r="AJ256" s="370" t="s">
        <v>295</v>
      </c>
      <c r="AK256" s="370" t="s">
        <v>295</v>
      </c>
      <c r="AL256" s="370" t="s">
        <v>295</v>
      </c>
      <c r="AM256" s="370" t="s">
        <v>295</v>
      </c>
      <c r="AN256" s="370" t="s">
        <v>295</v>
      </c>
      <c r="AO256" s="370" t="s">
        <v>295</v>
      </c>
      <c r="AP256" s="370" t="s">
        <v>295</v>
      </c>
      <c r="AQ256" s="370" t="s">
        <v>295</v>
      </c>
      <c r="AR256" s="370" t="s">
        <v>295</v>
      </c>
      <c r="AS256" s="370" t="s">
        <v>295</v>
      </c>
      <c r="AT256" s="370" t="s">
        <v>295</v>
      </c>
      <c r="AU256" s="370" t="s">
        <v>295</v>
      </c>
      <c r="AV256" s="370" t="s">
        <v>295</v>
      </c>
      <c r="AW256" s="370" t="s">
        <v>295</v>
      </c>
    </row>
    <row r="257" spans="1:347" s="70" customFormat="1" ht="11.25" hidden="1" customHeight="1" x14ac:dyDescent="0.2">
      <c r="A257" s="127"/>
      <c r="E257" s="504"/>
      <c r="G257" s="87"/>
      <c r="H257" s="126"/>
      <c r="I257" s="71"/>
      <c r="J257" s="71"/>
      <c r="K257" s="71"/>
      <c r="L257" s="71"/>
      <c r="M257" s="71"/>
      <c r="N257" s="71"/>
      <c r="O257" s="71"/>
      <c r="P257" s="71"/>
      <c r="Q257" s="71"/>
      <c r="R257" s="71"/>
      <c r="S257" s="71"/>
      <c r="T257" s="71"/>
      <c r="U257" s="71"/>
      <c r="V257" s="71"/>
      <c r="W257" s="71"/>
      <c r="X257" s="71"/>
      <c r="Y257" s="71"/>
      <c r="Z257" s="71"/>
      <c r="AA257" s="71"/>
      <c r="AB257" s="71"/>
      <c r="AC257" s="71"/>
      <c r="AD257" s="71"/>
      <c r="AE257" s="71"/>
      <c r="AF257" s="71"/>
      <c r="AG257" s="71"/>
      <c r="AH257" s="71"/>
      <c r="AI257" s="71"/>
      <c r="AJ257" s="71"/>
      <c r="AK257" s="71"/>
      <c r="AL257" s="71"/>
      <c r="AM257" s="71"/>
      <c r="AN257" s="71"/>
      <c r="AO257" s="71"/>
      <c r="AP257" s="71"/>
      <c r="AQ257" s="71"/>
      <c r="AR257" s="71"/>
      <c r="AS257" s="71"/>
      <c r="AT257" s="71"/>
      <c r="AU257" s="71"/>
      <c r="AV257" s="71"/>
      <c r="AW257" s="71"/>
    </row>
    <row r="258" spans="1:347" s="70" customFormat="1" ht="11.25" hidden="1" customHeight="1" x14ac:dyDescent="0.2">
      <c r="A258" s="127"/>
      <c r="E258" s="504"/>
      <c r="G258" s="87"/>
      <c r="H258" s="126"/>
      <c r="I258" s="71"/>
      <c r="J258" s="71"/>
      <c r="K258" s="71"/>
      <c r="L258" s="71"/>
      <c r="M258" s="71"/>
      <c r="N258" s="71"/>
      <c r="O258" s="71"/>
      <c r="P258" s="71"/>
      <c r="Q258" s="71"/>
      <c r="R258" s="71"/>
      <c r="S258" s="71"/>
      <c r="T258" s="71"/>
      <c r="U258" s="71"/>
      <c r="V258" s="71"/>
      <c r="W258" s="71"/>
      <c r="X258" s="71"/>
      <c r="Y258" s="71"/>
      <c r="Z258" s="71"/>
      <c r="AA258" s="71"/>
      <c r="AB258" s="71"/>
      <c r="AC258" s="71"/>
      <c r="AD258" s="71"/>
      <c r="AE258" s="71"/>
      <c r="AF258" s="71"/>
      <c r="AG258" s="71"/>
      <c r="AH258" s="71"/>
      <c r="AI258" s="71"/>
      <c r="AJ258" s="71"/>
      <c r="AK258" s="71"/>
      <c r="AL258" s="71"/>
      <c r="AM258" s="71"/>
      <c r="AN258" s="71"/>
      <c r="AO258" s="71"/>
      <c r="AP258" s="71"/>
      <c r="AQ258" s="71"/>
      <c r="AR258" s="71"/>
      <c r="AS258" s="71"/>
      <c r="AT258" s="71"/>
      <c r="AU258" s="71"/>
      <c r="AV258" s="71"/>
      <c r="AW258" s="71"/>
    </row>
    <row r="259" spans="1:347" hidden="1" x14ac:dyDescent="0.25">
      <c r="A259" s="128"/>
      <c r="B259" s="68" t="s">
        <v>253</v>
      </c>
      <c r="C259" s="452"/>
      <c r="D259" s="452"/>
      <c r="E259" s="505"/>
      <c r="F259" s="452"/>
      <c r="G259" s="453"/>
      <c r="H259" s="454"/>
      <c r="I259" s="455"/>
      <c r="J259" s="455"/>
      <c r="K259" s="455"/>
      <c r="L259" s="455"/>
      <c r="M259" s="455"/>
      <c r="N259" s="455"/>
      <c r="O259" s="455"/>
      <c r="P259" s="455"/>
      <c r="Q259" s="455"/>
      <c r="R259" s="455"/>
      <c r="S259" s="455"/>
      <c r="T259" s="455"/>
      <c r="U259" s="455"/>
      <c r="V259" s="455"/>
      <c r="W259" s="455"/>
      <c r="X259" s="455"/>
      <c r="Y259" s="455"/>
      <c r="Z259" s="455"/>
      <c r="AA259" s="455"/>
      <c r="AB259" s="455"/>
      <c r="AC259" s="455"/>
      <c r="AD259" s="455"/>
      <c r="AE259" s="455"/>
      <c r="AF259" s="455"/>
      <c r="AG259" s="455"/>
      <c r="AH259" s="455"/>
      <c r="AI259" s="455"/>
      <c r="AJ259" s="455"/>
      <c r="AK259" s="455"/>
      <c r="AL259" s="455"/>
      <c r="AM259" s="455"/>
      <c r="AN259" s="455"/>
      <c r="AO259" s="455"/>
      <c r="AP259" s="455"/>
      <c r="AQ259" s="455"/>
      <c r="AR259" s="455"/>
      <c r="AS259" s="455"/>
      <c r="AT259" s="455"/>
      <c r="AU259" s="455"/>
      <c r="AV259" s="455"/>
      <c r="AW259" s="455"/>
      <c r="AX259" s="70"/>
      <c r="AY259" s="455"/>
      <c r="AZ259" s="455"/>
      <c r="BA259" s="455"/>
      <c r="BB259" s="455"/>
    </row>
    <row r="260" spans="1:347" hidden="1" x14ac:dyDescent="0.25">
      <c r="A260" s="128"/>
      <c r="B260" s="456" t="s">
        <v>288</v>
      </c>
      <c r="C260" s="457"/>
      <c r="D260" s="457"/>
      <c r="E260" s="506"/>
      <c r="F260" s="457"/>
      <c r="G260" s="457"/>
      <c r="H260" s="123"/>
      <c r="I260" s="458"/>
      <c r="J260" s="458"/>
      <c r="K260" s="458"/>
      <c r="L260" s="458"/>
      <c r="M260" s="458"/>
      <c r="N260" s="458"/>
      <c r="O260" s="458"/>
      <c r="P260" s="458"/>
      <c r="Q260" s="458"/>
      <c r="R260" s="458"/>
      <c r="S260" s="458"/>
      <c r="T260" s="458"/>
      <c r="U260" s="458"/>
      <c r="V260" s="458"/>
      <c r="W260" s="458"/>
      <c r="X260" s="458"/>
      <c r="Y260" s="458"/>
      <c r="Z260" s="458"/>
      <c r="AA260" s="458"/>
      <c r="AB260" s="458"/>
      <c r="AC260" s="458"/>
      <c r="AD260" s="458"/>
      <c r="AE260" s="458"/>
      <c r="AF260" s="458"/>
      <c r="AG260" s="458"/>
      <c r="AH260" s="458"/>
      <c r="AI260" s="458"/>
      <c r="AJ260" s="458"/>
      <c r="AK260" s="458"/>
      <c r="AL260" s="458"/>
      <c r="AM260" s="458"/>
      <c r="AN260" s="458"/>
      <c r="AO260" s="458"/>
      <c r="AP260" s="458"/>
      <c r="AQ260" s="458"/>
      <c r="AR260" s="458"/>
      <c r="AS260" s="458"/>
      <c r="AT260" s="458"/>
      <c r="AU260" s="458"/>
      <c r="AV260" s="458"/>
      <c r="AW260" s="458"/>
      <c r="AX260" s="70"/>
      <c r="AY260" s="458"/>
      <c r="AZ260" s="458"/>
      <c r="BA260" s="458"/>
      <c r="BB260" s="458"/>
      <c r="BC260" s="70"/>
      <c r="BD260" s="70"/>
      <c r="BE260" s="70"/>
      <c r="BF260" s="70"/>
      <c r="BG260" s="70"/>
      <c r="BH260" s="70"/>
      <c r="BI260" s="70"/>
      <c r="BJ260" s="70"/>
      <c r="BK260" s="70"/>
      <c r="BL260" s="70"/>
      <c r="BM260" s="70"/>
      <c r="BN260" s="70"/>
      <c r="BO260" s="70"/>
      <c r="BP260" s="70"/>
      <c r="BQ260" s="70"/>
      <c r="BR260" s="70"/>
      <c r="BS260" s="70"/>
      <c r="BT260" s="70"/>
      <c r="BU260" s="70"/>
      <c r="BV260" s="70"/>
      <c r="BW260" s="70"/>
      <c r="BX260" s="70"/>
      <c r="BY260" s="70"/>
      <c r="BZ260" s="70"/>
      <c r="CA260" s="70"/>
      <c r="CB260" s="70"/>
      <c r="CC260" s="70"/>
      <c r="CD260" s="70"/>
      <c r="CE260" s="70"/>
      <c r="CF260" s="70"/>
      <c r="CG260" s="70"/>
      <c r="CH260" s="70"/>
      <c r="CI260" s="70"/>
      <c r="CJ260" s="70"/>
      <c r="CK260" s="70"/>
      <c r="CL260" s="70"/>
      <c r="CM260" s="70"/>
      <c r="CN260" s="70"/>
      <c r="CO260" s="70"/>
      <c r="CP260" s="70"/>
      <c r="CQ260" s="70"/>
      <c r="CR260" s="70"/>
      <c r="CS260" s="70"/>
      <c r="CT260" s="70"/>
      <c r="CU260" s="70"/>
      <c r="CV260" s="70"/>
      <c r="CW260" s="70"/>
      <c r="CX260" s="70"/>
      <c r="CY260" s="70"/>
      <c r="CZ260" s="70"/>
      <c r="DA260" s="70"/>
      <c r="DB260" s="70"/>
      <c r="DC260" s="70"/>
      <c r="DD260" s="70"/>
      <c r="DE260" s="70"/>
      <c r="DF260" s="70"/>
      <c r="DG260" s="70"/>
      <c r="DH260" s="70"/>
      <c r="DI260" s="70"/>
      <c r="DJ260" s="70"/>
      <c r="DK260" s="70"/>
      <c r="DL260" s="70"/>
      <c r="DM260" s="70"/>
      <c r="DN260" s="70"/>
      <c r="DO260" s="70"/>
      <c r="DP260" s="70"/>
      <c r="DQ260" s="70"/>
      <c r="DR260" s="70"/>
      <c r="DS260" s="70"/>
      <c r="DT260" s="70"/>
      <c r="DU260" s="70"/>
      <c r="DV260" s="70"/>
      <c r="DW260" s="70"/>
      <c r="DX260" s="70"/>
      <c r="DY260" s="70"/>
      <c r="DZ260" s="70"/>
      <c r="EA260" s="70"/>
      <c r="EB260" s="70"/>
      <c r="EC260" s="70"/>
      <c r="ED260" s="70"/>
      <c r="EE260" s="70"/>
      <c r="EF260" s="70"/>
      <c r="EG260" s="70"/>
      <c r="EH260" s="70"/>
      <c r="EI260" s="70"/>
      <c r="EJ260" s="70"/>
      <c r="EK260" s="70"/>
      <c r="EL260" s="70"/>
      <c r="EM260" s="70"/>
      <c r="EN260" s="70"/>
      <c r="EO260" s="70"/>
      <c r="EP260" s="70"/>
      <c r="EQ260" s="70"/>
      <c r="ER260" s="70"/>
      <c r="ES260" s="70"/>
      <c r="ET260" s="70"/>
      <c r="EU260" s="70"/>
      <c r="EV260" s="70"/>
      <c r="EW260" s="70"/>
      <c r="EX260" s="70"/>
      <c r="EY260" s="70"/>
      <c r="EZ260" s="70"/>
      <c r="FA260" s="70"/>
      <c r="FB260" s="70"/>
      <c r="FC260" s="70"/>
      <c r="FD260" s="70"/>
      <c r="FE260" s="70"/>
      <c r="FF260" s="70"/>
      <c r="FG260" s="70"/>
      <c r="FH260" s="70"/>
      <c r="FI260" s="70"/>
      <c r="FJ260" s="70"/>
      <c r="FK260" s="70"/>
      <c r="FL260" s="70"/>
      <c r="FM260" s="70"/>
      <c r="FN260" s="70"/>
      <c r="FO260" s="70"/>
      <c r="FP260" s="70"/>
      <c r="FQ260" s="70"/>
      <c r="FR260" s="70"/>
      <c r="FS260" s="70"/>
      <c r="FT260" s="70"/>
      <c r="FU260" s="70"/>
      <c r="FV260" s="70"/>
      <c r="FW260" s="70"/>
      <c r="FX260" s="70"/>
      <c r="FY260" s="70"/>
      <c r="FZ260" s="70"/>
      <c r="GA260" s="70"/>
      <c r="GB260" s="70"/>
      <c r="GC260" s="70"/>
      <c r="GD260" s="70"/>
      <c r="GE260" s="70"/>
      <c r="GF260" s="70"/>
      <c r="GG260" s="70"/>
      <c r="GH260" s="70"/>
      <c r="GI260" s="70"/>
      <c r="GJ260" s="70"/>
      <c r="GK260" s="70"/>
      <c r="GL260" s="70"/>
      <c r="GM260" s="70"/>
      <c r="GN260" s="70"/>
      <c r="GO260" s="70"/>
      <c r="GP260" s="70"/>
      <c r="GQ260" s="70"/>
      <c r="GR260" s="70"/>
      <c r="GS260" s="70"/>
      <c r="GT260" s="70"/>
      <c r="GU260" s="70"/>
      <c r="GV260" s="70"/>
      <c r="GW260" s="70"/>
      <c r="GX260" s="70"/>
      <c r="GY260" s="70"/>
      <c r="GZ260" s="70"/>
      <c r="HA260" s="70"/>
      <c r="HB260" s="70"/>
      <c r="HC260" s="70"/>
      <c r="HD260" s="70"/>
      <c r="HE260" s="70"/>
      <c r="HF260" s="70"/>
      <c r="HG260" s="70"/>
      <c r="HH260" s="70"/>
      <c r="HI260" s="70"/>
      <c r="HJ260" s="70"/>
      <c r="HK260" s="70"/>
      <c r="HL260" s="70"/>
      <c r="HM260" s="70"/>
      <c r="HN260" s="70"/>
      <c r="HO260" s="70"/>
      <c r="HP260" s="70"/>
      <c r="HQ260" s="70"/>
      <c r="HR260" s="70"/>
      <c r="HS260" s="70"/>
      <c r="HT260" s="70"/>
      <c r="HU260" s="70"/>
      <c r="HV260" s="70"/>
      <c r="HW260" s="70"/>
      <c r="HX260" s="70"/>
      <c r="HY260" s="70"/>
      <c r="HZ260" s="70"/>
      <c r="IA260" s="70"/>
      <c r="IB260" s="70"/>
      <c r="IC260" s="70"/>
      <c r="ID260" s="70"/>
      <c r="IE260" s="70"/>
      <c r="IF260" s="70"/>
      <c r="IG260" s="70"/>
      <c r="IH260" s="70"/>
      <c r="II260" s="70"/>
      <c r="IJ260" s="70"/>
      <c r="IK260" s="70"/>
      <c r="IL260" s="70"/>
      <c r="IM260" s="70"/>
      <c r="IN260" s="70"/>
      <c r="IO260" s="70"/>
      <c r="IP260" s="70"/>
      <c r="IQ260" s="70"/>
      <c r="IR260" s="70"/>
      <c r="IS260" s="70"/>
      <c r="IT260" s="70"/>
      <c r="IU260" s="70"/>
      <c r="IV260" s="70"/>
      <c r="IW260" s="70"/>
      <c r="IX260" s="70"/>
      <c r="IY260" s="70"/>
      <c r="IZ260" s="70"/>
      <c r="JA260" s="70"/>
      <c r="JB260" s="70"/>
      <c r="JC260" s="70"/>
      <c r="JD260" s="70"/>
      <c r="JE260" s="70"/>
      <c r="JF260" s="70"/>
      <c r="JG260" s="70"/>
      <c r="JH260" s="70"/>
      <c r="JI260" s="70"/>
      <c r="JJ260" s="70"/>
      <c r="JK260" s="70"/>
      <c r="JL260" s="70"/>
      <c r="JM260" s="70"/>
      <c r="JN260" s="70"/>
      <c r="JO260" s="70"/>
      <c r="JP260" s="70"/>
      <c r="JQ260" s="70"/>
      <c r="JR260" s="70"/>
      <c r="JS260" s="70"/>
      <c r="JT260" s="70"/>
      <c r="JU260" s="70"/>
      <c r="JV260" s="70"/>
      <c r="JW260" s="70"/>
      <c r="JX260" s="70"/>
      <c r="JY260" s="70"/>
      <c r="JZ260" s="70"/>
      <c r="KA260" s="70"/>
      <c r="KB260" s="70"/>
      <c r="KC260" s="70"/>
      <c r="KD260" s="70"/>
      <c r="KE260" s="70"/>
      <c r="KF260" s="70"/>
      <c r="KG260" s="70"/>
      <c r="KH260" s="70"/>
      <c r="KI260" s="70"/>
      <c r="KJ260" s="70"/>
      <c r="KK260" s="70"/>
      <c r="KL260" s="70"/>
      <c r="KM260" s="70"/>
      <c r="KN260" s="70"/>
      <c r="KO260" s="70"/>
      <c r="KP260" s="70"/>
      <c r="KQ260" s="70"/>
      <c r="KR260" s="70"/>
      <c r="KS260" s="70"/>
      <c r="KT260" s="70"/>
      <c r="KU260" s="70"/>
      <c r="KV260" s="70"/>
      <c r="KW260" s="70"/>
      <c r="KX260" s="70"/>
      <c r="KY260" s="70"/>
      <c r="KZ260" s="70"/>
      <c r="LA260" s="70"/>
      <c r="LB260" s="70"/>
      <c r="LC260" s="70"/>
      <c r="LD260" s="70"/>
      <c r="LE260" s="70"/>
      <c r="LF260" s="70"/>
      <c r="LG260" s="70"/>
      <c r="LH260" s="70"/>
      <c r="LI260" s="70"/>
      <c r="LJ260" s="70"/>
      <c r="LK260" s="70"/>
      <c r="LL260" s="70"/>
      <c r="LM260" s="70"/>
      <c r="LN260" s="70"/>
      <c r="LO260" s="70"/>
      <c r="LP260" s="70"/>
      <c r="LQ260" s="70"/>
      <c r="LR260" s="70"/>
      <c r="LS260" s="70"/>
      <c r="LT260" s="70"/>
      <c r="LU260" s="70"/>
      <c r="LV260" s="70"/>
      <c r="LW260" s="70"/>
      <c r="LX260" s="70"/>
      <c r="LY260" s="70"/>
      <c r="LZ260" s="70"/>
      <c r="MA260" s="70"/>
      <c r="MB260" s="70"/>
      <c r="MC260" s="70"/>
      <c r="MD260" s="70"/>
      <c r="ME260" s="70"/>
      <c r="MF260" s="70"/>
      <c r="MG260" s="70"/>
      <c r="MH260" s="70"/>
      <c r="MI260" s="70"/>
    </row>
    <row r="261" spans="1:347" s="70" customFormat="1" ht="11.25" hidden="1" customHeight="1" x14ac:dyDescent="0.2">
      <c r="A261" s="127"/>
      <c r="B261" s="70" t="s">
        <v>253</v>
      </c>
      <c r="C261" s="70" t="s">
        <v>372</v>
      </c>
      <c r="D261" s="70" t="s">
        <v>359</v>
      </c>
      <c r="E261" s="501"/>
      <c r="G261" s="87"/>
      <c r="H261" s="124"/>
      <c r="I261" s="125">
        <v>0</v>
      </c>
      <c r="J261" s="125">
        <v>0</v>
      </c>
      <c r="K261" s="125">
        <v>0</v>
      </c>
      <c r="L261" s="125">
        <v>0</v>
      </c>
      <c r="M261" s="125">
        <v>0</v>
      </c>
      <c r="N261" s="125">
        <v>0</v>
      </c>
      <c r="O261" s="125">
        <v>0</v>
      </c>
      <c r="P261" s="125">
        <v>0</v>
      </c>
      <c r="Q261" s="125">
        <v>0</v>
      </c>
      <c r="R261" s="125">
        <v>0</v>
      </c>
      <c r="S261" s="125">
        <v>0</v>
      </c>
      <c r="T261" s="125">
        <v>0</v>
      </c>
      <c r="U261" s="125">
        <v>0</v>
      </c>
      <c r="V261" s="125">
        <v>0</v>
      </c>
      <c r="W261" s="125">
        <v>0</v>
      </c>
      <c r="X261" s="125">
        <v>0</v>
      </c>
      <c r="Y261" s="125">
        <v>0</v>
      </c>
      <c r="Z261" s="125">
        <v>0</v>
      </c>
      <c r="AA261" s="125">
        <v>0</v>
      </c>
      <c r="AB261" s="125">
        <v>0</v>
      </c>
      <c r="AC261" s="125">
        <v>0</v>
      </c>
      <c r="AD261" s="125">
        <v>0</v>
      </c>
      <c r="AE261" s="125">
        <v>0</v>
      </c>
      <c r="AF261" s="125">
        <v>0</v>
      </c>
      <c r="AG261" s="125">
        <v>0</v>
      </c>
      <c r="AH261" s="125">
        <v>0</v>
      </c>
      <c r="AI261" s="125">
        <v>0</v>
      </c>
      <c r="AJ261" s="125">
        <v>0</v>
      </c>
      <c r="AK261" s="125">
        <v>0</v>
      </c>
      <c r="AL261" s="125">
        <v>0</v>
      </c>
      <c r="AM261" s="125">
        <v>0</v>
      </c>
      <c r="AN261" s="125">
        <v>0</v>
      </c>
      <c r="AO261" s="125">
        <v>0</v>
      </c>
      <c r="AP261" s="125">
        <v>0</v>
      </c>
      <c r="AQ261" s="125">
        <v>0</v>
      </c>
      <c r="AR261" s="125">
        <v>0</v>
      </c>
      <c r="AS261" s="125">
        <v>0</v>
      </c>
      <c r="AT261" s="125">
        <v>0</v>
      </c>
      <c r="AU261" s="125">
        <v>0</v>
      </c>
      <c r="AV261" s="125">
        <v>0</v>
      </c>
      <c r="AW261" s="125">
        <v>0</v>
      </c>
      <c r="AY261" s="71"/>
      <c r="AZ261" s="71"/>
      <c r="BA261" s="71"/>
      <c r="BB261" s="71">
        <v>0</v>
      </c>
      <c r="BD261" s="78"/>
      <c r="BE261" s="78"/>
    </row>
    <row r="262" spans="1:347" s="70" customFormat="1" ht="11.25" hidden="1" customHeight="1" x14ac:dyDescent="0.2">
      <c r="A262" s="127"/>
      <c r="B262" s="70" t="s">
        <v>253</v>
      </c>
      <c r="E262" s="501"/>
      <c r="G262" s="87"/>
      <c r="H262" s="124"/>
      <c r="I262" s="125">
        <v>0</v>
      </c>
      <c r="J262" s="125">
        <v>0</v>
      </c>
      <c r="K262" s="125">
        <v>0</v>
      </c>
      <c r="L262" s="125">
        <v>0</v>
      </c>
      <c r="M262" s="125">
        <v>0</v>
      </c>
      <c r="N262" s="125">
        <v>0</v>
      </c>
      <c r="O262" s="125">
        <v>0</v>
      </c>
      <c r="P262" s="125">
        <v>0</v>
      </c>
      <c r="Q262" s="125">
        <v>0</v>
      </c>
      <c r="R262" s="125">
        <v>0</v>
      </c>
      <c r="S262" s="125">
        <v>0</v>
      </c>
      <c r="T262" s="125">
        <v>0</v>
      </c>
      <c r="U262" s="125">
        <v>0</v>
      </c>
      <c r="V262" s="125">
        <v>0</v>
      </c>
      <c r="W262" s="125">
        <v>0</v>
      </c>
      <c r="X262" s="125">
        <v>0</v>
      </c>
      <c r="Y262" s="125">
        <v>0</v>
      </c>
      <c r="Z262" s="125">
        <v>0</v>
      </c>
      <c r="AA262" s="125">
        <v>0</v>
      </c>
      <c r="AB262" s="125">
        <v>0</v>
      </c>
      <c r="AC262" s="125">
        <v>0</v>
      </c>
      <c r="AD262" s="125">
        <v>0</v>
      </c>
      <c r="AE262" s="125">
        <v>0</v>
      </c>
      <c r="AF262" s="125">
        <v>0</v>
      </c>
      <c r="AG262" s="125">
        <v>0</v>
      </c>
      <c r="AH262" s="125">
        <v>0</v>
      </c>
      <c r="AI262" s="125">
        <v>0</v>
      </c>
      <c r="AJ262" s="125">
        <v>0</v>
      </c>
      <c r="AK262" s="125">
        <v>0</v>
      </c>
      <c r="AL262" s="125">
        <v>0</v>
      </c>
      <c r="AM262" s="125">
        <v>0</v>
      </c>
      <c r="AN262" s="125">
        <v>0</v>
      </c>
      <c r="AO262" s="125">
        <v>0</v>
      </c>
      <c r="AP262" s="125">
        <v>0</v>
      </c>
      <c r="AQ262" s="125">
        <v>0</v>
      </c>
      <c r="AR262" s="125">
        <v>0</v>
      </c>
      <c r="AS262" s="125">
        <v>0</v>
      </c>
      <c r="AT262" s="125">
        <v>0</v>
      </c>
      <c r="AU262" s="125">
        <v>0</v>
      </c>
      <c r="AV262" s="125">
        <v>0</v>
      </c>
      <c r="AW262" s="125">
        <v>0</v>
      </c>
      <c r="AY262" s="71"/>
      <c r="AZ262" s="71"/>
      <c r="BA262" s="71"/>
      <c r="BB262" s="71">
        <v>0</v>
      </c>
      <c r="BD262" s="78"/>
      <c r="BE262" s="78"/>
    </row>
    <row r="263" spans="1:347" s="70" customFormat="1" ht="11.25" hidden="1" customHeight="1" x14ac:dyDescent="0.2">
      <c r="A263" s="127"/>
      <c r="B263" s="70" t="s">
        <v>253</v>
      </c>
      <c r="E263" s="501"/>
      <c r="G263" s="87"/>
      <c r="H263" s="124"/>
      <c r="I263" s="125">
        <v>0</v>
      </c>
      <c r="J263" s="125">
        <v>0</v>
      </c>
      <c r="K263" s="125">
        <v>0</v>
      </c>
      <c r="L263" s="125">
        <v>0</v>
      </c>
      <c r="M263" s="125">
        <v>0</v>
      </c>
      <c r="N263" s="125">
        <v>0</v>
      </c>
      <c r="O263" s="125">
        <v>0</v>
      </c>
      <c r="P263" s="125">
        <v>0</v>
      </c>
      <c r="Q263" s="125">
        <v>0</v>
      </c>
      <c r="R263" s="125">
        <v>0</v>
      </c>
      <c r="S263" s="125">
        <v>0</v>
      </c>
      <c r="T263" s="125">
        <v>0</v>
      </c>
      <c r="U263" s="125">
        <v>0</v>
      </c>
      <c r="V263" s="125">
        <v>0</v>
      </c>
      <c r="W263" s="125">
        <v>0</v>
      </c>
      <c r="X263" s="125">
        <v>0</v>
      </c>
      <c r="Y263" s="125">
        <v>0</v>
      </c>
      <c r="Z263" s="125">
        <v>0</v>
      </c>
      <c r="AA263" s="125">
        <v>0</v>
      </c>
      <c r="AB263" s="125">
        <v>0</v>
      </c>
      <c r="AC263" s="125">
        <v>0</v>
      </c>
      <c r="AD263" s="125">
        <v>0</v>
      </c>
      <c r="AE263" s="125">
        <v>0</v>
      </c>
      <c r="AF263" s="125">
        <v>0</v>
      </c>
      <c r="AG263" s="125">
        <v>0</v>
      </c>
      <c r="AH263" s="125">
        <v>0</v>
      </c>
      <c r="AI263" s="125">
        <v>0</v>
      </c>
      <c r="AJ263" s="125">
        <v>0</v>
      </c>
      <c r="AK263" s="125">
        <v>0</v>
      </c>
      <c r="AL263" s="125">
        <v>0</v>
      </c>
      <c r="AM263" s="125">
        <v>0</v>
      </c>
      <c r="AN263" s="125">
        <v>0</v>
      </c>
      <c r="AO263" s="125">
        <v>0</v>
      </c>
      <c r="AP263" s="125">
        <v>0</v>
      </c>
      <c r="AQ263" s="125">
        <v>0</v>
      </c>
      <c r="AR263" s="125">
        <v>0</v>
      </c>
      <c r="AS263" s="125">
        <v>0</v>
      </c>
      <c r="AT263" s="125">
        <v>0</v>
      </c>
      <c r="AU263" s="125">
        <v>0</v>
      </c>
      <c r="AV263" s="125">
        <v>0</v>
      </c>
      <c r="AW263" s="125">
        <v>0</v>
      </c>
      <c r="AY263" s="71"/>
      <c r="AZ263" s="71"/>
      <c r="BA263" s="71"/>
      <c r="BB263" s="71">
        <v>0</v>
      </c>
      <c r="BD263" s="78"/>
      <c r="BE263" s="78"/>
    </row>
    <row r="264" spans="1:347" s="70" customFormat="1" ht="11.25" hidden="1" customHeight="1" x14ac:dyDescent="0.2">
      <c r="A264" s="127"/>
      <c r="B264" s="70" t="s">
        <v>253</v>
      </c>
      <c r="E264" s="501"/>
      <c r="G264" s="87"/>
      <c r="H264" s="124">
        <v>0</v>
      </c>
      <c r="I264" s="125">
        <v>0</v>
      </c>
      <c r="J264" s="132">
        <v>0</v>
      </c>
      <c r="K264" s="132">
        <v>0</v>
      </c>
      <c r="L264" s="132">
        <v>0</v>
      </c>
      <c r="M264" s="132">
        <v>0</v>
      </c>
      <c r="N264" s="132">
        <v>0</v>
      </c>
      <c r="O264" s="132">
        <v>0</v>
      </c>
      <c r="P264" s="132">
        <v>0</v>
      </c>
      <c r="Q264" s="132">
        <v>0</v>
      </c>
      <c r="R264" s="132">
        <v>0</v>
      </c>
      <c r="S264" s="132">
        <v>0</v>
      </c>
      <c r="T264" s="132">
        <v>0</v>
      </c>
      <c r="U264" s="132">
        <v>0</v>
      </c>
      <c r="V264" s="132">
        <v>0</v>
      </c>
      <c r="W264" s="132">
        <v>0</v>
      </c>
      <c r="X264" s="132">
        <v>0</v>
      </c>
      <c r="Y264" s="132">
        <v>0</v>
      </c>
      <c r="Z264" s="132">
        <v>0</v>
      </c>
      <c r="AA264" s="132">
        <v>0</v>
      </c>
      <c r="AB264" s="132">
        <v>0</v>
      </c>
      <c r="AC264" s="132">
        <v>0</v>
      </c>
      <c r="AD264" s="132">
        <v>0</v>
      </c>
      <c r="AE264" s="132">
        <v>0</v>
      </c>
      <c r="AF264" s="132">
        <v>0</v>
      </c>
      <c r="AG264" s="132">
        <v>0</v>
      </c>
      <c r="AH264" s="132">
        <v>0</v>
      </c>
      <c r="AI264" s="132">
        <v>0</v>
      </c>
      <c r="AJ264" s="132">
        <v>0</v>
      </c>
      <c r="AK264" s="132">
        <v>0</v>
      </c>
      <c r="AL264" s="132">
        <v>0</v>
      </c>
      <c r="AM264" s="132">
        <v>0</v>
      </c>
      <c r="AN264" s="132">
        <v>0</v>
      </c>
      <c r="AO264" s="132">
        <v>0</v>
      </c>
      <c r="AP264" s="132">
        <v>0</v>
      </c>
      <c r="AQ264" s="132">
        <v>0</v>
      </c>
      <c r="AR264" s="132">
        <v>0</v>
      </c>
      <c r="AS264" s="132">
        <v>0</v>
      </c>
      <c r="AT264" s="132">
        <v>0</v>
      </c>
      <c r="AU264" s="132">
        <v>0</v>
      </c>
      <c r="AV264" s="132">
        <v>0</v>
      </c>
      <c r="AW264" s="132">
        <v>0</v>
      </c>
      <c r="AY264" s="71"/>
      <c r="AZ264" s="71"/>
      <c r="BA264" s="71"/>
      <c r="BB264" s="71">
        <v>0</v>
      </c>
      <c r="BD264" s="78"/>
      <c r="BE264" s="78"/>
    </row>
    <row r="265" spans="1:347" s="70" customFormat="1" ht="11.25" hidden="1" customHeight="1" x14ac:dyDescent="0.2">
      <c r="A265" s="127"/>
      <c r="B265" s="88" t="s">
        <v>289</v>
      </c>
      <c r="C265" s="88"/>
      <c r="D265" s="88"/>
      <c r="E265" s="502"/>
      <c r="F265" s="88"/>
      <c r="G265" s="92"/>
      <c r="H265" s="459"/>
      <c r="I265" s="460"/>
      <c r="J265" s="460"/>
      <c r="K265" s="460"/>
      <c r="L265" s="460"/>
      <c r="M265" s="460"/>
      <c r="N265" s="460"/>
      <c r="O265" s="460"/>
      <c r="P265" s="460"/>
      <c r="Q265" s="460"/>
      <c r="R265" s="460"/>
      <c r="S265" s="460"/>
      <c r="T265" s="460"/>
      <c r="U265" s="460"/>
      <c r="V265" s="460"/>
      <c r="W265" s="460"/>
      <c r="X265" s="460"/>
      <c r="Y265" s="460"/>
      <c r="Z265" s="460"/>
      <c r="AA265" s="460"/>
      <c r="AB265" s="460"/>
      <c r="AC265" s="460"/>
      <c r="AD265" s="460"/>
      <c r="AE265" s="460"/>
      <c r="AF265" s="460"/>
      <c r="AG265" s="460"/>
      <c r="AH265" s="460"/>
      <c r="AI265" s="460"/>
      <c r="AJ265" s="460"/>
      <c r="AK265" s="460"/>
      <c r="AL265" s="460"/>
      <c r="AM265" s="460"/>
      <c r="AN265" s="460"/>
      <c r="AO265" s="460"/>
      <c r="AP265" s="460"/>
      <c r="AQ265" s="460"/>
      <c r="AR265" s="460"/>
      <c r="AS265" s="460"/>
      <c r="AT265" s="460"/>
      <c r="AU265" s="460"/>
      <c r="AV265" s="460"/>
      <c r="AW265" s="460"/>
    </row>
    <row r="266" spans="1:347" s="70" customFormat="1" ht="11.25" hidden="1" customHeight="1" x14ac:dyDescent="0.2">
      <c r="A266" s="127"/>
      <c r="B266" s="461" t="s">
        <v>290</v>
      </c>
      <c r="C266" s="461"/>
      <c r="D266" s="461"/>
      <c r="E266" s="503"/>
      <c r="F266" s="461"/>
      <c r="G266" s="462"/>
      <c r="H266" s="463">
        <v>0</v>
      </c>
      <c r="I266" s="464">
        <v>0</v>
      </c>
      <c r="J266" s="464">
        <v>0</v>
      </c>
      <c r="K266" s="464">
        <v>0</v>
      </c>
      <c r="L266" s="464">
        <v>0</v>
      </c>
      <c r="M266" s="464">
        <v>0</v>
      </c>
      <c r="N266" s="464">
        <v>0</v>
      </c>
      <c r="O266" s="464">
        <v>0</v>
      </c>
      <c r="P266" s="464">
        <v>0</v>
      </c>
      <c r="Q266" s="464">
        <v>0</v>
      </c>
      <c r="R266" s="464">
        <v>0</v>
      </c>
      <c r="S266" s="464">
        <v>0</v>
      </c>
      <c r="T266" s="464">
        <v>0</v>
      </c>
      <c r="U266" s="464">
        <v>0</v>
      </c>
      <c r="V266" s="464">
        <v>0</v>
      </c>
      <c r="W266" s="464">
        <v>0</v>
      </c>
      <c r="X266" s="464">
        <v>0</v>
      </c>
      <c r="Y266" s="464">
        <v>0</v>
      </c>
      <c r="Z266" s="464">
        <v>0</v>
      </c>
      <c r="AA266" s="464">
        <v>0</v>
      </c>
      <c r="AB266" s="464">
        <v>0</v>
      </c>
      <c r="AC266" s="464">
        <v>0</v>
      </c>
      <c r="AD266" s="464">
        <v>0</v>
      </c>
      <c r="AE266" s="464">
        <v>0</v>
      </c>
      <c r="AF266" s="464">
        <v>0</v>
      </c>
      <c r="AG266" s="464">
        <v>0</v>
      </c>
      <c r="AH266" s="464">
        <v>0</v>
      </c>
      <c r="AI266" s="464">
        <v>0</v>
      </c>
      <c r="AJ266" s="464">
        <v>0</v>
      </c>
      <c r="AK266" s="464">
        <v>0</v>
      </c>
      <c r="AL266" s="464">
        <v>0</v>
      </c>
      <c r="AM266" s="464">
        <v>0</v>
      </c>
      <c r="AN266" s="464">
        <v>0</v>
      </c>
      <c r="AO266" s="464">
        <v>0</v>
      </c>
      <c r="AP266" s="464">
        <v>0</v>
      </c>
      <c r="AQ266" s="464">
        <v>0</v>
      </c>
      <c r="AR266" s="464">
        <v>0</v>
      </c>
      <c r="AS266" s="464">
        <v>0</v>
      </c>
      <c r="AT266" s="464">
        <v>0</v>
      </c>
      <c r="AU266" s="464">
        <v>0</v>
      </c>
      <c r="AV266" s="464">
        <v>0</v>
      </c>
      <c r="AW266" s="464">
        <v>0</v>
      </c>
    </row>
    <row r="267" spans="1:347" s="70" customFormat="1" ht="11.25" hidden="1" customHeight="1" x14ac:dyDescent="0.2">
      <c r="A267" s="127"/>
      <c r="B267" s="88" t="s">
        <v>291</v>
      </c>
      <c r="C267" s="88"/>
      <c r="D267" s="88"/>
      <c r="E267" s="502"/>
      <c r="F267" s="88"/>
      <c r="G267" s="92"/>
      <c r="H267" s="465" t="s">
        <v>295</v>
      </c>
      <c r="I267" s="370" t="s">
        <v>295</v>
      </c>
      <c r="J267" s="370" t="s">
        <v>295</v>
      </c>
      <c r="K267" s="370" t="s">
        <v>295</v>
      </c>
      <c r="L267" s="370" t="s">
        <v>295</v>
      </c>
      <c r="M267" s="370" t="s">
        <v>295</v>
      </c>
      <c r="N267" s="370" t="s">
        <v>295</v>
      </c>
      <c r="O267" s="370" t="s">
        <v>295</v>
      </c>
      <c r="P267" s="370" t="s">
        <v>295</v>
      </c>
      <c r="Q267" s="370" t="s">
        <v>295</v>
      </c>
      <c r="R267" s="370" t="s">
        <v>295</v>
      </c>
      <c r="S267" s="370" t="s">
        <v>295</v>
      </c>
      <c r="T267" s="370" t="s">
        <v>295</v>
      </c>
      <c r="U267" s="370" t="s">
        <v>295</v>
      </c>
      <c r="V267" s="370" t="s">
        <v>295</v>
      </c>
      <c r="W267" s="370" t="s">
        <v>295</v>
      </c>
      <c r="X267" s="370" t="s">
        <v>295</v>
      </c>
      <c r="Y267" s="370" t="s">
        <v>295</v>
      </c>
      <c r="Z267" s="370" t="s">
        <v>295</v>
      </c>
      <c r="AA267" s="370" t="s">
        <v>295</v>
      </c>
      <c r="AB267" s="370" t="s">
        <v>295</v>
      </c>
      <c r="AC267" s="370" t="s">
        <v>295</v>
      </c>
      <c r="AD267" s="370" t="s">
        <v>295</v>
      </c>
      <c r="AE267" s="370" t="s">
        <v>295</v>
      </c>
      <c r="AF267" s="370" t="s">
        <v>295</v>
      </c>
      <c r="AG267" s="370" t="s">
        <v>295</v>
      </c>
      <c r="AH267" s="370" t="s">
        <v>295</v>
      </c>
      <c r="AI267" s="370" t="s">
        <v>295</v>
      </c>
      <c r="AJ267" s="370" t="s">
        <v>295</v>
      </c>
      <c r="AK267" s="370" t="s">
        <v>295</v>
      </c>
      <c r="AL267" s="370" t="s">
        <v>295</v>
      </c>
      <c r="AM267" s="370" t="s">
        <v>295</v>
      </c>
      <c r="AN267" s="370" t="s">
        <v>295</v>
      </c>
      <c r="AO267" s="370" t="s">
        <v>295</v>
      </c>
      <c r="AP267" s="370" t="s">
        <v>295</v>
      </c>
      <c r="AQ267" s="370" t="s">
        <v>295</v>
      </c>
      <c r="AR267" s="370" t="s">
        <v>295</v>
      </c>
      <c r="AS267" s="370" t="s">
        <v>295</v>
      </c>
      <c r="AT267" s="370" t="s">
        <v>295</v>
      </c>
      <c r="AU267" s="370" t="s">
        <v>295</v>
      </c>
      <c r="AV267" s="370" t="s">
        <v>295</v>
      </c>
      <c r="AW267" s="370" t="s">
        <v>295</v>
      </c>
    </row>
    <row r="268" spans="1:347" s="70" customFormat="1" ht="11.25" hidden="1" customHeight="1" x14ac:dyDescent="0.2">
      <c r="A268" s="127"/>
      <c r="E268" s="504"/>
      <c r="G268" s="87"/>
      <c r="H268" s="126"/>
      <c r="I268" s="71"/>
      <c r="J268" s="71"/>
      <c r="K268" s="71"/>
      <c r="L268" s="71"/>
      <c r="M268" s="71"/>
      <c r="N268" s="71"/>
      <c r="O268" s="71"/>
      <c r="P268" s="71"/>
      <c r="Q268" s="71"/>
      <c r="R268" s="71"/>
      <c r="S268" s="71"/>
      <c r="T268" s="71"/>
      <c r="U268" s="71"/>
      <c r="V268" s="71"/>
      <c r="W268" s="71"/>
      <c r="X268" s="71"/>
      <c r="Y268" s="71"/>
      <c r="Z268" s="71"/>
      <c r="AA268" s="71"/>
      <c r="AB268" s="71"/>
      <c r="AC268" s="71"/>
      <c r="AD268" s="71"/>
      <c r="AE268" s="71"/>
      <c r="AF268" s="71"/>
      <c r="AG268" s="71"/>
      <c r="AH268" s="71"/>
      <c r="AI268" s="71"/>
      <c r="AJ268" s="71"/>
      <c r="AK268" s="71"/>
      <c r="AL268" s="71"/>
      <c r="AM268" s="71"/>
      <c r="AN268" s="71"/>
      <c r="AO268" s="71"/>
      <c r="AP268" s="71"/>
      <c r="AQ268" s="71"/>
      <c r="AR268" s="71"/>
      <c r="AS268" s="71"/>
      <c r="AT268" s="71"/>
      <c r="AU268" s="71"/>
      <c r="AV268" s="71"/>
      <c r="AW268" s="71"/>
    </row>
    <row r="269" spans="1:347" s="70" customFormat="1" ht="11.25" hidden="1" customHeight="1" x14ac:dyDescent="0.2">
      <c r="A269" s="127"/>
      <c r="E269" s="504"/>
      <c r="G269" s="87"/>
      <c r="H269" s="126"/>
      <c r="I269" s="71"/>
      <c r="J269" s="71"/>
      <c r="K269" s="71"/>
      <c r="L269" s="71"/>
      <c r="M269" s="71"/>
      <c r="N269" s="71"/>
      <c r="O269" s="71"/>
      <c r="P269" s="71"/>
      <c r="Q269" s="71"/>
      <c r="R269" s="71"/>
      <c r="S269" s="71"/>
      <c r="T269" s="71"/>
      <c r="U269" s="71"/>
      <c r="V269" s="71"/>
      <c r="W269" s="71"/>
      <c r="X269" s="71"/>
      <c r="Y269" s="71"/>
      <c r="Z269" s="71"/>
      <c r="AA269" s="71"/>
      <c r="AB269" s="71"/>
      <c r="AC269" s="71"/>
      <c r="AD269" s="71"/>
      <c r="AE269" s="71"/>
      <c r="AF269" s="71"/>
      <c r="AG269" s="71"/>
      <c r="AH269" s="71"/>
      <c r="AI269" s="71"/>
      <c r="AJ269" s="71"/>
      <c r="AK269" s="71"/>
      <c r="AL269" s="71"/>
      <c r="AM269" s="71"/>
      <c r="AN269" s="71"/>
      <c r="AO269" s="71"/>
      <c r="AP269" s="71"/>
      <c r="AQ269" s="71"/>
      <c r="AR269" s="71"/>
      <c r="AS269" s="71"/>
      <c r="AT269" s="71"/>
      <c r="AU269" s="71"/>
      <c r="AV269" s="71"/>
      <c r="AW269" s="71"/>
    </row>
    <row r="270" spans="1:347" hidden="1" x14ac:dyDescent="0.25">
      <c r="A270" s="128"/>
      <c r="B270" s="68" t="s">
        <v>300</v>
      </c>
      <c r="C270" s="452"/>
      <c r="D270" s="452"/>
      <c r="E270" s="505"/>
      <c r="F270" s="452"/>
      <c r="G270" s="453"/>
      <c r="H270" s="454"/>
      <c r="I270" s="455"/>
      <c r="J270" s="455"/>
      <c r="K270" s="455"/>
      <c r="L270" s="455"/>
      <c r="M270" s="455"/>
      <c r="N270" s="455"/>
      <c r="O270" s="455"/>
      <c r="P270" s="455"/>
      <c r="Q270" s="455"/>
      <c r="R270" s="455"/>
      <c r="S270" s="455"/>
      <c r="T270" s="455"/>
      <c r="U270" s="455"/>
      <c r="V270" s="455"/>
      <c r="W270" s="455"/>
      <c r="X270" s="455"/>
      <c r="Y270" s="455"/>
      <c r="Z270" s="455"/>
      <c r="AA270" s="455"/>
      <c r="AB270" s="455"/>
      <c r="AC270" s="455"/>
      <c r="AD270" s="455"/>
      <c r="AE270" s="455"/>
      <c r="AF270" s="455"/>
      <c r="AG270" s="455"/>
      <c r="AH270" s="455"/>
      <c r="AI270" s="455"/>
      <c r="AJ270" s="455"/>
      <c r="AK270" s="455"/>
      <c r="AL270" s="455"/>
      <c r="AM270" s="455"/>
      <c r="AN270" s="455"/>
      <c r="AO270" s="455"/>
      <c r="AP270" s="455"/>
      <c r="AQ270" s="455"/>
      <c r="AR270" s="455"/>
      <c r="AS270" s="455"/>
      <c r="AT270" s="455"/>
      <c r="AU270" s="455"/>
      <c r="AV270" s="455"/>
      <c r="AW270" s="455"/>
      <c r="AX270" s="70"/>
      <c r="AY270" s="455"/>
      <c r="AZ270" s="455"/>
      <c r="BA270" s="455"/>
      <c r="BB270" s="455"/>
    </row>
    <row r="271" spans="1:347" hidden="1" x14ac:dyDescent="0.25">
      <c r="A271" s="128"/>
      <c r="B271" s="456" t="s">
        <v>288</v>
      </c>
      <c r="C271" s="457"/>
      <c r="D271" s="457"/>
      <c r="E271" s="506"/>
      <c r="F271" s="457"/>
      <c r="G271" s="457"/>
      <c r="H271" s="123"/>
      <c r="I271" s="458"/>
      <c r="J271" s="458"/>
      <c r="K271" s="458"/>
      <c r="L271" s="458"/>
      <c r="M271" s="458"/>
      <c r="N271" s="458"/>
      <c r="O271" s="458"/>
      <c r="P271" s="458"/>
      <c r="Q271" s="458"/>
      <c r="R271" s="458"/>
      <c r="S271" s="458"/>
      <c r="T271" s="458"/>
      <c r="U271" s="458"/>
      <c r="V271" s="458"/>
      <c r="W271" s="458"/>
      <c r="X271" s="458"/>
      <c r="Y271" s="458"/>
      <c r="Z271" s="458"/>
      <c r="AA271" s="458"/>
      <c r="AB271" s="458"/>
      <c r="AC271" s="458"/>
      <c r="AD271" s="458"/>
      <c r="AE271" s="458"/>
      <c r="AF271" s="458"/>
      <c r="AG271" s="458"/>
      <c r="AH271" s="458"/>
      <c r="AI271" s="458"/>
      <c r="AJ271" s="458"/>
      <c r="AK271" s="458"/>
      <c r="AL271" s="458"/>
      <c r="AM271" s="458"/>
      <c r="AN271" s="458"/>
      <c r="AO271" s="458"/>
      <c r="AP271" s="458"/>
      <c r="AQ271" s="458"/>
      <c r="AR271" s="458"/>
      <c r="AS271" s="458"/>
      <c r="AT271" s="458"/>
      <c r="AU271" s="458"/>
      <c r="AV271" s="458"/>
      <c r="AW271" s="458"/>
      <c r="AX271" s="70"/>
      <c r="AY271" s="458"/>
      <c r="AZ271" s="458"/>
      <c r="BA271" s="458"/>
      <c r="BB271" s="458"/>
      <c r="BC271" s="70"/>
      <c r="BD271" s="70"/>
      <c r="BE271" s="70"/>
      <c r="BF271" s="70"/>
      <c r="BG271" s="70"/>
      <c r="BH271" s="70"/>
      <c r="BI271" s="70"/>
      <c r="BJ271" s="70"/>
      <c r="BK271" s="70"/>
      <c r="BL271" s="70"/>
      <c r="BM271" s="70"/>
      <c r="BN271" s="70"/>
      <c r="BO271" s="70"/>
      <c r="BP271" s="70"/>
      <c r="BQ271" s="70"/>
      <c r="BR271" s="70"/>
      <c r="BS271" s="70"/>
      <c r="BT271" s="70"/>
      <c r="BU271" s="70"/>
      <c r="BV271" s="70"/>
      <c r="BW271" s="70"/>
      <c r="BX271" s="70"/>
      <c r="BY271" s="70"/>
      <c r="BZ271" s="70"/>
      <c r="CA271" s="70"/>
      <c r="CB271" s="70"/>
      <c r="CC271" s="70"/>
      <c r="CD271" s="70"/>
      <c r="CE271" s="70"/>
      <c r="CF271" s="70"/>
      <c r="CG271" s="70"/>
      <c r="CH271" s="70"/>
      <c r="CI271" s="70"/>
      <c r="CJ271" s="70"/>
      <c r="CK271" s="70"/>
      <c r="CL271" s="70"/>
      <c r="CM271" s="70"/>
      <c r="CN271" s="70"/>
      <c r="CO271" s="70"/>
      <c r="CP271" s="70"/>
      <c r="CQ271" s="70"/>
      <c r="CR271" s="70"/>
      <c r="CS271" s="70"/>
      <c r="CT271" s="70"/>
      <c r="CU271" s="70"/>
      <c r="CV271" s="70"/>
      <c r="CW271" s="70"/>
      <c r="CX271" s="70"/>
      <c r="CY271" s="70"/>
      <c r="CZ271" s="70"/>
      <c r="DA271" s="70"/>
      <c r="DB271" s="70"/>
      <c r="DC271" s="70"/>
      <c r="DD271" s="70"/>
      <c r="DE271" s="70"/>
      <c r="DF271" s="70"/>
      <c r="DG271" s="70"/>
      <c r="DH271" s="70"/>
      <c r="DI271" s="70"/>
      <c r="DJ271" s="70"/>
      <c r="DK271" s="70"/>
      <c r="DL271" s="70"/>
      <c r="DM271" s="70"/>
      <c r="DN271" s="70"/>
      <c r="DO271" s="70"/>
      <c r="DP271" s="70"/>
      <c r="DQ271" s="70"/>
      <c r="DR271" s="70"/>
      <c r="DS271" s="70"/>
      <c r="DT271" s="70"/>
      <c r="DU271" s="70"/>
      <c r="DV271" s="70"/>
      <c r="DW271" s="70"/>
      <c r="DX271" s="70"/>
      <c r="DY271" s="70"/>
      <c r="DZ271" s="70"/>
      <c r="EA271" s="70"/>
      <c r="EB271" s="70"/>
      <c r="EC271" s="70"/>
      <c r="ED271" s="70"/>
      <c r="EE271" s="70"/>
      <c r="EF271" s="70"/>
      <c r="EG271" s="70"/>
      <c r="EH271" s="70"/>
      <c r="EI271" s="70"/>
      <c r="EJ271" s="70"/>
      <c r="EK271" s="70"/>
      <c r="EL271" s="70"/>
      <c r="EM271" s="70"/>
      <c r="EN271" s="70"/>
      <c r="EO271" s="70"/>
      <c r="EP271" s="70"/>
      <c r="EQ271" s="70"/>
      <c r="ER271" s="70"/>
      <c r="ES271" s="70"/>
      <c r="ET271" s="70"/>
      <c r="EU271" s="70"/>
      <c r="EV271" s="70"/>
      <c r="EW271" s="70"/>
      <c r="EX271" s="70"/>
      <c r="EY271" s="70"/>
      <c r="EZ271" s="70"/>
      <c r="FA271" s="70"/>
      <c r="FB271" s="70"/>
      <c r="FC271" s="70"/>
      <c r="FD271" s="70"/>
      <c r="FE271" s="70"/>
      <c r="FF271" s="70"/>
      <c r="FG271" s="70"/>
      <c r="FH271" s="70"/>
      <c r="FI271" s="70"/>
      <c r="FJ271" s="70"/>
      <c r="FK271" s="70"/>
      <c r="FL271" s="70"/>
      <c r="FM271" s="70"/>
      <c r="FN271" s="70"/>
      <c r="FO271" s="70"/>
      <c r="FP271" s="70"/>
      <c r="FQ271" s="70"/>
      <c r="FR271" s="70"/>
      <c r="FS271" s="70"/>
      <c r="FT271" s="70"/>
      <c r="FU271" s="70"/>
      <c r="FV271" s="70"/>
      <c r="FW271" s="70"/>
      <c r="FX271" s="70"/>
      <c r="FY271" s="70"/>
      <c r="FZ271" s="70"/>
      <c r="GA271" s="70"/>
      <c r="GB271" s="70"/>
      <c r="GC271" s="70"/>
      <c r="GD271" s="70"/>
      <c r="GE271" s="70"/>
      <c r="GF271" s="70"/>
      <c r="GG271" s="70"/>
      <c r="GH271" s="70"/>
      <c r="GI271" s="70"/>
      <c r="GJ271" s="70"/>
      <c r="GK271" s="70"/>
      <c r="GL271" s="70"/>
      <c r="GM271" s="70"/>
      <c r="GN271" s="70"/>
      <c r="GO271" s="70"/>
      <c r="GP271" s="70"/>
      <c r="GQ271" s="70"/>
      <c r="GR271" s="70"/>
      <c r="GS271" s="70"/>
      <c r="GT271" s="70"/>
      <c r="GU271" s="70"/>
      <c r="GV271" s="70"/>
      <c r="GW271" s="70"/>
      <c r="GX271" s="70"/>
      <c r="GY271" s="70"/>
      <c r="GZ271" s="70"/>
      <c r="HA271" s="70"/>
      <c r="HB271" s="70"/>
      <c r="HC271" s="70"/>
      <c r="HD271" s="70"/>
      <c r="HE271" s="70"/>
      <c r="HF271" s="70"/>
      <c r="HG271" s="70"/>
      <c r="HH271" s="70"/>
      <c r="HI271" s="70"/>
      <c r="HJ271" s="70"/>
      <c r="HK271" s="70"/>
      <c r="HL271" s="70"/>
      <c r="HM271" s="70"/>
      <c r="HN271" s="70"/>
      <c r="HO271" s="70"/>
      <c r="HP271" s="70"/>
      <c r="HQ271" s="70"/>
      <c r="HR271" s="70"/>
      <c r="HS271" s="70"/>
      <c r="HT271" s="70"/>
      <c r="HU271" s="70"/>
      <c r="HV271" s="70"/>
      <c r="HW271" s="70"/>
      <c r="HX271" s="70"/>
      <c r="HY271" s="70"/>
      <c r="HZ271" s="70"/>
      <c r="IA271" s="70"/>
      <c r="IB271" s="70"/>
      <c r="IC271" s="70"/>
      <c r="ID271" s="70"/>
      <c r="IE271" s="70"/>
      <c r="IF271" s="70"/>
      <c r="IG271" s="70"/>
      <c r="IH271" s="70"/>
      <c r="II271" s="70"/>
      <c r="IJ271" s="70"/>
      <c r="IK271" s="70"/>
      <c r="IL271" s="70"/>
      <c r="IM271" s="70"/>
      <c r="IN271" s="70"/>
      <c r="IO271" s="70"/>
      <c r="IP271" s="70"/>
      <c r="IQ271" s="70"/>
      <c r="IR271" s="70"/>
      <c r="IS271" s="70"/>
      <c r="IT271" s="70"/>
      <c r="IU271" s="70"/>
      <c r="IV271" s="70"/>
      <c r="IW271" s="70"/>
      <c r="IX271" s="70"/>
      <c r="IY271" s="70"/>
      <c r="IZ271" s="70"/>
      <c r="JA271" s="70"/>
      <c r="JB271" s="70"/>
      <c r="JC271" s="70"/>
      <c r="JD271" s="70"/>
      <c r="JE271" s="70"/>
      <c r="JF271" s="70"/>
      <c r="JG271" s="70"/>
      <c r="JH271" s="70"/>
      <c r="JI271" s="70"/>
      <c r="JJ271" s="70"/>
      <c r="JK271" s="70"/>
      <c r="JL271" s="70"/>
      <c r="JM271" s="70"/>
      <c r="JN271" s="70"/>
      <c r="JO271" s="70"/>
      <c r="JP271" s="70"/>
      <c r="JQ271" s="70"/>
      <c r="JR271" s="70"/>
      <c r="JS271" s="70"/>
      <c r="JT271" s="70"/>
      <c r="JU271" s="70"/>
      <c r="JV271" s="70"/>
      <c r="JW271" s="70"/>
      <c r="JX271" s="70"/>
      <c r="JY271" s="70"/>
      <c r="JZ271" s="70"/>
      <c r="KA271" s="70"/>
      <c r="KB271" s="70"/>
      <c r="KC271" s="70"/>
      <c r="KD271" s="70"/>
      <c r="KE271" s="70"/>
      <c r="KF271" s="70"/>
      <c r="KG271" s="70"/>
      <c r="KH271" s="70"/>
      <c r="KI271" s="70"/>
      <c r="KJ271" s="70"/>
      <c r="KK271" s="70"/>
      <c r="KL271" s="70"/>
      <c r="KM271" s="70"/>
      <c r="KN271" s="70"/>
      <c r="KO271" s="70"/>
      <c r="KP271" s="70"/>
      <c r="KQ271" s="70"/>
      <c r="KR271" s="70"/>
      <c r="KS271" s="70"/>
      <c r="KT271" s="70"/>
      <c r="KU271" s="70"/>
      <c r="KV271" s="70"/>
      <c r="KW271" s="70"/>
      <c r="KX271" s="70"/>
      <c r="KY271" s="70"/>
      <c r="KZ271" s="70"/>
      <c r="LA271" s="70"/>
      <c r="LB271" s="70"/>
      <c r="LC271" s="70"/>
      <c r="LD271" s="70"/>
      <c r="LE271" s="70"/>
      <c r="LF271" s="70"/>
      <c r="LG271" s="70"/>
      <c r="LH271" s="70"/>
      <c r="LI271" s="70"/>
      <c r="LJ271" s="70"/>
      <c r="LK271" s="70"/>
      <c r="LL271" s="70"/>
      <c r="LM271" s="70"/>
      <c r="LN271" s="70"/>
      <c r="LO271" s="70"/>
      <c r="LP271" s="70"/>
      <c r="LQ271" s="70"/>
      <c r="LR271" s="70"/>
      <c r="LS271" s="70"/>
      <c r="LT271" s="70"/>
      <c r="LU271" s="70"/>
      <c r="LV271" s="70"/>
      <c r="LW271" s="70"/>
      <c r="LX271" s="70"/>
      <c r="LY271" s="70"/>
      <c r="LZ271" s="70"/>
      <c r="MA271" s="70"/>
      <c r="MB271" s="70"/>
      <c r="MC271" s="70"/>
      <c r="MD271" s="70"/>
      <c r="ME271" s="70"/>
      <c r="MF271" s="70"/>
      <c r="MG271" s="70"/>
      <c r="MH271" s="70"/>
      <c r="MI271" s="70"/>
    </row>
    <row r="272" spans="1:347" s="70" customFormat="1" ht="11.25" hidden="1" customHeight="1" x14ac:dyDescent="0.2">
      <c r="A272" s="127"/>
      <c r="B272" s="70" t="s">
        <v>300</v>
      </c>
      <c r="E272" s="501"/>
      <c r="G272" s="87"/>
      <c r="H272" s="124"/>
      <c r="I272" s="125">
        <v>0</v>
      </c>
      <c r="J272" s="125">
        <v>0</v>
      </c>
      <c r="K272" s="125">
        <v>0</v>
      </c>
      <c r="L272" s="125">
        <v>0</v>
      </c>
      <c r="M272" s="125">
        <v>0</v>
      </c>
      <c r="N272" s="125">
        <v>0</v>
      </c>
      <c r="O272" s="125">
        <v>0</v>
      </c>
      <c r="P272" s="125">
        <v>0</v>
      </c>
      <c r="Q272" s="125">
        <v>0</v>
      </c>
      <c r="R272" s="125">
        <v>0</v>
      </c>
      <c r="S272" s="125">
        <v>0</v>
      </c>
      <c r="T272" s="125">
        <v>0</v>
      </c>
      <c r="U272" s="125">
        <v>0</v>
      </c>
      <c r="V272" s="125">
        <v>0</v>
      </c>
      <c r="W272" s="125">
        <v>0</v>
      </c>
      <c r="X272" s="125">
        <v>0</v>
      </c>
      <c r="Y272" s="125">
        <v>0</v>
      </c>
      <c r="Z272" s="125">
        <v>0</v>
      </c>
      <c r="AA272" s="125">
        <v>0</v>
      </c>
      <c r="AB272" s="125">
        <v>0</v>
      </c>
      <c r="AC272" s="125">
        <v>0</v>
      </c>
      <c r="AD272" s="125">
        <v>0</v>
      </c>
      <c r="AE272" s="125">
        <v>0</v>
      </c>
      <c r="AF272" s="125">
        <v>0</v>
      </c>
      <c r="AG272" s="125">
        <v>0</v>
      </c>
      <c r="AH272" s="125">
        <v>0</v>
      </c>
      <c r="AI272" s="125">
        <v>0</v>
      </c>
      <c r="AJ272" s="125">
        <v>0</v>
      </c>
      <c r="AK272" s="125">
        <v>0</v>
      </c>
      <c r="AL272" s="125">
        <v>0</v>
      </c>
      <c r="AM272" s="125">
        <v>0</v>
      </c>
      <c r="AN272" s="125">
        <v>0</v>
      </c>
      <c r="AO272" s="125">
        <v>0</v>
      </c>
      <c r="AP272" s="125">
        <v>0</v>
      </c>
      <c r="AQ272" s="125">
        <v>0</v>
      </c>
      <c r="AR272" s="125">
        <v>0</v>
      </c>
      <c r="AS272" s="125">
        <v>0</v>
      </c>
      <c r="AT272" s="125">
        <v>0</v>
      </c>
      <c r="AU272" s="125">
        <v>0</v>
      </c>
      <c r="AV272" s="125">
        <v>0</v>
      </c>
      <c r="AW272" s="125">
        <v>0</v>
      </c>
      <c r="AY272" s="71"/>
      <c r="AZ272" s="71"/>
      <c r="BA272" s="71"/>
      <c r="BB272" s="71">
        <v>0</v>
      </c>
      <c r="BD272" s="78"/>
      <c r="BE272" s="78"/>
    </row>
    <row r="273" spans="1:57" s="70" customFormat="1" ht="11.25" hidden="1" customHeight="1" x14ac:dyDescent="0.2">
      <c r="A273" s="127"/>
      <c r="B273" s="88" t="s">
        <v>289</v>
      </c>
      <c r="C273" s="88"/>
      <c r="D273" s="88"/>
      <c r="E273" s="502"/>
      <c r="F273" s="88"/>
      <c r="G273" s="92"/>
      <c r="H273" s="459"/>
      <c r="I273" s="460"/>
      <c r="J273" s="460"/>
      <c r="K273" s="460"/>
      <c r="L273" s="460"/>
      <c r="M273" s="460"/>
      <c r="N273" s="460"/>
      <c r="O273" s="460"/>
      <c r="P273" s="460"/>
      <c r="Q273" s="460"/>
      <c r="R273" s="460"/>
      <c r="S273" s="460"/>
      <c r="T273" s="460"/>
      <c r="U273" s="460"/>
      <c r="V273" s="460"/>
      <c r="W273" s="460"/>
      <c r="X273" s="460"/>
      <c r="Y273" s="460"/>
      <c r="Z273" s="460"/>
      <c r="AA273" s="460"/>
      <c r="AB273" s="460"/>
      <c r="AC273" s="460"/>
      <c r="AD273" s="460"/>
      <c r="AE273" s="460"/>
      <c r="AF273" s="460"/>
      <c r="AG273" s="460"/>
      <c r="AH273" s="460"/>
      <c r="AI273" s="460"/>
      <c r="AJ273" s="460"/>
      <c r="AK273" s="460"/>
      <c r="AL273" s="460"/>
      <c r="AM273" s="460"/>
      <c r="AN273" s="460"/>
      <c r="AO273" s="460"/>
      <c r="AP273" s="460"/>
      <c r="AQ273" s="460"/>
      <c r="AR273" s="460"/>
      <c r="AS273" s="460"/>
      <c r="AT273" s="460"/>
      <c r="AU273" s="460"/>
      <c r="AV273" s="460"/>
      <c r="AW273" s="460"/>
      <c r="AY273" s="71"/>
      <c r="AZ273" s="71"/>
      <c r="BA273" s="71"/>
      <c r="BB273" s="71"/>
      <c r="BD273" s="78"/>
      <c r="BE273" s="78"/>
    </row>
    <row r="274" spans="1:57" s="70" customFormat="1" ht="11.25" hidden="1" customHeight="1" x14ac:dyDescent="0.2">
      <c r="A274" s="127"/>
      <c r="B274" s="461" t="s">
        <v>290</v>
      </c>
      <c r="C274" s="461"/>
      <c r="D274" s="461"/>
      <c r="E274" s="503"/>
      <c r="F274" s="461"/>
      <c r="G274" s="462"/>
      <c r="H274" s="463">
        <v>0</v>
      </c>
      <c r="I274" s="464">
        <v>0</v>
      </c>
      <c r="J274" s="464">
        <v>0</v>
      </c>
      <c r="K274" s="464">
        <v>0</v>
      </c>
      <c r="L274" s="464">
        <v>0</v>
      </c>
      <c r="M274" s="464">
        <v>0</v>
      </c>
      <c r="N274" s="464">
        <v>0</v>
      </c>
      <c r="O274" s="464">
        <v>0</v>
      </c>
      <c r="P274" s="464">
        <v>0</v>
      </c>
      <c r="Q274" s="464">
        <v>0</v>
      </c>
      <c r="R274" s="464">
        <v>0</v>
      </c>
      <c r="S274" s="464">
        <v>0</v>
      </c>
      <c r="T274" s="464">
        <v>0</v>
      </c>
      <c r="U274" s="464">
        <v>0</v>
      </c>
      <c r="V274" s="464">
        <v>0</v>
      </c>
      <c r="W274" s="464">
        <v>0</v>
      </c>
      <c r="X274" s="464">
        <v>0</v>
      </c>
      <c r="Y274" s="464">
        <v>0</v>
      </c>
      <c r="Z274" s="464">
        <v>0</v>
      </c>
      <c r="AA274" s="464">
        <v>0</v>
      </c>
      <c r="AB274" s="464">
        <v>0</v>
      </c>
      <c r="AC274" s="464">
        <v>0</v>
      </c>
      <c r="AD274" s="464">
        <v>0</v>
      </c>
      <c r="AE274" s="464">
        <v>0</v>
      </c>
      <c r="AF274" s="464">
        <v>0</v>
      </c>
      <c r="AG274" s="464">
        <v>0</v>
      </c>
      <c r="AH274" s="464">
        <v>0</v>
      </c>
      <c r="AI274" s="464">
        <v>0</v>
      </c>
      <c r="AJ274" s="464">
        <v>0</v>
      </c>
      <c r="AK274" s="464">
        <v>0</v>
      </c>
      <c r="AL274" s="464">
        <v>0</v>
      </c>
      <c r="AM274" s="464">
        <v>0</v>
      </c>
      <c r="AN274" s="464">
        <v>0</v>
      </c>
      <c r="AO274" s="464">
        <v>0</v>
      </c>
      <c r="AP274" s="464">
        <v>0</v>
      </c>
      <c r="AQ274" s="464">
        <v>0</v>
      </c>
      <c r="AR274" s="464">
        <v>0</v>
      </c>
      <c r="AS274" s="464">
        <v>0</v>
      </c>
      <c r="AT274" s="464">
        <v>0</v>
      </c>
      <c r="AU274" s="464">
        <v>0</v>
      </c>
      <c r="AV274" s="464">
        <v>0</v>
      </c>
      <c r="AW274" s="464">
        <v>0</v>
      </c>
      <c r="AY274" s="71"/>
      <c r="AZ274" s="71"/>
      <c r="BA274" s="71"/>
      <c r="BB274" s="71"/>
      <c r="BD274" s="78"/>
      <c r="BE274" s="78"/>
    </row>
    <row r="275" spans="1:57" s="70" customFormat="1" ht="11.25" hidden="1" customHeight="1" x14ac:dyDescent="0.2">
      <c r="A275" s="127"/>
      <c r="B275" s="88" t="s">
        <v>291</v>
      </c>
      <c r="C275" s="88"/>
      <c r="D275" s="88"/>
      <c r="E275" s="502"/>
      <c r="F275" s="88"/>
      <c r="G275" s="92"/>
      <c r="H275" s="465" t="s">
        <v>295</v>
      </c>
      <c r="I275" s="370" t="s">
        <v>295</v>
      </c>
      <c r="J275" s="370" t="s">
        <v>295</v>
      </c>
      <c r="K275" s="370" t="s">
        <v>295</v>
      </c>
      <c r="L275" s="370" t="s">
        <v>295</v>
      </c>
      <c r="M275" s="370" t="s">
        <v>295</v>
      </c>
      <c r="N275" s="370" t="s">
        <v>295</v>
      </c>
      <c r="O275" s="370" t="s">
        <v>295</v>
      </c>
      <c r="P275" s="370" t="s">
        <v>295</v>
      </c>
      <c r="Q275" s="370" t="s">
        <v>295</v>
      </c>
      <c r="R275" s="370" t="s">
        <v>295</v>
      </c>
      <c r="S275" s="370" t="s">
        <v>295</v>
      </c>
      <c r="T275" s="370" t="s">
        <v>295</v>
      </c>
      <c r="U275" s="370" t="s">
        <v>295</v>
      </c>
      <c r="V275" s="370" t="s">
        <v>295</v>
      </c>
      <c r="W275" s="370" t="s">
        <v>295</v>
      </c>
      <c r="X275" s="370" t="s">
        <v>295</v>
      </c>
      <c r="Y275" s="370" t="s">
        <v>295</v>
      </c>
      <c r="Z275" s="370" t="s">
        <v>295</v>
      </c>
      <c r="AA275" s="370" t="s">
        <v>295</v>
      </c>
      <c r="AB275" s="370" t="s">
        <v>295</v>
      </c>
      <c r="AC275" s="370" t="s">
        <v>295</v>
      </c>
      <c r="AD275" s="370" t="s">
        <v>295</v>
      </c>
      <c r="AE275" s="370" t="s">
        <v>295</v>
      </c>
      <c r="AF275" s="370" t="s">
        <v>295</v>
      </c>
      <c r="AG275" s="370" t="s">
        <v>295</v>
      </c>
      <c r="AH275" s="370" t="s">
        <v>295</v>
      </c>
      <c r="AI275" s="370" t="s">
        <v>295</v>
      </c>
      <c r="AJ275" s="370" t="s">
        <v>295</v>
      </c>
      <c r="AK275" s="370" t="s">
        <v>295</v>
      </c>
      <c r="AL275" s="370" t="s">
        <v>295</v>
      </c>
      <c r="AM275" s="370" t="s">
        <v>295</v>
      </c>
      <c r="AN275" s="370" t="s">
        <v>295</v>
      </c>
      <c r="AO275" s="370" t="s">
        <v>295</v>
      </c>
      <c r="AP275" s="370" t="s">
        <v>295</v>
      </c>
      <c r="AQ275" s="370" t="s">
        <v>295</v>
      </c>
      <c r="AR275" s="370" t="s">
        <v>295</v>
      </c>
      <c r="AS275" s="370" t="s">
        <v>295</v>
      </c>
      <c r="AT275" s="370" t="s">
        <v>295</v>
      </c>
      <c r="AU275" s="370" t="s">
        <v>295</v>
      </c>
      <c r="AV275" s="370" t="s">
        <v>295</v>
      </c>
      <c r="AW275" s="370" t="s">
        <v>295</v>
      </c>
    </row>
    <row r="276" spans="1:57" s="70" customFormat="1" ht="11.25" customHeight="1" x14ac:dyDescent="0.2">
      <c r="A276" s="127"/>
      <c r="E276" s="504"/>
      <c r="G276" s="87"/>
      <c r="H276" s="126"/>
      <c r="I276" s="71"/>
      <c r="J276" s="71"/>
      <c r="K276" s="71"/>
      <c r="L276" s="71"/>
      <c r="M276" s="71"/>
      <c r="N276" s="71"/>
      <c r="O276" s="71"/>
      <c r="P276" s="71"/>
      <c r="Q276" s="71"/>
      <c r="R276" s="71"/>
      <c r="S276" s="71"/>
      <c r="T276" s="71"/>
      <c r="U276" s="71"/>
      <c r="V276" s="71"/>
      <c r="W276" s="71"/>
      <c r="X276" s="71"/>
      <c r="Y276" s="71"/>
      <c r="Z276" s="71"/>
      <c r="AA276" s="71"/>
      <c r="AB276" s="71"/>
      <c r="AC276" s="71"/>
      <c r="AD276" s="71"/>
      <c r="AE276" s="71"/>
      <c r="AF276" s="71"/>
      <c r="AG276" s="71"/>
      <c r="AH276" s="71"/>
      <c r="AI276" s="71"/>
      <c r="AJ276" s="71"/>
      <c r="AK276" s="71"/>
      <c r="AL276" s="71"/>
      <c r="AM276" s="71"/>
      <c r="AN276" s="71"/>
      <c r="AO276" s="71"/>
      <c r="AP276" s="71"/>
      <c r="AQ276" s="71"/>
      <c r="AR276" s="71"/>
      <c r="AS276" s="71"/>
      <c r="AT276" s="71"/>
      <c r="AU276" s="71"/>
      <c r="AV276" s="71"/>
      <c r="AW276" s="71"/>
    </row>
    <row r="277" spans="1:57" s="70" customFormat="1" ht="11.25" customHeight="1" x14ac:dyDescent="0.2">
      <c r="A277" s="127"/>
      <c r="B277" s="497" t="s">
        <v>301</v>
      </c>
      <c r="C277" s="497"/>
      <c r="D277" s="497"/>
      <c r="E277" s="508"/>
      <c r="F277" s="497"/>
      <c r="G277" s="509"/>
      <c r="H277" s="133">
        <v>2153967.0000000009</v>
      </c>
      <c r="I277" s="510">
        <v>2183926.34</v>
      </c>
      <c r="J277" s="510">
        <v>2235352.4667999996</v>
      </c>
      <c r="K277" s="510">
        <v>2280059.5161360009</v>
      </c>
      <c r="L277" s="510">
        <v>2325660.7064587208</v>
      </c>
      <c r="M277" s="510">
        <v>2372173.9205878945</v>
      </c>
      <c r="N277" s="510">
        <v>2419617.3989996538</v>
      </c>
      <c r="O277" s="510">
        <v>2468009.7469796441</v>
      </c>
      <c r="P277" s="510">
        <v>2517369.9419192378</v>
      </c>
      <c r="Q277" s="510">
        <v>2567717.3407576228</v>
      </c>
      <c r="R277" s="510">
        <v>2619071.6875727763</v>
      </c>
      <c r="S277" s="510">
        <v>2671453.1213242314</v>
      </c>
      <c r="T277" s="510">
        <v>2724882.183750716</v>
      </c>
      <c r="U277" s="510">
        <v>2779379.827425729</v>
      </c>
      <c r="V277" s="510">
        <v>2834967.4239742453</v>
      </c>
      <c r="W277" s="510">
        <v>2891666.7724537295</v>
      </c>
      <c r="X277" s="510">
        <v>2949500.1079028044</v>
      </c>
      <c r="Y277" s="510">
        <v>3008490.1100608599</v>
      </c>
      <c r="Z277" s="510">
        <v>3068659.9122620774</v>
      </c>
      <c r="AA277" s="510">
        <v>3130033.1105073211</v>
      </c>
      <c r="AB277" s="510">
        <v>3192633.7727174661</v>
      </c>
      <c r="AC277" s="510">
        <v>3256486.4481718154</v>
      </c>
      <c r="AD277" s="510">
        <v>3321616.1771352515</v>
      </c>
      <c r="AE277" s="510">
        <v>3388048.5006779572</v>
      </c>
      <c r="AF277" s="510">
        <v>3455809.4706915147</v>
      </c>
      <c r="AG277" s="510">
        <v>3524925.6601053467</v>
      </c>
      <c r="AH277" s="510">
        <v>3595424.1733074533</v>
      </c>
      <c r="AI277" s="510">
        <v>3667332.6567736026</v>
      </c>
      <c r="AJ277" s="510">
        <v>3740679.3099090746</v>
      </c>
      <c r="AK277" s="510">
        <v>3815492.896107255</v>
      </c>
      <c r="AL277" s="510">
        <v>3891802.754029402</v>
      </c>
      <c r="AM277" s="510">
        <v>3969638.8091099896</v>
      </c>
      <c r="AN277" s="510">
        <v>4049031.5852921898</v>
      </c>
      <c r="AO277" s="510">
        <v>4130012.2169980314</v>
      </c>
      <c r="AP277" s="510">
        <v>4212612.4613379948</v>
      </c>
      <c r="AQ277" s="510">
        <v>4296864.710564753</v>
      </c>
      <c r="AR277" s="510">
        <v>4382802.0047760503</v>
      </c>
      <c r="AS277" s="510">
        <v>4470458.0448715687</v>
      </c>
      <c r="AT277" s="510">
        <v>4559867.2057690024</v>
      </c>
      <c r="AU277" s="510">
        <v>4651064.5498843854</v>
      </c>
      <c r="AV277" s="510">
        <v>4744085.8408820704</v>
      </c>
      <c r="AW277" s="510">
        <v>4838967.5576997111</v>
      </c>
      <c r="AX277" s="510"/>
      <c r="AY277" s="510"/>
      <c r="AZ277" s="510"/>
      <c r="BA277" s="510">
        <v>0</v>
      </c>
      <c r="BB277" s="510">
        <v>-2183926.34</v>
      </c>
    </row>
    <row r="278" spans="1:57" ht="11.25" customHeight="1" x14ac:dyDescent="0.25"/>
    <row r="279" spans="1:57" ht="11.25" customHeight="1" x14ac:dyDescent="0.25"/>
    <row r="280" spans="1:57" ht="11.25" customHeight="1" x14ac:dyDescent="0.25"/>
    <row r="281" spans="1:57" ht="11.25" customHeight="1" x14ac:dyDescent="0.25"/>
    <row r="282" spans="1:57" ht="11.25" customHeight="1" x14ac:dyDescent="0.25"/>
    <row r="283" spans="1:57" ht="11.25" customHeight="1" x14ac:dyDescent="0.25"/>
    <row r="284" spans="1:57" ht="11.25" customHeight="1" x14ac:dyDescent="0.25"/>
    <row r="285" spans="1:57" ht="11.25" customHeight="1" x14ac:dyDescent="0.25"/>
    <row r="286" spans="1:57" ht="11.25" customHeight="1" x14ac:dyDescent="0.25"/>
    <row r="287" spans="1:57" ht="11.25" customHeight="1" x14ac:dyDescent="0.25"/>
    <row r="288" spans="1:57" ht="11.25" customHeight="1" x14ac:dyDescent="0.25"/>
    <row r="289" ht="11.25" customHeight="1" x14ac:dyDescent="0.25"/>
    <row r="290" ht="11.25" customHeight="1" x14ac:dyDescent="0.25"/>
    <row r="291" ht="11.25" customHeight="1" x14ac:dyDescent="0.25"/>
    <row r="292" ht="11.25" customHeight="1" x14ac:dyDescent="0.25"/>
    <row r="293" ht="11.25" customHeight="1" x14ac:dyDescent="0.25"/>
    <row r="294" ht="11.25" customHeight="1" x14ac:dyDescent="0.25"/>
    <row r="295" ht="11.25" customHeight="1" x14ac:dyDescent="0.25"/>
    <row r="296" ht="11.25" customHeight="1" x14ac:dyDescent="0.25"/>
    <row r="297" ht="11.25" customHeight="1" x14ac:dyDescent="0.25"/>
    <row r="298" ht="11.25" customHeight="1" x14ac:dyDescent="0.25"/>
    <row r="299" ht="11.25" customHeight="1" x14ac:dyDescent="0.25"/>
    <row r="300" ht="11.25" customHeight="1" x14ac:dyDescent="0.25"/>
    <row r="301" ht="11.25" customHeight="1" x14ac:dyDescent="0.25"/>
    <row r="302" ht="11.25" customHeight="1" x14ac:dyDescent="0.25"/>
    <row r="303" ht="11.25" customHeight="1" x14ac:dyDescent="0.25"/>
    <row r="304" ht="11.25" customHeight="1" x14ac:dyDescent="0.25"/>
    <row r="305" ht="11.25" customHeight="1" x14ac:dyDescent="0.25"/>
    <row r="306" ht="11.25" customHeight="1" x14ac:dyDescent="0.25"/>
    <row r="307" ht="11.25" customHeight="1" x14ac:dyDescent="0.25"/>
    <row r="308" ht="11.25" customHeight="1" x14ac:dyDescent="0.25"/>
    <row r="309" ht="11.25" customHeight="1" x14ac:dyDescent="0.25"/>
    <row r="310" ht="11.25" customHeight="1" x14ac:dyDescent="0.25"/>
    <row r="311" ht="11.25" customHeight="1" x14ac:dyDescent="0.25"/>
    <row r="312" ht="11.25" customHeight="1" x14ac:dyDescent="0.25"/>
    <row r="313" ht="11.25" customHeight="1" x14ac:dyDescent="0.25"/>
    <row r="314" ht="11.25" customHeight="1" x14ac:dyDescent="0.25"/>
    <row r="315" ht="11.25" customHeight="1" x14ac:dyDescent="0.25"/>
    <row r="316" ht="11.25" customHeight="1" x14ac:dyDescent="0.25"/>
    <row r="317" ht="11.25" customHeight="1" x14ac:dyDescent="0.25"/>
    <row r="318" ht="11.25" customHeight="1" x14ac:dyDescent="0.25"/>
    <row r="319" ht="11.25" customHeight="1" x14ac:dyDescent="0.25"/>
    <row r="320" ht="11.25" customHeight="1" x14ac:dyDescent="0.25"/>
    <row r="321" ht="11.25" customHeight="1" x14ac:dyDescent="0.25"/>
    <row r="322" ht="11.25" customHeight="1" x14ac:dyDescent="0.25"/>
    <row r="323" ht="11.25" customHeight="1" x14ac:dyDescent="0.25"/>
    <row r="324" ht="11.25" customHeight="1" x14ac:dyDescent="0.25"/>
    <row r="325" ht="11.25" customHeight="1" x14ac:dyDescent="0.25"/>
    <row r="326" ht="11.25" customHeight="1" x14ac:dyDescent="0.25"/>
    <row r="327" ht="11.25" customHeight="1" x14ac:dyDescent="0.25"/>
    <row r="328" ht="11.25" customHeight="1" x14ac:dyDescent="0.25"/>
    <row r="329" ht="11.25" customHeight="1" x14ac:dyDescent="0.25"/>
    <row r="330" ht="11.25" customHeight="1" x14ac:dyDescent="0.25"/>
    <row r="331" ht="11.25" customHeight="1" x14ac:dyDescent="0.25"/>
    <row r="332" ht="11.25" customHeight="1" x14ac:dyDescent="0.25"/>
    <row r="333" ht="11.25" customHeight="1" x14ac:dyDescent="0.25"/>
    <row r="334" ht="11.25" customHeight="1" x14ac:dyDescent="0.25"/>
    <row r="335" ht="11.25" customHeight="1" x14ac:dyDescent="0.25"/>
    <row r="336" ht="11.25" customHeight="1" x14ac:dyDescent="0.25"/>
    <row r="337" ht="11.25" customHeight="1" x14ac:dyDescent="0.25"/>
    <row r="338" ht="11.25" customHeight="1" x14ac:dyDescent="0.25"/>
    <row r="339" ht="11.25" customHeight="1" x14ac:dyDescent="0.25"/>
    <row r="340" ht="11.25" customHeight="1" x14ac:dyDescent="0.25"/>
    <row r="341" ht="11.25" customHeight="1" x14ac:dyDescent="0.25"/>
    <row r="342" ht="11.25" customHeight="1" x14ac:dyDescent="0.25"/>
    <row r="343" ht="11.25" customHeight="1" x14ac:dyDescent="0.25"/>
    <row r="344" ht="11.25" customHeight="1" x14ac:dyDescent="0.25"/>
    <row r="345" ht="11.25" customHeight="1" x14ac:dyDescent="0.25"/>
    <row r="346" ht="11.25" customHeight="1" x14ac:dyDescent="0.25"/>
    <row r="347" ht="11.25" customHeight="1" x14ac:dyDescent="0.25"/>
    <row r="348" ht="11.25" customHeight="1" x14ac:dyDescent="0.25"/>
    <row r="349" ht="11.25" customHeight="1" x14ac:dyDescent="0.25"/>
    <row r="350" ht="11.25" customHeight="1" x14ac:dyDescent="0.25"/>
    <row r="351" ht="11.25" customHeight="1" x14ac:dyDescent="0.25"/>
    <row r="352" ht="11.25" customHeight="1" x14ac:dyDescent="0.25"/>
    <row r="353" ht="11.25" customHeight="1" x14ac:dyDescent="0.25"/>
    <row r="354" ht="11.25" customHeight="1" x14ac:dyDescent="0.25"/>
    <row r="355" ht="11.25" customHeight="1" x14ac:dyDescent="0.25"/>
    <row r="356" ht="11.25" customHeight="1" x14ac:dyDescent="0.25"/>
    <row r="357" ht="11.25" customHeight="1" x14ac:dyDescent="0.25"/>
    <row r="358" ht="11.25" customHeight="1" x14ac:dyDescent="0.25"/>
    <row r="359" ht="11.25" customHeight="1" x14ac:dyDescent="0.25"/>
    <row r="360" ht="11.25" customHeight="1" x14ac:dyDescent="0.25"/>
    <row r="361" ht="11.25" customHeight="1" x14ac:dyDescent="0.25"/>
    <row r="362" ht="11.25" customHeight="1" x14ac:dyDescent="0.25"/>
    <row r="363" ht="11.25" customHeight="1" x14ac:dyDescent="0.25"/>
    <row r="364" ht="11.25" customHeight="1" x14ac:dyDescent="0.25"/>
    <row r="365" ht="11.25" customHeight="1" x14ac:dyDescent="0.25"/>
    <row r="366" ht="11.25" customHeight="1" x14ac:dyDescent="0.25"/>
    <row r="367" ht="11.25" customHeight="1" x14ac:dyDescent="0.25"/>
    <row r="368" ht="11.25" customHeight="1" x14ac:dyDescent="0.25"/>
    <row r="369" ht="11.25" customHeight="1" x14ac:dyDescent="0.25"/>
    <row r="370" ht="11.25" customHeight="1" x14ac:dyDescent="0.25"/>
    <row r="371" ht="11.25" customHeight="1" x14ac:dyDescent="0.25"/>
    <row r="372" ht="11.25" customHeight="1" x14ac:dyDescent="0.25"/>
    <row r="373" ht="11.25" customHeight="1" x14ac:dyDescent="0.25"/>
    <row r="374" ht="11.25" customHeight="1" x14ac:dyDescent="0.25"/>
    <row r="375" ht="11.25" customHeight="1" x14ac:dyDescent="0.25"/>
    <row r="376" ht="11.25" customHeight="1" x14ac:dyDescent="0.25"/>
    <row r="377" ht="11.25" customHeight="1" x14ac:dyDescent="0.25"/>
    <row r="378" ht="11.25" customHeight="1" x14ac:dyDescent="0.25"/>
    <row r="379" ht="11.25" customHeight="1" x14ac:dyDescent="0.25"/>
    <row r="380" ht="11.25" customHeight="1" x14ac:dyDescent="0.25"/>
    <row r="381" ht="11.25" customHeight="1" x14ac:dyDescent="0.25"/>
    <row r="382" ht="11.25" customHeight="1" x14ac:dyDescent="0.25"/>
    <row r="383" ht="11.25" customHeight="1" x14ac:dyDescent="0.25"/>
    <row r="384" ht="11.25" customHeight="1" x14ac:dyDescent="0.25"/>
    <row r="385" ht="11.25" customHeight="1" x14ac:dyDescent="0.25"/>
    <row r="386" ht="11.25" customHeight="1" x14ac:dyDescent="0.25"/>
    <row r="387" ht="11.25" customHeight="1" x14ac:dyDescent="0.25"/>
    <row r="388" ht="11.25" customHeight="1" x14ac:dyDescent="0.25"/>
    <row r="389" ht="11.25" customHeight="1" x14ac:dyDescent="0.25"/>
    <row r="390" ht="11.25" customHeight="1" x14ac:dyDescent="0.25"/>
    <row r="391" ht="11.25" customHeight="1" x14ac:dyDescent="0.25"/>
    <row r="392" ht="11.25" customHeight="1" x14ac:dyDescent="0.25"/>
    <row r="393" ht="11.25" customHeight="1" x14ac:dyDescent="0.25"/>
    <row r="394" ht="11.25" customHeight="1" x14ac:dyDescent="0.25"/>
    <row r="395" ht="11.25" customHeight="1" x14ac:dyDescent="0.25"/>
    <row r="396" ht="11.25" customHeight="1" x14ac:dyDescent="0.25"/>
    <row r="397" ht="11.25" customHeight="1" x14ac:dyDescent="0.25"/>
    <row r="398" ht="11.25" customHeight="1" x14ac:dyDescent="0.25"/>
    <row r="399" ht="11.25" customHeight="1" x14ac:dyDescent="0.25"/>
    <row r="400" ht="11.25" customHeight="1" x14ac:dyDescent="0.25"/>
    <row r="401" ht="11.25" customHeight="1" x14ac:dyDescent="0.25"/>
    <row r="402" ht="11.25" customHeight="1" x14ac:dyDescent="0.25"/>
    <row r="403" ht="11.25" customHeight="1" x14ac:dyDescent="0.25"/>
    <row r="404" ht="11.25" customHeight="1" x14ac:dyDescent="0.25"/>
    <row r="405" ht="11.25" customHeight="1" x14ac:dyDescent="0.25"/>
    <row r="406" ht="11.25" customHeight="1" x14ac:dyDescent="0.25"/>
    <row r="407" ht="11.25" customHeight="1" x14ac:dyDescent="0.25"/>
    <row r="408" ht="11.25" customHeight="1" x14ac:dyDescent="0.25"/>
    <row r="409" ht="11.25" customHeight="1" x14ac:dyDescent="0.25"/>
    <row r="410" ht="11.25" customHeight="1" x14ac:dyDescent="0.25"/>
    <row r="411" ht="11.25" customHeight="1" x14ac:dyDescent="0.25"/>
    <row r="412" ht="11.25" customHeight="1" x14ac:dyDescent="0.25"/>
    <row r="413" ht="11.25" customHeight="1" x14ac:dyDescent="0.25"/>
    <row r="414" ht="11.25" customHeight="1" x14ac:dyDescent="0.25"/>
    <row r="415" ht="11.25" customHeight="1" x14ac:dyDescent="0.25"/>
    <row r="416" ht="11.25" customHeight="1" x14ac:dyDescent="0.25"/>
    <row r="417" ht="11.25" customHeight="1" x14ac:dyDescent="0.25"/>
    <row r="418" ht="11.25" customHeight="1" x14ac:dyDescent="0.25"/>
    <row r="419" ht="11.25" customHeight="1" x14ac:dyDescent="0.25"/>
    <row r="420" ht="11.25" customHeight="1" x14ac:dyDescent="0.25"/>
    <row r="421" ht="11.25" customHeight="1" x14ac:dyDescent="0.25"/>
    <row r="422" ht="11.25" customHeight="1" x14ac:dyDescent="0.25"/>
    <row r="423" ht="11.25" customHeight="1" x14ac:dyDescent="0.25"/>
    <row r="424" ht="11.25" customHeight="1" x14ac:dyDescent="0.25"/>
    <row r="425" ht="11.25" customHeight="1" x14ac:dyDescent="0.25"/>
    <row r="426" ht="11.25" customHeight="1" x14ac:dyDescent="0.25"/>
    <row r="427" ht="11.25" customHeight="1" x14ac:dyDescent="0.25"/>
    <row r="428" ht="11.25" customHeight="1" x14ac:dyDescent="0.25"/>
    <row r="429" ht="11.25" customHeight="1" x14ac:dyDescent="0.25"/>
    <row r="430" ht="11.25" customHeight="1" x14ac:dyDescent="0.25"/>
    <row r="431" ht="11.25" customHeight="1" x14ac:dyDescent="0.25"/>
    <row r="432" ht="11.25" customHeight="1" x14ac:dyDescent="0.25"/>
    <row r="433" ht="11.25" customHeight="1" x14ac:dyDescent="0.25"/>
    <row r="434" ht="11.25" customHeight="1" x14ac:dyDescent="0.25"/>
    <row r="435" ht="11.25" customHeight="1" x14ac:dyDescent="0.25"/>
    <row r="436" ht="11.25" customHeight="1" x14ac:dyDescent="0.25"/>
    <row r="437" ht="11.25" customHeight="1" x14ac:dyDescent="0.25"/>
    <row r="438" ht="11.25" customHeight="1" x14ac:dyDescent="0.25"/>
    <row r="439" ht="11.25" customHeight="1" x14ac:dyDescent="0.25"/>
    <row r="440" ht="11.25" customHeight="1" x14ac:dyDescent="0.25"/>
    <row r="441" ht="11.25" customHeight="1" x14ac:dyDescent="0.25"/>
    <row r="442" ht="11.25" customHeight="1" x14ac:dyDescent="0.25"/>
    <row r="443" ht="11.25" customHeight="1" x14ac:dyDescent="0.25"/>
    <row r="444" ht="11.25" customHeight="1" x14ac:dyDescent="0.25"/>
    <row r="445" ht="11.25" customHeight="1" x14ac:dyDescent="0.25"/>
    <row r="446" ht="11.25" customHeight="1" x14ac:dyDescent="0.25"/>
    <row r="447" ht="11.25" customHeight="1" x14ac:dyDescent="0.25"/>
    <row r="448" ht="11.25" customHeight="1" x14ac:dyDescent="0.25"/>
    <row r="449" ht="11.25" customHeight="1" x14ac:dyDescent="0.25"/>
    <row r="450" ht="11.25" customHeight="1" x14ac:dyDescent="0.25"/>
    <row r="451" ht="11.25" customHeight="1" x14ac:dyDescent="0.25"/>
    <row r="452" ht="11.25" customHeight="1" x14ac:dyDescent="0.25"/>
    <row r="453" ht="11.25" customHeight="1" x14ac:dyDescent="0.25"/>
    <row r="454" ht="11.25" customHeight="1" x14ac:dyDescent="0.25"/>
    <row r="455" ht="11.25" customHeight="1" x14ac:dyDescent="0.25"/>
    <row r="456" ht="11.25" customHeight="1" x14ac:dyDescent="0.25"/>
    <row r="457" ht="11.25" customHeight="1" x14ac:dyDescent="0.25"/>
    <row r="458" ht="11.25" customHeight="1" x14ac:dyDescent="0.25"/>
    <row r="459" ht="11.25" customHeight="1" x14ac:dyDescent="0.25"/>
    <row r="460" ht="11.25" customHeight="1" x14ac:dyDescent="0.25"/>
    <row r="461" ht="11.25" customHeight="1" x14ac:dyDescent="0.25"/>
    <row r="462" ht="11.25" customHeight="1" x14ac:dyDescent="0.25"/>
    <row r="463" ht="11.25" customHeight="1" x14ac:dyDescent="0.25"/>
    <row r="464" ht="11.25" customHeight="1" x14ac:dyDescent="0.25"/>
    <row r="465" ht="11.25" customHeight="1" x14ac:dyDescent="0.25"/>
    <row r="466" ht="11.25" customHeight="1" x14ac:dyDescent="0.25"/>
    <row r="467" ht="11.25" customHeight="1" x14ac:dyDescent="0.25"/>
    <row r="468" ht="11.25" customHeight="1" x14ac:dyDescent="0.25"/>
    <row r="469" ht="11.25" customHeight="1" x14ac:dyDescent="0.25"/>
    <row r="470" ht="11.25" customHeight="1" x14ac:dyDescent="0.25"/>
    <row r="471" ht="11.25" customHeight="1" x14ac:dyDescent="0.25"/>
    <row r="472" ht="11.25" customHeight="1" x14ac:dyDescent="0.25"/>
    <row r="473" ht="11.25" customHeight="1" x14ac:dyDescent="0.25"/>
    <row r="474" ht="11.25" customHeight="1" x14ac:dyDescent="0.25"/>
    <row r="475" ht="11.25" customHeight="1" x14ac:dyDescent="0.25"/>
    <row r="476" ht="11.25" customHeight="1" x14ac:dyDescent="0.25"/>
    <row r="477" ht="11.25" customHeight="1" x14ac:dyDescent="0.25"/>
    <row r="478" ht="11.25" customHeight="1" x14ac:dyDescent="0.25"/>
    <row r="479" ht="11.25" customHeight="1" x14ac:dyDescent="0.25"/>
    <row r="480" ht="11.25" customHeight="1" x14ac:dyDescent="0.25"/>
    <row r="481" ht="11.25" customHeight="1" x14ac:dyDescent="0.25"/>
    <row r="482" ht="11.25" customHeight="1" x14ac:dyDescent="0.25"/>
    <row r="483" ht="11.25" customHeight="1" x14ac:dyDescent="0.25"/>
    <row r="484" ht="11.25" customHeight="1" x14ac:dyDescent="0.25"/>
    <row r="485" ht="11.25" customHeight="1" x14ac:dyDescent="0.25"/>
    <row r="486" ht="11.25" customHeight="1" x14ac:dyDescent="0.25"/>
    <row r="487" ht="11.25" customHeight="1" x14ac:dyDescent="0.25"/>
    <row r="488" ht="11.25" customHeight="1" x14ac:dyDescent="0.25"/>
    <row r="489" ht="11.25" customHeight="1" x14ac:dyDescent="0.25"/>
    <row r="490" ht="11.25" customHeight="1" x14ac:dyDescent="0.25"/>
    <row r="491" ht="11.25" customHeight="1" x14ac:dyDescent="0.25"/>
    <row r="492" ht="11.25" customHeight="1" x14ac:dyDescent="0.25"/>
    <row r="493" ht="11.25" customHeight="1" x14ac:dyDescent="0.25"/>
    <row r="494" ht="11.25" customHeight="1" x14ac:dyDescent="0.25"/>
    <row r="495" ht="11.25" customHeight="1" x14ac:dyDescent="0.25"/>
    <row r="496" ht="11.25" customHeight="1" x14ac:dyDescent="0.25"/>
    <row r="497" ht="11.25" customHeight="1" x14ac:dyDescent="0.25"/>
    <row r="498" ht="11.25" customHeight="1" x14ac:dyDescent="0.25"/>
    <row r="499" ht="11.25" customHeight="1" x14ac:dyDescent="0.25"/>
    <row r="500" ht="11.25" customHeight="1" x14ac:dyDescent="0.25"/>
    <row r="501" ht="11.25" customHeight="1" x14ac:dyDescent="0.25"/>
    <row r="502" ht="11.25" customHeight="1" x14ac:dyDescent="0.25"/>
    <row r="503" ht="11.25" customHeight="1" x14ac:dyDescent="0.25"/>
    <row r="504" ht="11.25" customHeight="1" x14ac:dyDescent="0.25"/>
    <row r="505" ht="11.25" customHeight="1" x14ac:dyDescent="0.25"/>
    <row r="506" ht="11.25" customHeight="1" x14ac:dyDescent="0.25"/>
    <row r="507" ht="11.25" customHeight="1" x14ac:dyDescent="0.25"/>
    <row r="508" ht="11.25" customHeight="1" x14ac:dyDescent="0.25"/>
    <row r="509" ht="11.25" customHeight="1" x14ac:dyDescent="0.25"/>
    <row r="510" ht="11.25" customHeight="1" x14ac:dyDescent="0.25"/>
    <row r="511" ht="11.25" customHeight="1" x14ac:dyDescent="0.25"/>
    <row r="512" ht="11.25" customHeight="1" x14ac:dyDescent="0.25"/>
    <row r="513" ht="11.25" customHeight="1" x14ac:dyDescent="0.25"/>
    <row r="514" ht="11.25" customHeight="1" x14ac:dyDescent="0.25"/>
    <row r="515" ht="11.25" customHeight="1" x14ac:dyDescent="0.25"/>
    <row r="516" ht="11.25" customHeight="1" x14ac:dyDescent="0.25"/>
    <row r="517" ht="11.25" customHeight="1" x14ac:dyDescent="0.25"/>
    <row r="518" ht="11.25" customHeight="1" x14ac:dyDescent="0.25"/>
    <row r="519" ht="11.25" customHeight="1" x14ac:dyDescent="0.25"/>
    <row r="520" ht="11.25" customHeight="1" x14ac:dyDescent="0.25"/>
    <row r="521" ht="11.25" customHeight="1" x14ac:dyDescent="0.25"/>
    <row r="522" ht="11.25" customHeight="1" x14ac:dyDescent="0.25"/>
    <row r="523" ht="11.25" customHeight="1" x14ac:dyDescent="0.25"/>
    <row r="524" ht="11.25" customHeight="1" x14ac:dyDescent="0.25"/>
    <row r="525" ht="11.25" customHeight="1" x14ac:dyDescent="0.25"/>
    <row r="526" ht="11.25" customHeight="1" x14ac:dyDescent="0.25"/>
    <row r="527" ht="11.25" customHeight="1" x14ac:dyDescent="0.25"/>
    <row r="528" ht="11.25" customHeight="1" x14ac:dyDescent="0.25"/>
    <row r="529" ht="11.25" customHeight="1" x14ac:dyDescent="0.25"/>
    <row r="530" ht="11.25" customHeight="1" x14ac:dyDescent="0.25"/>
    <row r="531" ht="11.25" customHeight="1" x14ac:dyDescent="0.25"/>
    <row r="532" ht="11.25" customHeight="1" x14ac:dyDescent="0.25"/>
    <row r="533" ht="11.25" customHeight="1" x14ac:dyDescent="0.25"/>
    <row r="534" ht="11.25" customHeight="1" x14ac:dyDescent="0.25"/>
    <row r="535" ht="11.25" customHeight="1" x14ac:dyDescent="0.25"/>
    <row r="536" ht="11.25" customHeight="1" x14ac:dyDescent="0.25"/>
    <row r="537" ht="11.25" customHeight="1" x14ac:dyDescent="0.25"/>
    <row r="538" ht="11.25" customHeight="1" x14ac:dyDescent="0.25"/>
    <row r="539" ht="11.25" customHeight="1" x14ac:dyDescent="0.25"/>
    <row r="540" ht="11.25" customHeight="1" x14ac:dyDescent="0.25"/>
    <row r="541" ht="11.25" customHeight="1" x14ac:dyDescent="0.25"/>
    <row r="542" ht="11.25" customHeight="1" x14ac:dyDescent="0.25"/>
    <row r="543" ht="11.25" customHeight="1" x14ac:dyDescent="0.25"/>
    <row r="544" ht="11.25" customHeight="1" x14ac:dyDescent="0.25"/>
    <row r="545" ht="11.25" customHeight="1" x14ac:dyDescent="0.25"/>
    <row r="546" ht="11.25" customHeight="1" x14ac:dyDescent="0.25"/>
    <row r="547" ht="11.25" customHeight="1" x14ac:dyDescent="0.25"/>
    <row r="548" ht="11.25" customHeight="1" x14ac:dyDescent="0.25"/>
    <row r="549" ht="11.25" customHeight="1" x14ac:dyDescent="0.25"/>
    <row r="550" ht="11.25" customHeight="1" x14ac:dyDescent="0.25"/>
    <row r="551" ht="11.25" customHeight="1" x14ac:dyDescent="0.25"/>
    <row r="552" ht="11.25" customHeight="1" x14ac:dyDescent="0.25"/>
    <row r="553" ht="11.25" customHeight="1" x14ac:dyDescent="0.25"/>
    <row r="554" ht="11.25" customHeight="1" x14ac:dyDescent="0.25"/>
    <row r="555" ht="11.25" customHeight="1" x14ac:dyDescent="0.25"/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/>
  <dimension ref="A2:A6"/>
  <sheetViews>
    <sheetView workbookViewId="0">
      <selection activeCell="B13" sqref="B13"/>
    </sheetView>
  </sheetViews>
  <sheetFormatPr defaultColWidth="8.85546875" defaultRowHeight="15" x14ac:dyDescent="0.25"/>
  <cols>
    <col min="1" max="1" width="16.140625" bestFit="1" customWidth="1"/>
  </cols>
  <sheetData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  <row r="6" spans="1:1" x14ac:dyDescent="0.25">
      <c r="A6" t="s">
        <v>86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Enrollment</vt:lpstr>
      <vt:lpstr>Annual Budget</vt:lpstr>
      <vt:lpstr>POP</vt:lpstr>
      <vt:lpstr>Report-PCSB-IS</vt:lpstr>
      <vt:lpstr>Report-PCSB-CF</vt:lpstr>
      <vt:lpstr>Staff</vt:lpstr>
      <vt:lpstr>References</vt:lpstr>
      <vt:lpstr>'Annual Budget'!Print_Area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Josh Marks</dc:creator>
  <cp:lastModifiedBy>Phan Huynh</cp:lastModifiedBy>
  <cp:lastPrinted>2016-11-10T20:34:43Z</cp:lastPrinted>
  <dcterms:created xsi:type="dcterms:W3CDTF">2015-03-09T19:17:40Z</dcterms:created>
  <dcterms:modified xsi:type="dcterms:W3CDTF">2019-05-28T16:11:28Z</dcterms:modified>
</cp:coreProperties>
</file>