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ared\Finance\Budget\FY 2020\"/>
    </mc:Choice>
  </mc:AlternateContent>
  <bookViews>
    <workbookView xWindow="0" yWindow="0" windowWidth="20490" windowHeight="7545" activeTab="1"/>
  </bookViews>
  <sheets>
    <sheet name="Cover Sheet" sheetId="2" r:id="rId1"/>
    <sheet name="Annual Budget" sheetId="1" r:id="rId2"/>
  </sheets>
  <externalReferences>
    <externalReference r:id="rId3"/>
    <externalReference r:id="rId4"/>
    <externalReference r:id="rId5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Budget'!$A$1:$V$57</definedName>
    <definedName name="_xlnm.Print_Area" localSheetId="0">'Cover Sheet'!$A$1:$A$11</definedName>
    <definedName name="_xlnm.Print_Titles" localSheetId="1">'Annual Budget'!$A:$B,'Annual Budget'!$5:$6</definedName>
    <definedName name="Scenario">[3]Inputs!#REF!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1" l="1"/>
  <c r="R53" i="1"/>
  <c r="Q53" i="1"/>
  <c r="P53" i="1"/>
  <c r="N53" i="1"/>
  <c r="M53" i="1"/>
  <c r="L53" i="1"/>
  <c r="J53" i="1"/>
  <c r="I53" i="1"/>
  <c r="H53" i="1"/>
  <c r="F53" i="1"/>
  <c r="E53" i="1"/>
  <c r="D53" i="1"/>
  <c r="C53" i="1"/>
  <c r="S52" i="1"/>
  <c r="O52" i="1"/>
  <c r="K52" i="1"/>
  <c r="G52" i="1"/>
  <c r="S51" i="1"/>
  <c r="O51" i="1"/>
  <c r="K51" i="1"/>
  <c r="G51" i="1"/>
  <c r="S50" i="1"/>
  <c r="O50" i="1"/>
  <c r="K50" i="1"/>
  <c r="G50" i="1"/>
  <c r="S49" i="1"/>
  <c r="O49" i="1"/>
  <c r="K49" i="1"/>
  <c r="G49" i="1"/>
  <c r="S48" i="1"/>
  <c r="O48" i="1"/>
  <c r="K48" i="1"/>
  <c r="G48" i="1"/>
  <c r="S47" i="1"/>
  <c r="O47" i="1"/>
  <c r="K47" i="1"/>
  <c r="G47" i="1"/>
  <c r="S46" i="1"/>
  <c r="O46" i="1"/>
  <c r="K46" i="1"/>
  <c r="G46" i="1"/>
  <c r="S45" i="1"/>
  <c r="O45" i="1"/>
  <c r="K45" i="1"/>
  <c r="G45" i="1"/>
  <c r="S44" i="1"/>
  <c r="O44" i="1"/>
  <c r="K44" i="1"/>
  <c r="G44" i="1"/>
  <c r="S43" i="1"/>
  <c r="O43" i="1"/>
  <c r="O53" i="1" s="1"/>
  <c r="K43" i="1"/>
  <c r="G43" i="1"/>
  <c r="V40" i="1"/>
  <c r="R40" i="1"/>
  <c r="Q40" i="1"/>
  <c r="P40" i="1"/>
  <c r="N40" i="1"/>
  <c r="M40" i="1"/>
  <c r="L40" i="1"/>
  <c r="J40" i="1"/>
  <c r="I40" i="1"/>
  <c r="H40" i="1"/>
  <c r="F40" i="1"/>
  <c r="E40" i="1"/>
  <c r="D40" i="1"/>
  <c r="C40" i="1"/>
  <c r="S39" i="1"/>
  <c r="O39" i="1"/>
  <c r="K39" i="1"/>
  <c r="G39" i="1"/>
  <c r="S38" i="1"/>
  <c r="O38" i="1"/>
  <c r="K38" i="1"/>
  <c r="G38" i="1"/>
  <c r="S37" i="1"/>
  <c r="O37" i="1"/>
  <c r="K37" i="1"/>
  <c r="G37" i="1"/>
  <c r="S36" i="1"/>
  <c r="O36" i="1"/>
  <c r="K36" i="1"/>
  <c r="G36" i="1"/>
  <c r="U36" i="1" s="1"/>
  <c r="S35" i="1"/>
  <c r="O35" i="1"/>
  <c r="K35" i="1"/>
  <c r="G35" i="1"/>
  <c r="U35" i="1" s="1"/>
  <c r="S34" i="1"/>
  <c r="S40" i="1" s="1"/>
  <c r="O34" i="1"/>
  <c r="O40" i="1" s="1"/>
  <c r="K34" i="1"/>
  <c r="G34" i="1"/>
  <c r="G40" i="1" s="1"/>
  <c r="V31" i="1"/>
  <c r="R31" i="1"/>
  <c r="Q31" i="1"/>
  <c r="P31" i="1"/>
  <c r="N31" i="1"/>
  <c r="M31" i="1"/>
  <c r="L31" i="1"/>
  <c r="J31" i="1"/>
  <c r="I31" i="1"/>
  <c r="H31" i="1"/>
  <c r="F31" i="1"/>
  <c r="E31" i="1"/>
  <c r="D31" i="1"/>
  <c r="C31" i="1"/>
  <c r="S30" i="1"/>
  <c r="O30" i="1"/>
  <c r="K30" i="1"/>
  <c r="G30" i="1"/>
  <c r="S29" i="1"/>
  <c r="O29" i="1"/>
  <c r="K29" i="1"/>
  <c r="G29" i="1"/>
  <c r="S28" i="1"/>
  <c r="O28" i="1"/>
  <c r="K28" i="1"/>
  <c r="G28" i="1"/>
  <c r="S27" i="1"/>
  <c r="O27" i="1"/>
  <c r="K27" i="1"/>
  <c r="G27" i="1"/>
  <c r="S26" i="1"/>
  <c r="O26" i="1"/>
  <c r="K26" i="1"/>
  <c r="G26" i="1"/>
  <c r="S25" i="1"/>
  <c r="S31" i="1" s="1"/>
  <c r="O25" i="1"/>
  <c r="O31" i="1" s="1"/>
  <c r="K25" i="1"/>
  <c r="G25" i="1"/>
  <c r="G31" i="1" s="1"/>
  <c r="V22" i="1"/>
  <c r="V55" i="1" s="1"/>
  <c r="R22" i="1"/>
  <c r="R55" i="1" s="1"/>
  <c r="Q22" i="1"/>
  <c r="P22" i="1"/>
  <c r="N22" i="1"/>
  <c r="N55" i="1" s="1"/>
  <c r="M22" i="1"/>
  <c r="M55" i="1" s="1"/>
  <c r="L22" i="1"/>
  <c r="J22" i="1"/>
  <c r="I22" i="1"/>
  <c r="I55" i="1" s="1"/>
  <c r="H22" i="1"/>
  <c r="F22" i="1"/>
  <c r="E22" i="1"/>
  <c r="D22" i="1"/>
  <c r="C22" i="1"/>
  <c r="C55" i="1" s="1"/>
  <c r="S21" i="1"/>
  <c r="O21" i="1"/>
  <c r="K21" i="1"/>
  <c r="G21" i="1"/>
  <c r="U21" i="1" s="1"/>
  <c r="S20" i="1"/>
  <c r="S22" i="1" s="1"/>
  <c r="O20" i="1"/>
  <c r="O22" i="1" s="1"/>
  <c r="K20" i="1"/>
  <c r="K22" i="1" s="1"/>
  <c r="G20" i="1"/>
  <c r="U20" i="1" s="1"/>
  <c r="U22" i="1" s="1"/>
  <c r="V16" i="1"/>
  <c r="R16" i="1"/>
  <c r="Q16" i="1"/>
  <c r="P16" i="1"/>
  <c r="N16" i="1"/>
  <c r="M16" i="1"/>
  <c r="L16" i="1"/>
  <c r="J16" i="1"/>
  <c r="I16" i="1"/>
  <c r="H16" i="1"/>
  <c r="F16" i="1"/>
  <c r="E16" i="1"/>
  <c r="D16" i="1"/>
  <c r="C16" i="1"/>
  <c r="S15" i="1"/>
  <c r="O15" i="1"/>
  <c r="K15" i="1"/>
  <c r="G15" i="1"/>
  <c r="S14" i="1"/>
  <c r="O14" i="1"/>
  <c r="K14" i="1"/>
  <c r="G14" i="1"/>
  <c r="S13" i="1"/>
  <c r="O13" i="1"/>
  <c r="K13" i="1"/>
  <c r="G13" i="1"/>
  <c r="S12" i="1"/>
  <c r="O12" i="1"/>
  <c r="K12" i="1"/>
  <c r="G12" i="1"/>
  <c r="S11" i="1"/>
  <c r="O11" i="1"/>
  <c r="K11" i="1"/>
  <c r="G11" i="1"/>
  <c r="S10" i="1"/>
  <c r="O10" i="1"/>
  <c r="K10" i="1"/>
  <c r="G10" i="1"/>
  <c r="S9" i="1"/>
  <c r="O9" i="1"/>
  <c r="K9" i="1"/>
  <c r="G9" i="1"/>
  <c r="S8" i="1"/>
  <c r="O8" i="1"/>
  <c r="K8" i="1"/>
  <c r="G8" i="1"/>
  <c r="G16" i="1" s="1"/>
  <c r="U37" i="1" l="1"/>
  <c r="U38" i="1"/>
  <c r="U39" i="1"/>
  <c r="K40" i="1"/>
  <c r="F55" i="1"/>
  <c r="F57" i="1" s="1"/>
  <c r="Q55" i="1"/>
  <c r="Q57" i="1" s="1"/>
  <c r="D55" i="1"/>
  <c r="D57" i="1" s="1"/>
  <c r="S53" i="1"/>
  <c r="H55" i="1"/>
  <c r="H57" i="1" s="1"/>
  <c r="U9" i="1"/>
  <c r="U10" i="1"/>
  <c r="U11" i="1"/>
  <c r="U12" i="1"/>
  <c r="U13" i="1"/>
  <c r="U14" i="1"/>
  <c r="U15" i="1"/>
  <c r="E55" i="1"/>
  <c r="E57" i="1" s="1"/>
  <c r="J55" i="1"/>
  <c r="J57" i="1" s="1"/>
  <c r="U26" i="1"/>
  <c r="U27" i="1"/>
  <c r="U28" i="1"/>
  <c r="U29" i="1"/>
  <c r="U30" i="1"/>
  <c r="P55" i="1"/>
  <c r="P57" i="1" s="1"/>
  <c r="U43" i="1"/>
  <c r="U44" i="1"/>
  <c r="U45" i="1"/>
  <c r="U46" i="1"/>
  <c r="U47" i="1"/>
  <c r="U48" i="1"/>
  <c r="U49" i="1"/>
  <c r="U50" i="1"/>
  <c r="U51" i="1"/>
  <c r="U52" i="1"/>
  <c r="K31" i="1"/>
  <c r="L55" i="1"/>
  <c r="L57" i="1" s="1"/>
  <c r="K53" i="1"/>
  <c r="O16" i="1"/>
  <c r="M57" i="1"/>
  <c r="S16" i="1"/>
  <c r="I57" i="1"/>
  <c r="V57" i="1"/>
  <c r="K16" i="1"/>
  <c r="C57" i="1"/>
  <c r="R57" i="1"/>
  <c r="O55" i="1"/>
  <c r="N57" i="1"/>
  <c r="S55" i="1"/>
  <c r="S57" i="1" s="1"/>
  <c r="U8" i="1"/>
  <c r="U25" i="1"/>
  <c r="G53" i="1"/>
  <c r="G22" i="1"/>
  <c r="U34" i="1"/>
  <c r="U40" i="1" l="1"/>
  <c r="G55" i="1"/>
  <c r="G57" i="1" s="1"/>
  <c r="K55" i="1"/>
  <c r="K57" i="1" s="1"/>
  <c r="O57" i="1"/>
  <c r="U31" i="1"/>
  <c r="U53" i="1"/>
  <c r="U16" i="1"/>
  <c r="U55" i="1" l="1"/>
  <c r="U57" i="1"/>
</calcChain>
</file>

<file path=xl/sharedStrings.xml><?xml version="1.0" encoding="utf-8"?>
<sst xmlns="http://schemas.openxmlformats.org/spreadsheetml/2006/main" count="460" uniqueCount="224">
  <si>
    <t>1</t>
  </si>
  <si>
    <t>2</t>
  </si>
  <si>
    <t>3</t>
  </si>
  <si>
    <t xml:space="preserve">September </t>
  </si>
  <si>
    <t xml:space="preserve">October </t>
  </si>
  <si>
    <t xml:space="preserve">November </t>
  </si>
  <si>
    <t xml:space="preserve">December </t>
  </si>
  <si>
    <t>10</t>
  </si>
  <si>
    <t>11</t>
  </si>
  <si>
    <t xml:space="preserve">March </t>
  </si>
  <si>
    <t xml:space="preserve">April </t>
  </si>
  <si>
    <t>15</t>
  </si>
  <si>
    <t xml:space="preserve">June </t>
  </si>
  <si>
    <t>FY 2020 Budget - Check</t>
  </si>
  <si>
    <t>Per Pupil Allotment</t>
  </si>
  <si>
    <t>[Account].&amp;[499]</t>
  </si>
  <si>
    <t>[Account].&amp;[479]</t>
  </si>
  <si>
    <t>False</t>
  </si>
  <si>
    <t>Per Pupil Facilities Allotment</t>
  </si>
  <si>
    <t>[Account].&amp;[500]</t>
  </si>
  <si>
    <t>True</t>
  </si>
  <si>
    <t>Federal Funding</t>
  </si>
  <si>
    <t>[Account].[89]</t>
  </si>
  <si>
    <t>Other Government Funding &amp; Grants</t>
  </si>
  <si>
    <t>[Account].&amp;[487]</t>
  </si>
  <si>
    <t>Building &amp; Rental Income</t>
  </si>
  <si>
    <t>[Account].&amp;[481]</t>
  </si>
  <si>
    <t>Private Grants and Donations</t>
  </si>
  <si>
    <t>[Account].&amp;[503]</t>
  </si>
  <si>
    <t>Activity Fees</t>
  </si>
  <si>
    <t>[Account].&amp;[480]</t>
  </si>
  <si>
    <t>Other Income</t>
  </si>
  <si>
    <t>[Account].&amp;[496]</t>
  </si>
  <si>
    <t>Salaries Expense</t>
  </si>
  <si>
    <t>[Account].&amp;[653]</t>
  </si>
  <si>
    <t>[Account].&amp;[543]</t>
  </si>
  <si>
    <t>Employee Benefits and Payroll Taxes</t>
  </si>
  <si>
    <t>[Account].&amp;[517]</t>
  </si>
  <si>
    <t>[Account].&amp;[502]</t>
  </si>
  <si>
    <t>Educational Supplies and Textbooks</t>
  </si>
  <si>
    <t>[Account].[31]</t>
  </si>
  <si>
    <t>Student Assessment Materials/Program Evaluation</t>
  </si>
  <si>
    <t>[Account].&amp;[736]</t>
  </si>
  <si>
    <t>[Account].&amp;[484]</t>
  </si>
  <si>
    <t>Contracted Student Services</t>
  </si>
  <si>
    <t>[Account].&amp;[735]</t>
  </si>
  <si>
    <t>Transportation Services</t>
  </si>
  <si>
    <t>[Account].&amp;[734]</t>
  </si>
  <si>
    <t>Food Services</t>
  </si>
  <si>
    <t>[Account].&amp;[738]</t>
  </si>
  <si>
    <t>Other Direct Student Expense</t>
  </si>
  <si>
    <t>[Account].&amp;[740]</t>
  </si>
  <si>
    <t>Rent Expense</t>
  </si>
  <si>
    <t>[Account].&amp;[741]</t>
  </si>
  <si>
    <t>[Account].&amp;[493]</t>
  </si>
  <si>
    <t>Interest Expense (Facilities)</t>
  </si>
  <si>
    <t>[Account].&amp;[742]</t>
  </si>
  <si>
    <t>Depreciation (Facilities)</t>
  </si>
  <si>
    <t>[Account].&amp;[744]</t>
  </si>
  <si>
    <t>Building Maintenance and Repairs</t>
  </si>
  <si>
    <t>[Account].&amp;[743]</t>
  </si>
  <si>
    <t>Contracted Building Services</t>
  </si>
  <si>
    <t>[Account].[98]</t>
  </si>
  <si>
    <t>Other Occupancy Expenses</t>
  </si>
  <si>
    <t>[Account].&amp;[749]</t>
  </si>
  <si>
    <t>Office Supplies and Materials</t>
  </si>
  <si>
    <t>[Account].&amp;[750]</t>
  </si>
  <si>
    <t>[Account].&amp;[494]</t>
  </si>
  <si>
    <t>Office Equipment Rental and Maintenance</t>
  </si>
  <si>
    <t>[Account].&amp;[751]</t>
  </si>
  <si>
    <t>Computer Expenses</t>
  </si>
  <si>
    <t>[Account].&amp;[752]</t>
  </si>
  <si>
    <t>Telephone/Telecommunications</t>
  </si>
  <si>
    <t>[Account].&amp;[753]</t>
  </si>
  <si>
    <t>Legal, Accounting and Payroll Svcs</t>
  </si>
  <si>
    <t>[Account].[54]</t>
  </si>
  <si>
    <t>Insurance</t>
  </si>
  <si>
    <t>[Account].&amp;[761]</t>
  </si>
  <si>
    <t>[Account].&amp;[486]</t>
  </si>
  <si>
    <t>Professional Development</t>
  </si>
  <si>
    <t>[Account].&amp;[544]</t>
  </si>
  <si>
    <t>PCSB Administrative/Management Fee</t>
  </si>
  <si>
    <t>[Account].&amp;[762]</t>
  </si>
  <si>
    <t>Depreciation &amp; Amortization (non-facility)</t>
  </si>
  <si>
    <t>[Account].&amp;[763]</t>
  </si>
  <si>
    <t>Other General Expense</t>
  </si>
  <si>
    <t>[Account].[65]</t>
  </si>
  <si>
    <t/>
  </si>
  <si>
    <t>[Time].[1]</t>
  </si>
  <si>
    <t>[Time].[2]</t>
  </si>
  <si>
    <t>[Time].[3]</t>
  </si>
  <si>
    <t>[Time].[4]</t>
  </si>
  <si>
    <t>[Time].[6]</t>
  </si>
  <si>
    <t>[Time].[7]</t>
  </si>
  <si>
    <t>[Time].[8]</t>
  </si>
  <si>
    <t>[Time].[10]</t>
  </si>
  <si>
    <t>[Time].[11]</t>
  </si>
  <si>
    <t>[Time].[12]</t>
  </si>
  <si>
    <t>[Time].[14]</t>
  </si>
  <si>
    <t>[Time].[15]</t>
  </si>
  <si>
    <t>[Time].[16]</t>
  </si>
  <si>
    <t>[Time].[20]</t>
  </si>
  <si>
    <t>DC Charter Board Annual Budget - Row Set</t>
  </si>
  <si>
    <t>FALSE</t>
  </si>
  <si>
    <t>[Account].[1]</t>
  </si>
  <si>
    <t>0</t>
  </si>
  <si>
    <t>REVENUE</t>
  </si>
  <si>
    <t>89</t>
  </si>
  <si>
    <t>90</t>
  </si>
  <si>
    <t>103</t>
  </si>
  <si>
    <t>87</t>
  </si>
  <si>
    <t>88</t>
  </si>
  <si>
    <t>73</t>
  </si>
  <si>
    <t>[Account].[9]</t>
  </si>
  <si>
    <t>9</t>
  </si>
  <si>
    <t>TOTAL REVENUES</t>
  </si>
  <si>
    <t>[Account].[30]</t>
  </si>
  <si>
    <t>30</t>
  </si>
  <si>
    <t>[Account].[10]</t>
  </si>
  <si>
    <t>[Account].[74]</t>
  </si>
  <si>
    <t>74</t>
  </si>
  <si>
    <t>Personnel Salaries and Benefits</t>
  </si>
  <si>
    <t>26</t>
  </si>
  <si>
    <t>[Account].[34]</t>
  </si>
  <si>
    <t>34</t>
  </si>
  <si>
    <t>Subtotal: Personnel Expense</t>
  </si>
  <si>
    <t>[Account].[35]</t>
  </si>
  <si>
    <t>35</t>
  </si>
  <si>
    <t>[Account].[36]</t>
  </si>
  <si>
    <t>36</t>
  </si>
  <si>
    <t>Direct Student Expense</t>
  </si>
  <si>
    <t>31</t>
  </si>
  <si>
    <t>37</t>
  </si>
  <si>
    <t>38</t>
  </si>
  <si>
    <t>75</t>
  </si>
  <si>
    <t>76</t>
  </si>
  <si>
    <t>39</t>
  </si>
  <si>
    <t>[Account].[32]</t>
  </si>
  <si>
    <t>32</t>
  </si>
  <si>
    <t>Subtotal: Direct Student Expense</t>
  </si>
  <si>
    <t>[Account].[33]</t>
  </si>
  <si>
    <t>33</t>
  </si>
  <si>
    <t>[Account].[41]</t>
  </si>
  <si>
    <t>41</t>
  </si>
  <si>
    <t>Occupancy Expense</t>
  </si>
  <si>
    <t>13</t>
  </si>
  <si>
    <t>42</t>
  </si>
  <si>
    <t>43</t>
  </si>
  <si>
    <t>97</t>
  </si>
  <si>
    <t>98</t>
  </si>
  <si>
    <t>99</t>
  </si>
  <si>
    <t>[Account].[46]</t>
  </si>
  <si>
    <t>46</t>
  </si>
  <si>
    <t>Subtotal: Occupancy Expenses</t>
  </si>
  <si>
    <t>[Account].[47]</t>
  </si>
  <si>
    <t>47</t>
  </si>
  <si>
    <t>[Account].[48]</t>
  </si>
  <si>
    <t>48</t>
  </si>
  <si>
    <t>General and Administrative Expenses</t>
  </si>
  <si>
    <t>49</t>
  </si>
  <si>
    <t>52</t>
  </si>
  <si>
    <t>61</t>
  </si>
  <si>
    <t>53</t>
  </si>
  <si>
    <t>54</t>
  </si>
  <si>
    <t>92</t>
  </si>
  <si>
    <t>94</t>
  </si>
  <si>
    <t>95</t>
  </si>
  <si>
    <t>65</t>
  </si>
  <si>
    <t>[Account].[66]</t>
  </si>
  <si>
    <t>66</t>
  </si>
  <si>
    <t>Subtotal: General Expenses</t>
  </si>
  <si>
    <t>[Account].[67]</t>
  </si>
  <si>
    <t>67</t>
  </si>
  <si>
    <t>TOTAL EXPENSES</t>
  </si>
  <si>
    <t>[Account].[104]</t>
  </si>
  <si>
    <t>104</t>
  </si>
  <si>
    <t>[Account].[105]</t>
  </si>
  <si>
    <t>105</t>
  </si>
  <si>
    <t>Change in Net Assets</t>
  </si>
  <si>
    <t>DC Charter Board Annual Budget - Column</t>
  </si>
  <si>
    <t xml:space="preserve">Prior Year </t>
  </si>
  <si>
    <t xml:space="preserve">Budget </t>
  </si>
  <si>
    <t xml:space="preserve">July </t>
  </si>
  <si>
    <t xml:space="preserve">August </t>
  </si>
  <si>
    <t>4</t>
  </si>
  <si>
    <t>[Time].[5]</t>
  </si>
  <si>
    <t>5</t>
  </si>
  <si>
    <t>Q1 Budget</t>
  </si>
  <si>
    <t>6</t>
  </si>
  <si>
    <t>7</t>
  </si>
  <si>
    <t>8</t>
  </si>
  <si>
    <t>[Time].[9]</t>
  </si>
  <si>
    <t>Q2 Budget</t>
  </si>
  <si>
    <t xml:space="preserve">January </t>
  </si>
  <si>
    <t xml:space="preserve">February </t>
  </si>
  <si>
    <t>12</t>
  </si>
  <si>
    <t>[Time].[13]</t>
  </si>
  <si>
    <t>Q3 Budget</t>
  </si>
  <si>
    <t>14</t>
  </si>
  <si>
    <t xml:space="preserve">May </t>
  </si>
  <si>
    <t>16</t>
  </si>
  <si>
    <t>[Time].[17]</t>
  </si>
  <si>
    <t>17</t>
  </si>
  <si>
    <t>Q4 Budget</t>
  </si>
  <si>
    <t>[Time].[18]</t>
  </si>
  <si>
    <t>18</t>
  </si>
  <si>
    <t xml:space="preserve">        </t>
  </si>
  <si>
    <t>[Time].[19]</t>
  </si>
  <si>
    <t>19</t>
  </si>
  <si>
    <t xml:space="preserve">FY 2020 </t>
  </si>
  <si>
    <t xml:space="preserve"> Budget </t>
  </si>
  <si>
    <t>20</t>
  </si>
  <si>
    <t>DIM100</t>
  </si>
  <si>
    <t>DIM112</t>
  </si>
  <si>
    <t>FUNCTIONAL EXPENSES</t>
  </si>
  <si>
    <t>CARLOS ROSARIO INT'L PUBLIC CHARTER SCHOOL</t>
  </si>
  <si>
    <t>Fiscal Year 2020 Annual Budget</t>
  </si>
  <si>
    <t># oF Positions</t>
  </si>
  <si>
    <t>DC PCSB Interim Financials Reporting Template</t>
  </si>
  <si>
    <t>CYNTHIA L. MATLACK</t>
  </si>
  <si>
    <t>CMATLACK@CARLOSROSARIO.ORG</t>
  </si>
  <si>
    <t>202-797-4700, ext 105</t>
  </si>
  <si>
    <t>Annual Budget</t>
  </si>
  <si>
    <t>FY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</si>
</sst>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[Red]_(* \(#,##0\);_(* &quot;-&quot;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0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F1DD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2" borderId="1" quotePrefix="1" applyNumberFormat="0" applyFill="0" applyBorder="0" applyAlignment="0" applyProtection="0"/>
  </cellStyleXfs>
  <cellXfs count="130">
    <xf numFmtId="0" fontId="0" fillId="0" borderId="0" xfId="0"/>
    <xf numFmtId="0" fontId="11" fillId="0" borderId="0" xfId="0" quotePrefix="1" applyFont="1"/>
    <xf numFmtId="0" fontId="11" fillId="0" borderId="0" xfId="0" applyFont="1"/>
    <xf numFmtId="164" fontId="10" fillId="2" borderId="0" xfId="0" quotePrefix="1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left"/>
    </xf>
    <xf numFmtId="0" fontId="2" fillId="2" borderId="0" xfId="0" quotePrefix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8" fillId="2" borderId="0" xfId="0" applyNumberFormat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0" fontId="11" fillId="0" borderId="2" xfId="0" quotePrefix="1" applyFont="1" applyBorder="1"/>
    <xf numFmtId="164" fontId="9" fillId="2" borderId="2" xfId="0" applyNumberFormat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left"/>
    </xf>
    <xf numFmtId="0" fontId="11" fillId="0" borderId="3" xfId="0" quotePrefix="1" applyFont="1" applyBorder="1"/>
    <xf numFmtId="164" fontId="5" fillId="2" borderId="3" xfId="0" applyNumberFormat="1" applyFont="1" applyFill="1" applyBorder="1" applyAlignment="1">
      <alignment horizontal="left"/>
    </xf>
    <xf numFmtId="0" fontId="3" fillId="2" borderId="9" xfId="0" quotePrefix="1" applyFont="1" applyFill="1" applyBorder="1" applyAlignment="1">
      <alignment horizontal="center"/>
    </xf>
    <xf numFmtId="164" fontId="10" fillId="2" borderId="9" xfId="0" applyNumberFormat="1" applyFont="1" applyFill="1" applyBorder="1" applyAlignment="1">
      <alignment horizontal="left"/>
    </xf>
    <xf numFmtId="164" fontId="10" fillId="2" borderId="10" xfId="0" quotePrefix="1" applyNumberFormat="1" applyFont="1" applyFill="1" applyBorder="1" applyAlignment="1">
      <alignment horizontal="left"/>
    </xf>
    <xf numFmtId="164" fontId="7" fillId="2" borderId="10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left"/>
    </xf>
    <xf numFmtId="164" fontId="10" fillId="2" borderId="12" xfId="0" quotePrefix="1" applyNumberFormat="1" applyFont="1" applyFill="1" applyBorder="1" applyAlignment="1">
      <alignment horizontal="left"/>
    </xf>
    <xf numFmtId="164" fontId="7" fillId="2" borderId="12" xfId="0" applyNumberFormat="1" applyFont="1" applyFill="1" applyBorder="1" applyAlignment="1">
      <alignment horizontal="left"/>
    </xf>
    <xf numFmtId="164" fontId="7" fillId="2" borderId="8" xfId="0" applyNumberFormat="1" applyFont="1" applyFill="1" applyBorder="1" applyAlignment="1">
      <alignment horizontal="left"/>
    </xf>
    <xf numFmtId="164" fontId="9" fillId="2" borderId="5" xfId="0" applyNumberFormat="1" applyFont="1" applyFill="1" applyBorder="1" applyAlignment="1">
      <alignment horizontal="left"/>
    </xf>
    <xf numFmtId="164" fontId="2" fillId="2" borderId="12" xfId="0" applyNumberFormat="1" applyFont="1" applyFill="1" applyBorder="1" applyAlignment="1">
      <alignment horizontal="left"/>
    </xf>
    <xf numFmtId="164" fontId="10" fillId="2" borderId="12" xfId="0" applyNumberFormat="1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9" fillId="2" borderId="12" xfId="0" applyNumberFormat="1" applyFont="1" applyFill="1" applyBorder="1" applyAlignment="1">
      <alignment horizontal="left"/>
    </xf>
    <xf numFmtId="164" fontId="5" fillId="2" borderId="13" xfId="0" applyNumberFormat="1" applyFont="1" applyFill="1" applyBorder="1" applyAlignment="1">
      <alignment horizontal="left"/>
    </xf>
    <xf numFmtId="164" fontId="4" fillId="2" borderId="13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10" fillId="2" borderId="14" xfId="0" quotePrefix="1" applyNumberFormat="1" applyFont="1" applyFill="1" applyBorder="1" applyAlignment="1">
      <alignment horizontal="left"/>
    </xf>
    <xf numFmtId="164" fontId="7" fillId="2" borderId="14" xfId="0" applyNumberFormat="1" applyFont="1" applyFill="1" applyBorder="1" applyAlignment="1">
      <alignment horizontal="left"/>
    </xf>
    <xf numFmtId="164" fontId="7" fillId="2" borderId="9" xfId="0" applyNumberFormat="1" applyFont="1" applyFill="1" applyBorder="1" applyAlignment="1">
      <alignment horizontal="left"/>
    </xf>
    <xf numFmtId="164" fontId="9" fillId="2" borderId="6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164" fontId="10" fillId="2" borderId="14" xfId="0" applyNumberFormat="1" applyFont="1" applyFill="1" applyBorder="1" applyAlignment="1">
      <alignment horizontal="left"/>
    </xf>
    <xf numFmtId="164" fontId="8" fillId="2" borderId="14" xfId="0" applyNumberFormat="1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left"/>
    </xf>
    <xf numFmtId="164" fontId="9" fillId="2" borderId="14" xfId="0" applyNumberFormat="1" applyFont="1" applyFill="1" applyBorder="1" applyAlignment="1">
      <alignment horizontal="left"/>
    </xf>
    <xf numFmtId="164" fontId="5" fillId="2" borderId="15" xfId="0" applyNumberFormat="1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49" fontId="10" fillId="2" borderId="0" xfId="0" quotePrefix="1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left" indent="4"/>
    </xf>
    <xf numFmtId="49" fontId="7" fillId="2" borderId="1" xfId="0" quotePrefix="1" applyNumberFormat="1" applyFont="1" applyFill="1" applyBorder="1" applyAlignment="1">
      <alignment horizontal="left" indent="4"/>
    </xf>
    <xf numFmtId="49" fontId="9" fillId="2" borderId="2" xfId="0" quotePrefix="1" applyNumberFormat="1" applyFont="1" applyFill="1" applyBorder="1" applyAlignment="1">
      <alignment horizontal="left" indent="4"/>
    </xf>
    <xf numFmtId="49" fontId="8" fillId="2" borderId="0" xfId="0" quotePrefix="1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left" indent="5"/>
    </xf>
    <xf numFmtId="49" fontId="7" fillId="2" borderId="1" xfId="0" quotePrefix="1" applyNumberFormat="1" applyFont="1" applyFill="1" applyBorder="1" applyAlignment="1">
      <alignment horizontal="left" indent="5"/>
    </xf>
    <xf numFmtId="49" fontId="5" fillId="2" borderId="2" xfId="0" quotePrefix="1" applyNumberFormat="1" applyFont="1" applyFill="1" applyBorder="1" applyAlignment="1">
      <alignment horizontal="left" indent="5"/>
    </xf>
    <xf numFmtId="49" fontId="5" fillId="2" borderId="3" xfId="0" quotePrefix="1" applyNumberFormat="1" applyFont="1" applyFill="1" applyBorder="1" applyAlignment="1">
      <alignment horizontal="left" indent="5"/>
    </xf>
    <xf numFmtId="49" fontId="4" fillId="2" borderId="3" xfId="0" quotePrefix="1" applyNumberFormat="1" applyFont="1" applyFill="1" applyBorder="1" applyAlignment="1">
      <alignment horizontal="left" indent="3"/>
    </xf>
    <xf numFmtId="49" fontId="3" fillId="2" borderId="12" xfId="0" quotePrefix="1" applyNumberFormat="1" applyFont="1" applyFill="1" applyBorder="1" applyAlignment="1">
      <alignment horizontal="center"/>
    </xf>
    <xf numFmtId="49" fontId="3" fillId="2" borderId="14" xfId="0" quotePrefix="1" applyNumberFormat="1" applyFont="1" applyFill="1" applyBorder="1" applyAlignment="1">
      <alignment horizontal="center"/>
    </xf>
    <xf numFmtId="49" fontId="3" fillId="2" borderId="10" xfId="0" quotePrefix="1" applyNumberFormat="1" applyFont="1" applyFill="1" applyBorder="1" applyAlignment="1">
      <alignment horizontal="center"/>
    </xf>
    <xf numFmtId="49" fontId="3" fillId="2" borderId="6" xfId="0" quotePrefix="1" applyNumberFormat="1" applyFont="1" applyFill="1" applyBorder="1" applyAlignment="1">
      <alignment horizontal="center"/>
    </xf>
    <xf numFmtId="49" fontId="2" fillId="2" borderId="10" xfId="0" quotePrefix="1" applyNumberFormat="1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49" fontId="3" fillId="3" borderId="4" xfId="0" quotePrefix="1" applyNumberFormat="1" applyFont="1" applyFill="1" applyBorder="1" applyAlignment="1">
      <alignment horizontal="center"/>
    </xf>
    <xf numFmtId="49" fontId="3" fillId="3" borderId="2" xfId="0" quotePrefix="1" applyNumberFormat="1" applyFont="1" applyFill="1" applyBorder="1" applyAlignment="1">
      <alignment horizontal="center"/>
    </xf>
    <xf numFmtId="49" fontId="3" fillId="3" borderId="5" xfId="0" quotePrefix="1" applyNumberFormat="1" applyFont="1" applyFill="1" applyBorder="1" applyAlignment="1">
      <alignment horizontal="center"/>
    </xf>
    <xf numFmtId="49" fontId="3" fillId="3" borderId="7" xfId="0" quotePrefix="1" applyNumberFormat="1" applyFont="1" applyFill="1" applyBorder="1" applyAlignment="1">
      <alignment horizontal="center"/>
    </xf>
    <xf numFmtId="49" fontId="3" fillId="3" borderId="1" xfId="0" quotePrefix="1" applyNumberFormat="1" applyFont="1" applyFill="1" applyBorder="1" applyAlignment="1">
      <alignment horizontal="center"/>
    </xf>
    <xf numFmtId="49" fontId="3" fillId="3" borderId="8" xfId="0" quotePrefix="1" applyNumberFormat="1" applyFont="1" applyFill="1" applyBorder="1" applyAlignment="1">
      <alignment horizontal="center"/>
    </xf>
    <xf numFmtId="164" fontId="10" fillId="3" borderId="10" xfId="0" quotePrefix="1" applyNumberFormat="1" applyFont="1" applyFill="1" applyBorder="1" applyAlignment="1">
      <alignment horizontal="left"/>
    </xf>
    <xf numFmtId="164" fontId="10" fillId="3" borderId="0" xfId="0" quotePrefix="1" applyNumberFormat="1" applyFont="1" applyFill="1" applyAlignment="1">
      <alignment horizontal="left"/>
    </xf>
    <xf numFmtId="164" fontId="10" fillId="3" borderId="12" xfId="0" quotePrefix="1" applyNumberFormat="1" applyFont="1" applyFill="1" applyBorder="1" applyAlignment="1">
      <alignment horizontal="left"/>
    </xf>
    <xf numFmtId="164" fontId="7" fillId="3" borderId="10" xfId="0" applyNumberFormat="1" applyFont="1" applyFill="1" applyBorder="1" applyAlignment="1">
      <alignment horizontal="left"/>
    </xf>
    <xf numFmtId="164" fontId="7" fillId="3" borderId="0" xfId="0" applyNumberFormat="1" applyFont="1" applyFill="1" applyAlignment="1">
      <alignment horizontal="left"/>
    </xf>
    <xf numFmtId="164" fontId="7" fillId="3" borderId="12" xfId="0" applyNumberFormat="1" applyFont="1" applyFill="1" applyBorder="1" applyAlignment="1">
      <alignment horizontal="left"/>
    </xf>
    <xf numFmtId="164" fontId="7" fillId="3" borderId="7" xfId="0" applyNumberFormat="1" applyFont="1" applyFill="1" applyBorder="1" applyAlignment="1">
      <alignment horizontal="left"/>
    </xf>
    <xf numFmtId="164" fontId="7" fillId="3" borderId="8" xfId="0" applyNumberFormat="1" applyFont="1" applyFill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164" fontId="9" fillId="3" borderId="2" xfId="0" applyNumberFormat="1" applyFont="1" applyFill="1" applyBorder="1" applyAlignment="1">
      <alignment horizontal="left"/>
    </xf>
    <xf numFmtId="164" fontId="9" fillId="3" borderId="5" xfId="0" applyNumberFormat="1" applyFont="1" applyFill="1" applyBorder="1" applyAlignment="1">
      <alignment horizontal="left"/>
    </xf>
    <xf numFmtId="164" fontId="2" fillId="3" borderId="10" xfId="0" applyNumberFormat="1" applyFont="1" applyFill="1" applyBorder="1" applyAlignment="1">
      <alignment horizontal="left"/>
    </xf>
    <xf numFmtId="164" fontId="2" fillId="3" borderId="0" xfId="0" applyNumberFormat="1" applyFont="1" applyFill="1" applyAlignment="1">
      <alignment horizontal="left"/>
    </xf>
    <xf numFmtId="164" fontId="2" fillId="3" borderId="12" xfId="0" applyNumberFormat="1" applyFont="1" applyFill="1" applyBorder="1" applyAlignment="1">
      <alignment horizontal="left"/>
    </xf>
    <xf numFmtId="164" fontId="10" fillId="3" borderId="10" xfId="0" applyNumberFormat="1" applyFont="1" applyFill="1" applyBorder="1" applyAlignment="1">
      <alignment horizontal="left"/>
    </xf>
    <xf numFmtId="164" fontId="10" fillId="3" borderId="0" xfId="0" applyNumberFormat="1" applyFont="1" applyFill="1" applyAlignment="1">
      <alignment horizontal="left"/>
    </xf>
    <xf numFmtId="164" fontId="10" fillId="3" borderId="12" xfId="0" applyNumberFormat="1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164" fontId="5" fillId="3" borderId="4" xfId="0" applyNumberFormat="1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164" fontId="9" fillId="3" borderId="0" xfId="0" applyNumberFormat="1" applyFont="1" applyFill="1" applyAlignment="1">
      <alignment horizontal="left"/>
    </xf>
    <xf numFmtId="164" fontId="9" fillId="3" borderId="12" xfId="0" applyNumberFormat="1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left" vertical="top"/>
    </xf>
    <xf numFmtId="164" fontId="7" fillId="3" borderId="0" xfId="0" applyNumberFormat="1" applyFont="1" applyFill="1" applyBorder="1" applyAlignment="1">
      <alignment horizontal="left"/>
    </xf>
    <xf numFmtId="164" fontId="5" fillId="3" borderId="11" xfId="0" applyNumberFormat="1" applyFont="1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left"/>
    </xf>
    <xf numFmtId="164" fontId="5" fillId="3" borderId="13" xfId="0" applyNumberFormat="1" applyFont="1" applyFill="1" applyBorder="1" applyAlignment="1">
      <alignment horizontal="left"/>
    </xf>
    <xf numFmtId="164" fontId="4" fillId="3" borderId="11" xfId="0" applyNumberFormat="1" applyFont="1" applyFill="1" applyBorder="1" applyAlignment="1">
      <alignment horizontal="left"/>
    </xf>
    <xf numFmtId="164" fontId="4" fillId="3" borderId="13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164" fontId="10" fillId="3" borderId="7" xfId="0" applyNumberFormat="1" applyFont="1" applyFill="1" applyBorder="1" applyAlignment="1">
      <alignment horizontal="left"/>
    </xf>
    <xf numFmtId="164" fontId="10" fillId="3" borderId="1" xfId="0" applyNumberFormat="1" applyFont="1" applyFill="1" applyBorder="1" applyAlignment="1">
      <alignment horizontal="left"/>
    </xf>
    <xf numFmtId="164" fontId="10" fillId="3" borderId="8" xfId="0" applyNumberFormat="1" applyFont="1" applyFill="1" applyBorder="1" applyAlignment="1">
      <alignment horizontal="left"/>
    </xf>
    <xf numFmtId="164" fontId="3" fillId="3" borderId="0" xfId="0" applyNumberFormat="1" applyFont="1" applyFill="1" applyAlignment="1">
      <alignment horizontal="left"/>
    </xf>
    <xf numFmtId="0" fontId="11" fillId="0" borderId="2" xfId="0" applyFont="1" applyBorder="1"/>
    <xf numFmtId="0" fontId="11" fillId="0" borderId="1" xfId="0" quotePrefix="1" applyFont="1" applyBorder="1"/>
    <xf numFmtId="164" fontId="7" fillId="3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164" fontId="4" fillId="2" borderId="10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11" fillId="0" borderId="2" xfId="0" quotePrefix="1" applyFont="1" applyBorder="1"/>
    <xf numFmtId="164" fontId="2" fillId="3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12" fillId="0" borderId="0" xfId="0" applyFont="1"/>
    <xf numFmtId="0" fontId="13" fillId="0" borderId="0" xfId="0" quotePrefix="1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4" borderId="0" xfId="0" applyFont="1" applyFill="1"/>
    <xf numFmtId="0" fontId="16" fillId="4" borderId="0" xfId="0" applyFont="1" applyFill="1"/>
    <xf numFmtId="0" fontId="6" fillId="4" borderId="0" xfId="6" applyFill="1" applyBorder="1"/>
    <xf numFmtId="0" fontId="15" fillId="4" borderId="0" xfId="0" applyFont="1" applyFill="1" applyAlignment="1">
      <alignment horizontal="left"/>
    </xf>
  </cellXfs>
  <cellStyles count="7">
    <cellStyle name="Comma" xfId="4"/>
    <cellStyle name="Comma [0]" xfId="5"/>
    <cellStyle name="Currency" xfId="2"/>
    <cellStyle name="Currency [0]" xfId="3"/>
    <cellStyle name="Hyperlink" xfId="6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2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ATLACK@CARLOSROSARIO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zoomScaleNormal="100" zoomScaleSheetLayoutView="100" workbookViewId="0">
      <selection activeCell="A20" sqref="A20"/>
    </sheetView>
  </sheetViews>
  <sheetFormatPr defaultColWidth="9.140625" defaultRowHeight="12.75" x14ac:dyDescent="0.2"/>
  <cols>
    <col min="1" max="1" width="49.7109375" style="125" bestFit="1" customWidth="1"/>
    <col min="2" max="3" width="9.140625" style="125"/>
    <col min="4" max="4" width="52.42578125" style="125" customWidth="1"/>
    <col min="5" max="16384" width="9.140625" style="125"/>
  </cols>
  <sheetData>
    <row r="1" spans="1:1" x14ac:dyDescent="0.2">
      <c r="A1" s="124" t="s">
        <v>218</v>
      </c>
    </row>
    <row r="2" spans="1:1" x14ac:dyDescent="0.2">
      <c r="A2" s="126" t="s">
        <v>215</v>
      </c>
    </row>
    <row r="4" spans="1:1" x14ac:dyDescent="0.2">
      <c r="A4" s="127" t="s">
        <v>219</v>
      </c>
    </row>
    <row r="5" spans="1:1" ht="15" x14ac:dyDescent="0.25">
      <c r="A5" s="128" t="s">
        <v>220</v>
      </c>
    </row>
    <row r="6" spans="1:1" x14ac:dyDescent="0.2">
      <c r="A6" s="127" t="s">
        <v>221</v>
      </c>
    </row>
    <row r="8" spans="1:1" x14ac:dyDescent="0.2">
      <c r="A8" s="129" t="s">
        <v>223</v>
      </c>
    </row>
    <row r="9" spans="1:1" x14ac:dyDescent="0.2">
      <c r="A9" s="126" t="s">
        <v>222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showGridLines="0" tabSelected="1" zoomScaleNormal="100" workbookViewId="0">
      <pane xSplit="2" ySplit="6" topLeftCell="C7" activePane="bottomRight" state="frozen"/>
      <selection pane="topRight" activeCell="F1" sqref="F1"/>
      <selection pane="bottomLeft" activeCell="A10" sqref="A10"/>
      <selection pane="bottomRight" activeCell="B23" sqref="B23"/>
    </sheetView>
  </sheetViews>
  <sheetFormatPr defaultRowHeight="15" x14ac:dyDescent="0.25"/>
  <cols>
    <col min="1" max="1" width="49.140625" customWidth="1"/>
    <col min="2" max="2" width="11.42578125" customWidth="1"/>
    <col min="3" max="3" width="13.5703125" customWidth="1"/>
    <col min="4" max="4" width="12.42578125" customWidth="1"/>
    <col min="5" max="5" width="12.85546875" customWidth="1"/>
    <col min="6" max="7" width="12.42578125" customWidth="1"/>
    <col min="8" max="8" width="12.85546875" customWidth="1"/>
    <col min="9" max="9" width="12.42578125" customWidth="1"/>
    <col min="10" max="12" width="12.85546875" customWidth="1"/>
    <col min="13" max="14" width="12.42578125" customWidth="1"/>
    <col min="15" max="15" width="12.85546875" customWidth="1"/>
    <col min="16" max="17" width="12.42578125" customWidth="1"/>
    <col min="18" max="18" width="12.85546875" customWidth="1"/>
    <col min="19" max="19" width="12.42578125" customWidth="1"/>
    <col min="20" max="20" width="4.7109375" customWidth="1"/>
    <col min="21" max="21" width="13.5703125" customWidth="1"/>
    <col min="22" max="22" width="11.85546875" hidden="1" customWidth="1"/>
    <col min="23" max="23" width="16.28515625" hidden="1" customWidth="1"/>
    <col min="24" max="24" width="2.28515625" hidden="1" customWidth="1"/>
    <col min="25" max="25" width="16.28515625" hidden="1" customWidth="1"/>
    <col min="26" max="26" width="5.85546875" hidden="1" customWidth="1"/>
    <col min="27" max="29" width="3.28515625" hidden="1" customWidth="1"/>
  </cols>
  <sheetData>
    <row r="1" spans="1:29" ht="17.25" x14ac:dyDescent="0.3">
      <c r="A1" s="48" t="s">
        <v>215</v>
      </c>
    </row>
    <row r="2" spans="1:29" x14ac:dyDescent="0.25">
      <c r="A2" s="121" t="s">
        <v>216</v>
      </c>
    </row>
    <row r="5" spans="1:29" ht="15" customHeight="1" x14ac:dyDescent="0.25">
      <c r="A5" s="1" t="s">
        <v>87</v>
      </c>
      <c r="B5" s="1"/>
      <c r="C5" s="58" t="s">
        <v>180</v>
      </c>
      <c r="D5" s="65" t="s">
        <v>182</v>
      </c>
      <c r="E5" s="66" t="s">
        <v>183</v>
      </c>
      <c r="F5" s="67" t="s">
        <v>3</v>
      </c>
      <c r="G5" s="59" t="s">
        <v>187</v>
      </c>
      <c r="H5" s="65" t="s">
        <v>4</v>
      </c>
      <c r="I5" s="66" t="s">
        <v>5</v>
      </c>
      <c r="J5" s="67" t="s">
        <v>6</v>
      </c>
      <c r="K5" s="59" t="s">
        <v>192</v>
      </c>
      <c r="L5" s="65" t="s">
        <v>193</v>
      </c>
      <c r="M5" s="66" t="s">
        <v>194</v>
      </c>
      <c r="N5" s="67" t="s">
        <v>9</v>
      </c>
      <c r="O5" s="59" t="s">
        <v>197</v>
      </c>
      <c r="P5" s="65" t="s">
        <v>10</v>
      </c>
      <c r="Q5" s="66" t="s">
        <v>199</v>
      </c>
      <c r="R5" s="67" t="s">
        <v>12</v>
      </c>
      <c r="S5" s="61" t="s">
        <v>203</v>
      </c>
      <c r="T5" s="59" t="s">
        <v>206</v>
      </c>
      <c r="U5" s="60" t="s">
        <v>209</v>
      </c>
      <c r="V5" s="62" t="s">
        <v>13</v>
      </c>
      <c r="W5" s="2"/>
      <c r="X5" s="2"/>
      <c r="Y5" s="2"/>
      <c r="Z5" s="2"/>
      <c r="AA5" s="2"/>
      <c r="AB5" s="2" t="s">
        <v>102</v>
      </c>
      <c r="AC5" s="2" t="s">
        <v>213</v>
      </c>
    </row>
    <row r="6" spans="1:29" ht="15" customHeight="1" x14ac:dyDescent="0.25">
      <c r="A6" s="1"/>
      <c r="B6" s="1"/>
      <c r="C6" s="58" t="s">
        <v>181</v>
      </c>
      <c r="D6" s="68" t="s">
        <v>181</v>
      </c>
      <c r="E6" s="69" t="s">
        <v>181</v>
      </c>
      <c r="F6" s="70" t="s">
        <v>181</v>
      </c>
      <c r="G6" s="16"/>
      <c r="H6" s="68" t="s">
        <v>181</v>
      </c>
      <c r="I6" s="69" t="s">
        <v>181</v>
      </c>
      <c r="J6" s="70" t="s">
        <v>181</v>
      </c>
      <c r="K6" s="16"/>
      <c r="L6" s="68" t="s">
        <v>181</v>
      </c>
      <c r="M6" s="69" t="s">
        <v>181</v>
      </c>
      <c r="N6" s="70" t="s">
        <v>181</v>
      </c>
      <c r="O6" s="16"/>
      <c r="P6" s="68" t="s">
        <v>181</v>
      </c>
      <c r="Q6" s="69" t="s">
        <v>181</v>
      </c>
      <c r="R6" s="70" t="s">
        <v>181</v>
      </c>
      <c r="S6" s="16"/>
      <c r="T6" s="16"/>
      <c r="U6" s="60" t="s">
        <v>210</v>
      </c>
      <c r="V6" s="6"/>
      <c r="W6" s="2"/>
      <c r="X6" s="2"/>
      <c r="Y6" s="2"/>
      <c r="Z6" s="2"/>
      <c r="AA6" s="2"/>
      <c r="AB6" s="2"/>
      <c r="AC6" s="2" t="s">
        <v>213</v>
      </c>
    </row>
    <row r="7" spans="1:29" ht="17.25" customHeight="1" x14ac:dyDescent="0.3">
      <c r="A7" s="48" t="s">
        <v>106</v>
      </c>
      <c r="B7" s="1"/>
      <c r="C7" s="24"/>
      <c r="D7" s="71"/>
      <c r="E7" s="72"/>
      <c r="F7" s="73"/>
      <c r="G7" s="36"/>
      <c r="H7" s="71"/>
      <c r="I7" s="72"/>
      <c r="J7" s="73"/>
      <c r="K7" s="36"/>
      <c r="L7" s="71"/>
      <c r="M7" s="72"/>
      <c r="N7" s="73"/>
      <c r="O7" s="36"/>
      <c r="P7" s="71"/>
      <c r="Q7" s="72"/>
      <c r="R7" s="73"/>
      <c r="S7" s="36"/>
      <c r="T7" s="36"/>
      <c r="U7" s="18"/>
      <c r="V7" s="3"/>
      <c r="W7" s="2" t="s">
        <v>104</v>
      </c>
      <c r="X7" s="2" t="s">
        <v>105</v>
      </c>
      <c r="Y7" s="2"/>
      <c r="Z7" s="2" t="s">
        <v>103</v>
      </c>
      <c r="AA7" s="2" t="s">
        <v>105</v>
      </c>
      <c r="AB7" s="2" t="s">
        <v>0</v>
      </c>
      <c r="AC7" s="2" t="s">
        <v>104</v>
      </c>
    </row>
    <row r="8" spans="1:29" ht="15" customHeight="1" x14ac:dyDescent="0.25">
      <c r="A8" s="49" t="s">
        <v>14</v>
      </c>
      <c r="B8" s="1"/>
      <c r="C8" s="25">
        <v>20369691.999995999</v>
      </c>
      <c r="D8" s="74">
        <v>1756905</v>
      </c>
      <c r="E8" s="75">
        <v>1756905</v>
      </c>
      <c r="F8" s="76">
        <v>1756905</v>
      </c>
      <c r="G8" s="37">
        <f t="shared" ref="G8:G15" si="0">IF(ISERROR(SUM(D8:F8)),0,(SUM(D8:F8)))</f>
        <v>5270715</v>
      </c>
      <c r="H8" s="74">
        <v>1756905</v>
      </c>
      <c r="I8" s="75">
        <v>1756905</v>
      </c>
      <c r="J8" s="76">
        <v>1756905</v>
      </c>
      <c r="K8" s="37">
        <f t="shared" ref="K8:K15" si="1">IF(ISERROR(SUM(H8:J8)),0,(SUM(H8:J8)))</f>
        <v>5270715</v>
      </c>
      <c r="L8" s="74">
        <v>1756905</v>
      </c>
      <c r="M8" s="75">
        <v>1756905</v>
      </c>
      <c r="N8" s="76">
        <v>1756905</v>
      </c>
      <c r="O8" s="37">
        <f t="shared" ref="O8:O15" si="2">IF(ISERROR(SUM(L8:N8)),0,(SUM(L8:N8)))</f>
        <v>5270715</v>
      </c>
      <c r="P8" s="74">
        <v>1756905</v>
      </c>
      <c r="Q8" s="75">
        <v>1756905</v>
      </c>
      <c r="R8" s="76">
        <v>1756905</v>
      </c>
      <c r="S8" s="37">
        <f t="shared" ref="S8:S15" si="3">IF(ISERROR(SUM(P8:R8)),0,(SUM(P8:R8)))</f>
        <v>5270715</v>
      </c>
      <c r="T8" s="37"/>
      <c r="U8" s="19">
        <f t="shared" ref="U8:U15" si="4">IF(ISERROR(G8+K8+O8+S8),0,(G8+K8+O8+S8))</f>
        <v>21082860</v>
      </c>
      <c r="V8" s="4">
        <v>21082860</v>
      </c>
      <c r="W8" s="2" t="s">
        <v>15</v>
      </c>
      <c r="X8" s="2">
        <v>3</v>
      </c>
      <c r="Y8" s="2" t="s">
        <v>16</v>
      </c>
      <c r="Z8" s="2" t="s">
        <v>103</v>
      </c>
      <c r="AA8" s="2">
        <v>1</v>
      </c>
      <c r="AB8" s="2" t="s">
        <v>1</v>
      </c>
      <c r="AC8" s="2" t="s">
        <v>15</v>
      </c>
    </row>
    <row r="9" spans="1:29" ht="15" customHeight="1" x14ac:dyDescent="0.25">
      <c r="A9" s="49" t="s">
        <v>18</v>
      </c>
      <c r="B9" s="1"/>
      <c r="C9" s="25">
        <v>6852300</v>
      </c>
      <c r="D9" s="74">
        <v>589183.33333299996</v>
      </c>
      <c r="E9" s="75">
        <v>589183.33333299996</v>
      </c>
      <c r="F9" s="76">
        <v>589183.33333299996</v>
      </c>
      <c r="G9" s="37">
        <f t="shared" si="0"/>
        <v>1767549.9999989998</v>
      </c>
      <c r="H9" s="74">
        <v>589183.33333299996</v>
      </c>
      <c r="I9" s="75">
        <v>589183.33333299996</v>
      </c>
      <c r="J9" s="76">
        <v>589183.33333299996</v>
      </c>
      <c r="K9" s="37">
        <f t="shared" si="1"/>
        <v>1767549.9999989998</v>
      </c>
      <c r="L9" s="74">
        <v>589183.33333299996</v>
      </c>
      <c r="M9" s="75">
        <v>589183.33333299996</v>
      </c>
      <c r="N9" s="76">
        <v>589183.33333299996</v>
      </c>
      <c r="O9" s="37">
        <f t="shared" si="2"/>
        <v>1767549.9999989998</v>
      </c>
      <c r="P9" s="74">
        <v>589183.33333299996</v>
      </c>
      <c r="Q9" s="75">
        <v>589183.33333299996</v>
      </c>
      <c r="R9" s="76">
        <v>589183.33333299996</v>
      </c>
      <c r="S9" s="37">
        <f t="shared" si="3"/>
        <v>1767549.9999989998</v>
      </c>
      <c r="T9" s="37"/>
      <c r="U9" s="19">
        <f t="shared" si="4"/>
        <v>7070199.999995999</v>
      </c>
      <c r="V9" s="4">
        <v>7070199.999996</v>
      </c>
      <c r="W9" s="2" t="s">
        <v>19</v>
      </c>
      <c r="X9" s="2">
        <v>3</v>
      </c>
      <c r="Y9" s="2" t="s">
        <v>16</v>
      </c>
      <c r="Z9" s="2" t="s">
        <v>20</v>
      </c>
      <c r="AA9" s="2">
        <v>1</v>
      </c>
      <c r="AB9" s="2" t="s">
        <v>2</v>
      </c>
      <c r="AC9" s="2" t="s">
        <v>19</v>
      </c>
    </row>
    <row r="10" spans="1:29" ht="15" hidden="1" customHeight="1" x14ac:dyDescent="0.25">
      <c r="A10" s="49" t="s">
        <v>21</v>
      </c>
      <c r="B10" s="1"/>
      <c r="C10" s="25"/>
      <c r="D10" s="74"/>
      <c r="E10" s="75"/>
      <c r="F10" s="76"/>
      <c r="G10" s="37">
        <f t="shared" si="0"/>
        <v>0</v>
      </c>
      <c r="H10" s="74"/>
      <c r="I10" s="75"/>
      <c r="J10" s="76"/>
      <c r="K10" s="37">
        <f t="shared" si="1"/>
        <v>0</v>
      </c>
      <c r="L10" s="74"/>
      <c r="M10" s="75"/>
      <c r="N10" s="76"/>
      <c r="O10" s="37">
        <f t="shared" si="2"/>
        <v>0</v>
      </c>
      <c r="P10" s="74"/>
      <c r="Q10" s="75"/>
      <c r="R10" s="76"/>
      <c r="S10" s="37">
        <f t="shared" si="3"/>
        <v>0</v>
      </c>
      <c r="T10" s="37"/>
      <c r="U10" s="19">
        <f t="shared" si="4"/>
        <v>0</v>
      </c>
      <c r="V10" s="4"/>
      <c r="W10" s="2" t="s">
        <v>22</v>
      </c>
      <c r="X10" s="2">
        <v>0</v>
      </c>
      <c r="Y10" s="2"/>
      <c r="Z10" s="2" t="s">
        <v>17</v>
      </c>
      <c r="AA10" s="2">
        <v>0</v>
      </c>
      <c r="AB10" s="2" t="s">
        <v>107</v>
      </c>
      <c r="AC10" s="2" t="s">
        <v>22</v>
      </c>
    </row>
    <row r="11" spans="1:29" ht="15" customHeight="1" x14ac:dyDescent="0.25">
      <c r="A11" s="49" t="s">
        <v>23</v>
      </c>
      <c r="B11" s="1"/>
      <c r="C11" s="25"/>
      <c r="D11" s="74"/>
      <c r="E11" s="75"/>
      <c r="F11" s="76"/>
      <c r="G11" s="37">
        <f t="shared" si="0"/>
        <v>0</v>
      </c>
      <c r="H11" s="74"/>
      <c r="I11" s="109"/>
      <c r="J11" s="76"/>
      <c r="K11" s="37">
        <f t="shared" si="1"/>
        <v>0</v>
      </c>
      <c r="L11" s="74"/>
      <c r="M11" s="75"/>
      <c r="N11" s="76"/>
      <c r="O11" s="37">
        <f t="shared" si="2"/>
        <v>0</v>
      </c>
      <c r="P11" s="74"/>
      <c r="Q11" s="75">
        <v>250000</v>
      </c>
      <c r="R11" s="76">
        <v>0</v>
      </c>
      <c r="S11" s="37">
        <f t="shared" si="3"/>
        <v>250000</v>
      </c>
      <c r="T11" s="37"/>
      <c r="U11" s="19">
        <f t="shared" si="4"/>
        <v>250000</v>
      </c>
      <c r="V11" s="4">
        <v>250000</v>
      </c>
      <c r="W11" s="2" t="s">
        <v>24</v>
      </c>
      <c r="X11" s="2">
        <v>3</v>
      </c>
      <c r="Y11" s="2" t="s">
        <v>16</v>
      </c>
      <c r="Z11" s="2" t="s">
        <v>17</v>
      </c>
      <c r="AA11" s="2">
        <v>3</v>
      </c>
      <c r="AB11" s="2" t="s">
        <v>108</v>
      </c>
      <c r="AC11" s="2" t="s">
        <v>24</v>
      </c>
    </row>
    <row r="12" spans="1:29" ht="15" customHeight="1" x14ac:dyDescent="0.25">
      <c r="A12" s="49" t="s">
        <v>25</v>
      </c>
      <c r="B12" s="1"/>
      <c r="C12" s="25"/>
      <c r="D12" s="74">
        <v>1516.666667</v>
      </c>
      <c r="E12" s="75">
        <v>1516.666667</v>
      </c>
      <c r="F12" s="76">
        <v>2516.666667</v>
      </c>
      <c r="G12" s="37">
        <f t="shared" si="0"/>
        <v>5550.0000010000003</v>
      </c>
      <c r="H12" s="74">
        <v>2516.666667</v>
      </c>
      <c r="I12" s="75">
        <v>2516.666667</v>
      </c>
      <c r="J12" s="76">
        <v>2516.666667</v>
      </c>
      <c r="K12" s="37">
        <f t="shared" si="1"/>
        <v>7550.0000010000003</v>
      </c>
      <c r="L12" s="74">
        <v>2516.666667</v>
      </c>
      <c r="M12" s="75">
        <v>2516.666667</v>
      </c>
      <c r="N12" s="76">
        <v>2516.666667</v>
      </c>
      <c r="O12" s="37">
        <f t="shared" si="2"/>
        <v>7550.0000010000003</v>
      </c>
      <c r="P12" s="74">
        <v>2516.666667</v>
      </c>
      <c r="Q12" s="75">
        <v>2516.666667</v>
      </c>
      <c r="R12" s="76">
        <v>1516.666667</v>
      </c>
      <c r="S12" s="37">
        <f t="shared" si="3"/>
        <v>6550.0000010000003</v>
      </c>
      <c r="T12" s="37"/>
      <c r="U12" s="19">
        <f t="shared" si="4"/>
        <v>27200.000004000001</v>
      </c>
      <c r="V12" s="4">
        <v>27200.000004000001</v>
      </c>
      <c r="W12" s="2" t="s">
        <v>26</v>
      </c>
      <c r="X12" s="2">
        <v>3</v>
      </c>
      <c r="Y12" s="2" t="s">
        <v>16</v>
      </c>
      <c r="Z12" s="2" t="s">
        <v>20</v>
      </c>
      <c r="AA12" s="2">
        <v>4</v>
      </c>
      <c r="AB12" s="2" t="s">
        <v>109</v>
      </c>
      <c r="AC12" s="2" t="s">
        <v>26</v>
      </c>
    </row>
    <row r="13" spans="1:29" ht="15" customHeight="1" x14ac:dyDescent="0.25">
      <c r="A13" s="49" t="s">
        <v>27</v>
      </c>
      <c r="B13" s="1"/>
      <c r="C13" s="25">
        <v>170500</v>
      </c>
      <c r="D13" s="74"/>
      <c r="E13" s="75"/>
      <c r="F13" s="76"/>
      <c r="G13" s="37">
        <f t="shared" si="0"/>
        <v>0</v>
      </c>
      <c r="H13" s="74"/>
      <c r="I13" s="75"/>
      <c r="J13" s="76">
        <v>19500</v>
      </c>
      <c r="K13" s="37">
        <f t="shared" si="1"/>
        <v>19500</v>
      </c>
      <c r="L13" s="74">
        <v>0</v>
      </c>
      <c r="M13" s="75">
        <v>0</v>
      </c>
      <c r="N13" s="76">
        <v>40000</v>
      </c>
      <c r="O13" s="37">
        <f t="shared" si="2"/>
        <v>40000</v>
      </c>
      <c r="P13" s="74">
        <v>15000</v>
      </c>
      <c r="Q13" s="75">
        <v>30000</v>
      </c>
      <c r="R13" s="76">
        <v>19500</v>
      </c>
      <c r="S13" s="37">
        <f t="shared" si="3"/>
        <v>64500</v>
      </c>
      <c r="T13" s="37"/>
      <c r="U13" s="19">
        <f t="shared" si="4"/>
        <v>124000</v>
      </c>
      <c r="V13" s="4">
        <v>124000</v>
      </c>
      <c r="W13" s="2" t="s">
        <v>28</v>
      </c>
      <c r="X13" s="2">
        <v>3</v>
      </c>
      <c r="Y13" s="2" t="s">
        <v>16</v>
      </c>
      <c r="Z13" s="2" t="s">
        <v>20</v>
      </c>
      <c r="AA13" s="2">
        <v>4</v>
      </c>
      <c r="AB13" s="2" t="s">
        <v>110</v>
      </c>
      <c r="AC13" s="2" t="s">
        <v>28</v>
      </c>
    </row>
    <row r="14" spans="1:29" ht="15" customHeight="1" x14ac:dyDescent="0.25">
      <c r="A14" s="49" t="s">
        <v>29</v>
      </c>
      <c r="B14" s="1"/>
      <c r="C14" s="25">
        <v>577625</v>
      </c>
      <c r="D14" s="74"/>
      <c r="E14" s="75">
        <v>5545.4545449999996</v>
      </c>
      <c r="F14" s="76">
        <v>106170.454545</v>
      </c>
      <c r="G14" s="37">
        <f t="shared" si="0"/>
        <v>111715.90909</v>
      </c>
      <c r="H14" s="74">
        <v>43745.454545000001</v>
      </c>
      <c r="I14" s="75">
        <v>41045.454545000001</v>
      </c>
      <c r="J14" s="76">
        <v>40045.454545000001</v>
      </c>
      <c r="K14" s="37">
        <f t="shared" si="1"/>
        <v>124836.363635</v>
      </c>
      <c r="L14" s="74">
        <v>37045.454545000001</v>
      </c>
      <c r="M14" s="75">
        <v>80470.454545000001</v>
      </c>
      <c r="N14" s="76">
        <v>68045.454545000001</v>
      </c>
      <c r="O14" s="37">
        <f t="shared" si="2"/>
        <v>185561.36363500002</v>
      </c>
      <c r="P14" s="74">
        <v>42745.454545000001</v>
      </c>
      <c r="Q14" s="75">
        <v>43045.454545000001</v>
      </c>
      <c r="R14" s="76">
        <v>45845.454545000001</v>
      </c>
      <c r="S14" s="37">
        <f t="shared" si="3"/>
        <v>131636.36363500002</v>
      </c>
      <c r="T14" s="37"/>
      <c r="U14" s="19">
        <f t="shared" si="4"/>
        <v>553749.99999499996</v>
      </c>
      <c r="V14" s="4">
        <v>553749.99999499996</v>
      </c>
      <c r="W14" s="2" t="s">
        <v>30</v>
      </c>
      <c r="X14" s="2">
        <v>3</v>
      </c>
      <c r="Y14" s="2" t="s">
        <v>16</v>
      </c>
      <c r="Z14" s="2" t="s">
        <v>20</v>
      </c>
      <c r="AA14" s="2">
        <v>5</v>
      </c>
      <c r="AB14" s="2" t="s">
        <v>111</v>
      </c>
      <c r="AC14" s="2" t="s">
        <v>30</v>
      </c>
    </row>
    <row r="15" spans="1:29" ht="15" customHeight="1" x14ac:dyDescent="0.25">
      <c r="A15" s="50" t="s">
        <v>31</v>
      </c>
      <c r="B15" s="111"/>
      <c r="C15" s="26">
        <v>423324.99999600003</v>
      </c>
      <c r="D15" s="77">
        <v>34780.333333000002</v>
      </c>
      <c r="E15" s="112">
        <v>34780.333333000002</v>
      </c>
      <c r="F15" s="78">
        <v>34780.333333000002</v>
      </c>
      <c r="G15" s="38">
        <f t="shared" si="0"/>
        <v>104340.99999900001</v>
      </c>
      <c r="H15" s="77">
        <v>34780.333333000002</v>
      </c>
      <c r="I15" s="112">
        <v>34780.333333000002</v>
      </c>
      <c r="J15" s="78">
        <v>34780.333333000002</v>
      </c>
      <c r="K15" s="38">
        <f t="shared" si="1"/>
        <v>104340.99999900001</v>
      </c>
      <c r="L15" s="77">
        <v>41780.333333000002</v>
      </c>
      <c r="M15" s="112">
        <v>34780.333333000002</v>
      </c>
      <c r="N15" s="78">
        <v>34780.333333000002</v>
      </c>
      <c r="O15" s="38">
        <f t="shared" si="2"/>
        <v>111340.99999900001</v>
      </c>
      <c r="P15" s="77">
        <v>34780.333333000002</v>
      </c>
      <c r="Q15" s="112">
        <v>34780.333333000002</v>
      </c>
      <c r="R15" s="78">
        <v>34780.333333000002</v>
      </c>
      <c r="S15" s="38">
        <f t="shared" si="3"/>
        <v>104340.99999900001</v>
      </c>
      <c r="T15" s="38"/>
      <c r="U15" s="19">
        <f t="shared" si="4"/>
        <v>424363.99999600003</v>
      </c>
      <c r="V15" s="113">
        <v>424363.99999600003</v>
      </c>
      <c r="W15" s="2" t="s">
        <v>32</v>
      </c>
      <c r="X15" s="2">
        <v>3</v>
      </c>
      <c r="Y15" s="2" t="s">
        <v>16</v>
      </c>
      <c r="Z15" s="2" t="s">
        <v>20</v>
      </c>
      <c r="AA15" s="2">
        <v>7</v>
      </c>
      <c r="AB15" s="2" t="s">
        <v>112</v>
      </c>
      <c r="AC15" s="2" t="s">
        <v>32</v>
      </c>
    </row>
    <row r="16" spans="1:29" ht="15.75" customHeight="1" x14ac:dyDescent="0.25">
      <c r="A16" s="51" t="s">
        <v>115</v>
      </c>
      <c r="B16" s="11"/>
      <c r="C16" s="27">
        <f t="shared" ref="C16:S16" si="5">IF(ISERROR(SUM(C8:C15)),0,(SUM(C8:C15)))</f>
        <v>28393441.999991998</v>
      </c>
      <c r="D16" s="79">
        <f t="shared" si="5"/>
        <v>2382385.3333330001</v>
      </c>
      <c r="E16" s="80">
        <f t="shared" si="5"/>
        <v>2387930.7878780002</v>
      </c>
      <c r="F16" s="81">
        <f t="shared" si="5"/>
        <v>2489555.7878780002</v>
      </c>
      <c r="G16" s="39">
        <f t="shared" si="5"/>
        <v>7259871.909089</v>
      </c>
      <c r="H16" s="79">
        <f t="shared" si="5"/>
        <v>2427130.7878780002</v>
      </c>
      <c r="I16" s="80">
        <f t="shared" si="5"/>
        <v>2424430.7878780002</v>
      </c>
      <c r="J16" s="81">
        <f t="shared" si="5"/>
        <v>2442930.7878780002</v>
      </c>
      <c r="K16" s="39">
        <f t="shared" si="5"/>
        <v>7294492.3636339996</v>
      </c>
      <c r="L16" s="79">
        <f t="shared" si="5"/>
        <v>2427430.7878780002</v>
      </c>
      <c r="M16" s="80">
        <f t="shared" si="5"/>
        <v>2463855.7878780002</v>
      </c>
      <c r="N16" s="81">
        <f t="shared" si="5"/>
        <v>2491430.7878780002</v>
      </c>
      <c r="O16" s="39">
        <f t="shared" si="5"/>
        <v>7382717.3636339996</v>
      </c>
      <c r="P16" s="79">
        <f t="shared" si="5"/>
        <v>2441130.7878780002</v>
      </c>
      <c r="Q16" s="80">
        <f t="shared" si="5"/>
        <v>2706430.7878780002</v>
      </c>
      <c r="R16" s="81">
        <f t="shared" si="5"/>
        <v>2447730.7878780002</v>
      </c>
      <c r="S16" s="39">
        <f t="shared" si="5"/>
        <v>7595292.3636339996</v>
      </c>
      <c r="T16" s="39"/>
      <c r="U16" s="23">
        <f>IF(ISERROR(SUM(U8:U15)),0,(SUM(U8:U15)))</f>
        <v>29532373.999991</v>
      </c>
      <c r="V16" s="12">
        <f>IF(ISERROR(SUM(V8:V15)),0,(SUM(V8:V15)))</f>
        <v>29532373.999991</v>
      </c>
      <c r="W16" s="2" t="s">
        <v>113</v>
      </c>
      <c r="X16" s="2" t="s">
        <v>105</v>
      </c>
      <c r="Y16" s="2"/>
      <c r="Z16" s="2" t="s">
        <v>103</v>
      </c>
      <c r="AA16" s="2" t="s">
        <v>105</v>
      </c>
      <c r="AB16" s="2" t="s">
        <v>114</v>
      </c>
      <c r="AC16" s="2" t="s">
        <v>113</v>
      </c>
    </row>
    <row r="17" spans="1:29" ht="15" customHeight="1" x14ac:dyDescent="0.25">
      <c r="A17" s="6" t="s">
        <v>87</v>
      </c>
      <c r="B17" s="1"/>
      <c r="C17" s="28"/>
      <c r="D17" s="82"/>
      <c r="E17" s="83"/>
      <c r="F17" s="84"/>
      <c r="G17" s="40"/>
      <c r="H17" s="82"/>
      <c r="I17" s="83"/>
      <c r="J17" s="84"/>
      <c r="K17" s="40"/>
      <c r="L17" s="82"/>
      <c r="M17" s="83"/>
      <c r="N17" s="84"/>
      <c r="O17" s="40"/>
      <c r="P17" s="82"/>
      <c r="Q17" s="83"/>
      <c r="R17" s="84"/>
      <c r="S17" s="40"/>
      <c r="T17" s="40"/>
      <c r="U17" s="20"/>
      <c r="V17" s="7"/>
      <c r="W17" s="2" t="s">
        <v>116</v>
      </c>
      <c r="X17" s="2" t="s">
        <v>105</v>
      </c>
      <c r="Y17" s="2"/>
      <c r="Z17" s="2" t="s">
        <v>103</v>
      </c>
      <c r="AA17" s="2" t="s">
        <v>105</v>
      </c>
      <c r="AB17" s="2" t="s">
        <v>117</v>
      </c>
      <c r="AC17" s="2" t="s">
        <v>116</v>
      </c>
    </row>
    <row r="18" spans="1:29" ht="17.25" customHeight="1" x14ac:dyDescent="0.3">
      <c r="A18" s="48" t="s">
        <v>214</v>
      </c>
      <c r="B18" s="1"/>
      <c r="C18" s="29"/>
      <c r="D18" s="85"/>
      <c r="E18" s="86"/>
      <c r="F18" s="87"/>
      <c r="G18" s="41"/>
      <c r="H18" s="85"/>
      <c r="I18" s="86"/>
      <c r="J18" s="87"/>
      <c r="K18" s="41"/>
      <c r="L18" s="85"/>
      <c r="M18" s="86"/>
      <c r="N18" s="87"/>
      <c r="O18" s="41"/>
      <c r="P18" s="85"/>
      <c r="Q18" s="86"/>
      <c r="R18" s="87"/>
      <c r="S18" s="41"/>
      <c r="T18" s="41"/>
      <c r="U18" s="21"/>
      <c r="V18" s="8"/>
      <c r="W18" s="2" t="s">
        <v>118</v>
      </c>
      <c r="X18" s="2" t="s">
        <v>105</v>
      </c>
      <c r="Y18" s="2"/>
      <c r="Z18" s="2" t="s">
        <v>103</v>
      </c>
      <c r="AA18" s="2" t="s">
        <v>105</v>
      </c>
      <c r="AB18" s="2" t="s">
        <v>7</v>
      </c>
      <c r="AC18" s="2" t="s">
        <v>118</v>
      </c>
    </row>
    <row r="19" spans="1:29" ht="15.75" customHeight="1" x14ac:dyDescent="0.25">
      <c r="A19" s="52" t="s">
        <v>121</v>
      </c>
      <c r="B19" s="123" t="s">
        <v>217</v>
      </c>
      <c r="C19" s="30"/>
      <c r="D19" s="88"/>
      <c r="E19" s="89"/>
      <c r="F19" s="90"/>
      <c r="G19" s="42"/>
      <c r="H19" s="88"/>
      <c r="I19" s="89"/>
      <c r="J19" s="90"/>
      <c r="K19" s="42"/>
      <c r="L19" s="88"/>
      <c r="M19" s="89"/>
      <c r="N19" s="90"/>
      <c r="O19" s="42"/>
      <c r="P19" s="88"/>
      <c r="Q19" s="89"/>
      <c r="R19" s="90"/>
      <c r="S19" s="42"/>
      <c r="T19" s="42"/>
      <c r="U19" s="22"/>
      <c r="V19" s="9"/>
      <c r="W19" s="2" t="s">
        <v>119</v>
      </c>
      <c r="X19" s="2" t="s">
        <v>105</v>
      </c>
      <c r="Y19" s="2"/>
      <c r="Z19" s="2" t="s">
        <v>103</v>
      </c>
      <c r="AA19" s="2" t="s">
        <v>105</v>
      </c>
      <c r="AB19" s="2" t="s">
        <v>120</v>
      </c>
      <c r="AC19" s="2" t="s">
        <v>119</v>
      </c>
    </row>
    <row r="20" spans="1:29" ht="15" customHeight="1" x14ac:dyDescent="0.25">
      <c r="A20" s="53" t="s">
        <v>33</v>
      </c>
      <c r="B20" s="122">
        <v>240</v>
      </c>
      <c r="C20" s="25">
        <v>14905898.977980999</v>
      </c>
      <c r="D20" s="74">
        <v>475013.13367100002</v>
      </c>
      <c r="E20" s="75">
        <v>1525056.9146189999</v>
      </c>
      <c r="F20" s="76">
        <v>1179865.297088</v>
      </c>
      <c r="G20" s="37">
        <f>IF(ISERROR(SUM(D20:F20)),0,(SUM(D20:F20)))</f>
        <v>3179935.3453779998</v>
      </c>
      <c r="H20" s="74">
        <v>1180000.5768949999</v>
      </c>
      <c r="I20" s="75">
        <v>1180000.5768949999</v>
      </c>
      <c r="J20" s="76">
        <v>1750580.0289710001</v>
      </c>
      <c r="K20" s="37">
        <f>IF(ISERROR(SUM(H20:J20)),0,(SUM(H20:J20)))</f>
        <v>4110581.182761</v>
      </c>
      <c r="L20" s="74">
        <v>1791504.361857</v>
      </c>
      <c r="M20" s="75">
        <v>1194336.2412310001</v>
      </c>
      <c r="N20" s="76">
        <v>1194336.2412310001</v>
      </c>
      <c r="O20" s="37">
        <f>IF(ISERROR(SUM(L20:N20)),0,(SUM(L20:N20)))</f>
        <v>4180176.8443189999</v>
      </c>
      <c r="P20" s="74">
        <v>1194336.2412310001</v>
      </c>
      <c r="Q20" s="75">
        <v>1194336.2412310001</v>
      </c>
      <c r="R20" s="76">
        <v>1689756.6993730001</v>
      </c>
      <c r="S20" s="37">
        <f>IF(ISERROR(SUM(P20:R20)),0,(SUM(P20:R20)))</f>
        <v>4078429.1818350004</v>
      </c>
      <c r="T20" s="37"/>
      <c r="U20" s="19">
        <f>IF(ISERROR(G20+K20+O20+S20),0,(G20+K20+O20+S20))</f>
        <v>15549122.554292999</v>
      </c>
      <c r="V20" s="4">
        <v>15549122.554292999</v>
      </c>
      <c r="W20" s="2" t="s">
        <v>34</v>
      </c>
      <c r="X20" s="2">
        <v>5</v>
      </c>
      <c r="Y20" s="2" t="s">
        <v>35</v>
      </c>
      <c r="Z20" s="2" t="s">
        <v>103</v>
      </c>
      <c r="AA20" s="2">
        <v>0</v>
      </c>
      <c r="AB20" s="2" t="s">
        <v>8</v>
      </c>
      <c r="AC20" s="2" t="s">
        <v>34</v>
      </c>
    </row>
    <row r="21" spans="1:29" ht="15" customHeight="1" x14ac:dyDescent="0.25">
      <c r="A21" s="54" t="s">
        <v>36</v>
      </c>
      <c r="B21" s="111"/>
      <c r="C21" s="26">
        <v>3315324.5371909998</v>
      </c>
      <c r="D21" s="77">
        <v>185613.31226199999</v>
      </c>
      <c r="E21" s="112">
        <v>344335.75055499998</v>
      </c>
      <c r="F21" s="78">
        <v>285797.89432700002</v>
      </c>
      <c r="G21" s="38">
        <f>IF(ISERROR(SUM(D21:F21)),0,(SUM(D21:F21)))</f>
        <v>815746.95714399999</v>
      </c>
      <c r="H21" s="77">
        <v>274251.30591699999</v>
      </c>
      <c r="I21" s="112">
        <v>274173.96531699999</v>
      </c>
      <c r="J21" s="78">
        <v>364306.24685699999</v>
      </c>
      <c r="K21" s="38">
        <f>IF(ISERROR(SUM(H21:J21)),0,(SUM(H21:J21)))</f>
        <v>912731.51809099992</v>
      </c>
      <c r="L21" s="77">
        <v>363520.22312400001</v>
      </c>
      <c r="M21" s="112">
        <v>279250.73392700002</v>
      </c>
      <c r="N21" s="78">
        <v>288372.05125100003</v>
      </c>
      <c r="O21" s="38">
        <f>IF(ISERROR(SUM(L21:N21)),0,(SUM(L21:N21)))</f>
        <v>931143.00830200012</v>
      </c>
      <c r="P21" s="77">
        <v>277866.14960300003</v>
      </c>
      <c r="Q21" s="112">
        <v>277231.17833099997</v>
      </c>
      <c r="R21" s="78">
        <v>356087.74836999999</v>
      </c>
      <c r="S21" s="38">
        <f>IF(ISERROR(SUM(P21:R21)),0,(SUM(P21:R21)))</f>
        <v>911185.07630399987</v>
      </c>
      <c r="T21" s="38"/>
      <c r="U21" s="19">
        <f>IF(ISERROR(G21+K21+O21+S21),0,(G21+K21+O21+S21))</f>
        <v>3570806.5598409995</v>
      </c>
      <c r="V21" s="113">
        <v>3570806.559841</v>
      </c>
      <c r="W21" s="2" t="s">
        <v>37</v>
      </c>
      <c r="X21" s="2">
        <v>4</v>
      </c>
      <c r="Y21" s="2" t="s">
        <v>38</v>
      </c>
      <c r="Z21" s="2" t="s">
        <v>17</v>
      </c>
      <c r="AA21" s="2">
        <v>9</v>
      </c>
      <c r="AB21" s="2" t="s">
        <v>122</v>
      </c>
      <c r="AC21" s="2" t="s">
        <v>37</v>
      </c>
    </row>
    <row r="22" spans="1:29" ht="15" customHeight="1" x14ac:dyDescent="0.25">
      <c r="A22" s="55" t="s">
        <v>125</v>
      </c>
      <c r="B22" s="11"/>
      <c r="C22" s="31">
        <f t="shared" ref="C22:S22" si="6">IF(ISERROR(SUM(C20:C21)),0,(SUM(C20:C21)))</f>
        <v>18221223.515171997</v>
      </c>
      <c r="D22" s="91">
        <f t="shared" si="6"/>
        <v>660626.44593299995</v>
      </c>
      <c r="E22" s="92">
        <f t="shared" si="6"/>
        <v>1869392.665174</v>
      </c>
      <c r="F22" s="93">
        <f t="shared" si="6"/>
        <v>1465663.191415</v>
      </c>
      <c r="G22" s="43">
        <f t="shared" si="6"/>
        <v>3995682.3025219999</v>
      </c>
      <c r="H22" s="91">
        <f t="shared" si="6"/>
        <v>1454251.8828119999</v>
      </c>
      <c r="I22" s="92">
        <f t="shared" si="6"/>
        <v>1454174.5422119999</v>
      </c>
      <c r="J22" s="93">
        <f t="shared" si="6"/>
        <v>2114886.2758280002</v>
      </c>
      <c r="K22" s="43">
        <f t="shared" si="6"/>
        <v>5023312.7008520002</v>
      </c>
      <c r="L22" s="91">
        <f t="shared" si="6"/>
        <v>2155024.5849810001</v>
      </c>
      <c r="M22" s="92">
        <f t="shared" si="6"/>
        <v>1473586.9751580001</v>
      </c>
      <c r="N22" s="93">
        <f t="shared" si="6"/>
        <v>1482708.2924820001</v>
      </c>
      <c r="O22" s="43">
        <f t="shared" si="6"/>
        <v>5111319.8526210003</v>
      </c>
      <c r="P22" s="91">
        <f t="shared" si="6"/>
        <v>1472202.390834</v>
      </c>
      <c r="Q22" s="92">
        <f t="shared" si="6"/>
        <v>1471567.4195620001</v>
      </c>
      <c r="R22" s="93">
        <f t="shared" si="6"/>
        <v>2045844.447743</v>
      </c>
      <c r="S22" s="43">
        <f t="shared" si="6"/>
        <v>4989614.2581390003</v>
      </c>
      <c r="T22" s="43"/>
      <c r="U22" s="63">
        <f>IF(ISERROR(SUM(U20:U21)),0,(SUM(U20:U21)))</f>
        <v>19119929.114133999</v>
      </c>
      <c r="V22" s="13">
        <f>IF(ISERROR(SUM(V20:V21)),0,(SUM(V20:V21)))</f>
        <v>19119929.114133999</v>
      </c>
      <c r="W22" s="2" t="s">
        <v>123</v>
      </c>
      <c r="X22" s="2" t="s">
        <v>105</v>
      </c>
      <c r="Y22" s="2"/>
      <c r="Z22" s="2" t="s">
        <v>103</v>
      </c>
      <c r="AA22" s="2" t="s">
        <v>105</v>
      </c>
      <c r="AB22" s="2" t="s">
        <v>124</v>
      </c>
      <c r="AC22" s="2" t="s">
        <v>123</v>
      </c>
    </row>
    <row r="23" spans="1:29" ht="15.75" customHeight="1" x14ac:dyDescent="0.25">
      <c r="A23" s="10" t="s">
        <v>87</v>
      </c>
      <c r="B23" s="1"/>
      <c r="C23" s="32"/>
      <c r="D23" s="94"/>
      <c r="E23" s="95"/>
      <c r="F23" s="96"/>
      <c r="G23" s="44"/>
      <c r="H23" s="94"/>
      <c r="I23" s="95"/>
      <c r="J23" s="96"/>
      <c r="K23" s="44"/>
      <c r="L23" s="94"/>
      <c r="M23" s="95"/>
      <c r="N23" s="96"/>
      <c r="O23" s="44"/>
      <c r="P23" s="94"/>
      <c r="Q23" s="95"/>
      <c r="R23" s="96"/>
      <c r="S23" s="44"/>
      <c r="T23" s="44"/>
      <c r="U23" s="23"/>
      <c r="V23" s="5"/>
      <c r="W23" s="2" t="s">
        <v>126</v>
      </c>
      <c r="X23" s="2" t="s">
        <v>105</v>
      </c>
      <c r="Y23" s="2"/>
      <c r="Z23" s="2" t="s">
        <v>103</v>
      </c>
      <c r="AA23" s="2" t="s">
        <v>105</v>
      </c>
      <c r="AB23" s="2" t="s">
        <v>127</v>
      </c>
      <c r="AC23" s="2" t="s">
        <v>126</v>
      </c>
    </row>
    <row r="24" spans="1:29" ht="15.75" customHeight="1" x14ac:dyDescent="0.25">
      <c r="A24" s="52" t="s">
        <v>130</v>
      </c>
      <c r="B24" s="1"/>
      <c r="C24" s="30"/>
      <c r="D24" s="88"/>
      <c r="E24" s="89"/>
      <c r="F24" s="90"/>
      <c r="G24" s="42"/>
      <c r="H24" s="88"/>
      <c r="I24" s="89"/>
      <c r="J24" s="90"/>
      <c r="K24" s="42"/>
      <c r="L24" s="88"/>
      <c r="M24" s="89"/>
      <c r="N24" s="90"/>
      <c r="O24" s="42"/>
      <c r="P24" s="88"/>
      <c r="Q24" s="89"/>
      <c r="R24" s="90"/>
      <c r="S24" s="42"/>
      <c r="T24" s="42"/>
      <c r="U24" s="22"/>
      <c r="V24" s="9"/>
      <c r="W24" s="2" t="s">
        <v>128</v>
      </c>
      <c r="X24" s="2" t="s">
        <v>105</v>
      </c>
      <c r="Y24" s="2"/>
      <c r="Z24" s="2" t="s">
        <v>103</v>
      </c>
      <c r="AA24" s="2" t="s">
        <v>105</v>
      </c>
      <c r="AB24" s="2" t="s">
        <v>129</v>
      </c>
      <c r="AC24" s="2" t="s">
        <v>128</v>
      </c>
    </row>
    <row r="25" spans="1:29" x14ac:dyDescent="0.25">
      <c r="A25" s="53" t="s">
        <v>39</v>
      </c>
      <c r="B25" s="1"/>
      <c r="C25" s="64">
        <v>335497.92</v>
      </c>
      <c r="D25" s="97">
        <v>14494.95</v>
      </c>
      <c r="E25" s="98">
        <v>38837.449999999997</v>
      </c>
      <c r="F25" s="76">
        <v>38921.199999999997</v>
      </c>
      <c r="G25" s="37">
        <f t="shared" ref="G25:G30" si="7">IF(ISERROR(SUM(D25:F25)),0,(SUM(D25:F25)))</f>
        <v>92253.599999999991</v>
      </c>
      <c r="H25" s="74">
        <v>17739.95</v>
      </c>
      <c r="I25" s="75">
        <v>17064.95</v>
      </c>
      <c r="J25" s="76">
        <v>25366.2</v>
      </c>
      <c r="K25" s="37">
        <f t="shared" ref="K25:K30" si="8">IF(ISERROR(SUM(H25:J25)),0,(SUM(H25:J25)))</f>
        <v>60171.100000000006</v>
      </c>
      <c r="L25" s="74">
        <v>29997.45</v>
      </c>
      <c r="M25" s="75">
        <v>20874.95</v>
      </c>
      <c r="N25" s="76">
        <v>19996.2</v>
      </c>
      <c r="O25" s="37">
        <f t="shared" ref="O25:O30" si="9">IF(ISERROR(SUM(L25:N25)),0,(SUM(L25:N25)))</f>
        <v>70868.600000000006</v>
      </c>
      <c r="P25" s="74">
        <v>27492.95</v>
      </c>
      <c r="Q25" s="75">
        <v>14276.95</v>
      </c>
      <c r="R25" s="76">
        <v>25241.200000000001</v>
      </c>
      <c r="S25" s="37">
        <f t="shared" ref="S25:S30" si="10">IF(ISERROR(SUM(P25:R25)),0,(SUM(P25:R25)))</f>
        <v>67011.100000000006</v>
      </c>
      <c r="T25" s="37"/>
      <c r="U25" s="19">
        <f t="shared" ref="U25:U30" si="11">IF(ISERROR(G25+K25+O25+S25),0,(G25+K25+O25+S25))</f>
        <v>290304.40000000002</v>
      </c>
      <c r="V25" s="4">
        <v>290304.40000000002</v>
      </c>
      <c r="W25" s="2" t="s">
        <v>40</v>
      </c>
      <c r="X25" s="2">
        <v>0</v>
      </c>
      <c r="Y25" s="2"/>
      <c r="Z25" s="2" t="s">
        <v>103</v>
      </c>
      <c r="AA25" s="2">
        <v>3</v>
      </c>
      <c r="AB25" s="2" t="s">
        <v>131</v>
      </c>
      <c r="AC25" s="2" t="s">
        <v>40</v>
      </c>
    </row>
    <row r="26" spans="1:29" ht="15" customHeight="1" x14ac:dyDescent="0.25">
      <c r="A26" s="53" t="s">
        <v>41</v>
      </c>
      <c r="B26" s="1"/>
      <c r="C26" s="25">
        <v>23750</v>
      </c>
      <c r="D26" s="74">
        <v>6000</v>
      </c>
      <c r="E26" s="75">
        <v>5400</v>
      </c>
      <c r="F26" s="76">
        <v>1650</v>
      </c>
      <c r="G26" s="37">
        <f t="shared" si="7"/>
        <v>13050</v>
      </c>
      <c r="H26" s="74">
        <v>2635</v>
      </c>
      <c r="I26" s="75">
        <v>0</v>
      </c>
      <c r="J26" s="76">
        <v>6000</v>
      </c>
      <c r="K26" s="37">
        <f t="shared" si="8"/>
        <v>8635</v>
      </c>
      <c r="L26" s="74">
        <v>0</v>
      </c>
      <c r="M26" s="75">
        <v>1650</v>
      </c>
      <c r="N26" s="76">
        <v>900</v>
      </c>
      <c r="O26" s="37">
        <f t="shared" si="9"/>
        <v>2550</v>
      </c>
      <c r="P26" s="74">
        <v>385</v>
      </c>
      <c r="Q26" s="75">
        <v>0</v>
      </c>
      <c r="R26" s="76">
        <v>0</v>
      </c>
      <c r="S26" s="37">
        <f t="shared" si="10"/>
        <v>385</v>
      </c>
      <c r="T26" s="37"/>
      <c r="U26" s="19">
        <f t="shared" si="11"/>
        <v>24620</v>
      </c>
      <c r="V26" s="4">
        <v>24620</v>
      </c>
      <c r="W26" s="2" t="s">
        <v>42</v>
      </c>
      <c r="X26" s="2">
        <v>4</v>
      </c>
      <c r="Y26" s="2" t="s">
        <v>43</v>
      </c>
      <c r="Z26" s="2" t="s">
        <v>17</v>
      </c>
      <c r="AA26" s="2">
        <v>1</v>
      </c>
      <c r="AB26" s="2" t="s">
        <v>132</v>
      </c>
      <c r="AC26" s="2" t="s">
        <v>42</v>
      </c>
    </row>
    <row r="27" spans="1:29" ht="15" customHeight="1" x14ac:dyDescent="0.25">
      <c r="A27" s="53" t="s">
        <v>44</v>
      </c>
      <c r="B27" s="1"/>
      <c r="C27" s="25">
        <v>28460</v>
      </c>
      <c r="D27" s="74"/>
      <c r="E27" s="75">
        <v>8090.9090910000004</v>
      </c>
      <c r="F27" s="76">
        <v>2090.909091</v>
      </c>
      <c r="G27" s="37">
        <f t="shared" si="7"/>
        <v>10181.818182000001</v>
      </c>
      <c r="H27" s="74">
        <v>190.90909099999999</v>
      </c>
      <c r="I27" s="75">
        <v>90.909091000000004</v>
      </c>
      <c r="J27" s="76">
        <v>190.90909099999999</v>
      </c>
      <c r="K27" s="37">
        <f t="shared" si="8"/>
        <v>472.72727299999997</v>
      </c>
      <c r="L27" s="74">
        <v>8090.9090910000004</v>
      </c>
      <c r="M27" s="75">
        <v>2190.909091</v>
      </c>
      <c r="N27" s="76">
        <v>90.909091000000004</v>
      </c>
      <c r="O27" s="37">
        <f t="shared" si="9"/>
        <v>10372.727273</v>
      </c>
      <c r="P27" s="74">
        <v>190.90909099999999</v>
      </c>
      <c r="Q27" s="75">
        <v>90.909091000000004</v>
      </c>
      <c r="R27" s="76">
        <v>190.90909099999999</v>
      </c>
      <c r="S27" s="37">
        <f t="shared" si="10"/>
        <v>472.72727299999997</v>
      </c>
      <c r="T27" s="37"/>
      <c r="U27" s="19">
        <f t="shared" si="11"/>
        <v>21500.000001000004</v>
      </c>
      <c r="V27" s="4">
        <v>21500.000001</v>
      </c>
      <c r="W27" s="2" t="s">
        <v>45</v>
      </c>
      <c r="X27" s="2">
        <v>4</v>
      </c>
      <c r="Y27" s="2" t="s">
        <v>43</v>
      </c>
      <c r="Z27" s="2" t="s">
        <v>20</v>
      </c>
      <c r="AA27" s="2">
        <v>2</v>
      </c>
      <c r="AB27" s="2" t="s">
        <v>133</v>
      </c>
      <c r="AC27" s="2" t="s">
        <v>45</v>
      </c>
    </row>
    <row r="28" spans="1:29" ht="15" customHeight="1" x14ac:dyDescent="0.25">
      <c r="A28" s="53" t="s">
        <v>46</v>
      </c>
      <c r="B28" s="1"/>
      <c r="C28" s="25">
        <v>88341.000002999994</v>
      </c>
      <c r="D28" s="74">
        <v>2500</v>
      </c>
      <c r="E28" s="75">
        <v>2500</v>
      </c>
      <c r="F28" s="76">
        <v>5263.6</v>
      </c>
      <c r="G28" s="37">
        <f t="shared" si="7"/>
        <v>10263.6</v>
      </c>
      <c r="H28" s="74">
        <v>5263.6</v>
      </c>
      <c r="I28" s="75">
        <v>5263.6</v>
      </c>
      <c r="J28" s="76">
        <v>5263.6</v>
      </c>
      <c r="K28" s="37">
        <f t="shared" si="8"/>
        <v>15790.800000000001</v>
      </c>
      <c r="L28" s="74">
        <v>5263.6</v>
      </c>
      <c r="M28" s="75">
        <v>5263.6</v>
      </c>
      <c r="N28" s="76">
        <v>5263.6</v>
      </c>
      <c r="O28" s="37">
        <f t="shared" si="9"/>
        <v>15790.800000000001</v>
      </c>
      <c r="P28" s="74">
        <v>5263.6</v>
      </c>
      <c r="Q28" s="75">
        <v>5263.6</v>
      </c>
      <c r="R28" s="76">
        <v>5263.6</v>
      </c>
      <c r="S28" s="37">
        <f t="shared" si="10"/>
        <v>15790.800000000001</v>
      </c>
      <c r="T28" s="37"/>
      <c r="U28" s="19">
        <f t="shared" si="11"/>
        <v>57636.000000000007</v>
      </c>
      <c r="V28" s="4">
        <v>57636</v>
      </c>
      <c r="W28" s="2" t="s">
        <v>47</v>
      </c>
      <c r="X28" s="2">
        <v>4</v>
      </c>
      <c r="Y28" s="2" t="s">
        <v>43</v>
      </c>
      <c r="Z28" s="2" t="s">
        <v>20</v>
      </c>
      <c r="AA28" s="2">
        <v>1</v>
      </c>
      <c r="AB28" s="2" t="s">
        <v>134</v>
      </c>
      <c r="AC28" s="2" t="s">
        <v>47</v>
      </c>
    </row>
    <row r="29" spans="1:29" ht="15" customHeight="1" x14ac:dyDescent="0.25">
      <c r="A29" s="53" t="s">
        <v>48</v>
      </c>
      <c r="B29" s="1"/>
      <c r="C29" s="25">
        <v>337000</v>
      </c>
      <c r="D29" s="74"/>
      <c r="E29" s="75">
        <v>24818.181818000001</v>
      </c>
      <c r="F29" s="76">
        <v>37818.181817999997</v>
      </c>
      <c r="G29" s="37">
        <f t="shared" si="7"/>
        <v>62636.363635999995</v>
      </c>
      <c r="H29" s="74">
        <v>36818.181817999997</v>
      </c>
      <c r="I29" s="75">
        <v>31818.181818000001</v>
      </c>
      <c r="J29" s="76">
        <v>28818.181818000001</v>
      </c>
      <c r="K29" s="37">
        <f t="shared" si="8"/>
        <v>97454.545453999992</v>
      </c>
      <c r="L29" s="74">
        <v>30818.181818000001</v>
      </c>
      <c r="M29" s="75">
        <v>35818.181817999997</v>
      </c>
      <c r="N29" s="76">
        <v>36818.181817999997</v>
      </c>
      <c r="O29" s="37">
        <f t="shared" si="9"/>
        <v>103454.54545399999</v>
      </c>
      <c r="P29" s="74">
        <v>35818.181817999997</v>
      </c>
      <c r="Q29" s="75">
        <v>40818.181817999997</v>
      </c>
      <c r="R29" s="76">
        <v>20318.181818000001</v>
      </c>
      <c r="S29" s="37">
        <f t="shared" si="10"/>
        <v>96954.545453999992</v>
      </c>
      <c r="T29" s="37"/>
      <c r="U29" s="19">
        <f t="shared" si="11"/>
        <v>360499.99999799998</v>
      </c>
      <c r="V29" s="4">
        <v>360499.99999799998</v>
      </c>
      <c r="W29" s="2" t="s">
        <v>49</v>
      </c>
      <c r="X29" s="2">
        <v>4</v>
      </c>
      <c r="Y29" s="2" t="s">
        <v>43</v>
      </c>
      <c r="Z29" s="2" t="s">
        <v>20</v>
      </c>
      <c r="AA29" s="2">
        <v>2</v>
      </c>
      <c r="AB29" s="2" t="s">
        <v>135</v>
      </c>
      <c r="AC29" s="2" t="s">
        <v>49</v>
      </c>
    </row>
    <row r="30" spans="1:29" ht="15" customHeight="1" x14ac:dyDescent="0.25">
      <c r="A30" s="54" t="s">
        <v>50</v>
      </c>
      <c r="B30" s="111"/>
      <c r="C30" s="26">
        <v>162779</v>
      </c>
      <c r="D30" s="77">
        <v>10380</v>
      </c>
      <c r="E30" s="112">
        <v>13780</v>
      </c>
      <c r="F30" s="78">
        <v>21645</v>
      </c>
      <c r="G30" s="38">
        <f t="shared" si="7"/>
        <v>45805</v>
      </c>
      <c r="H30" s="77">
        <v>19220</v>
      </c>
      <c r="I30" s="112">
        <v>20780</v>
      </c>
      <c r="J30" s="78">
        <v>21295</v>
      </c>
      <c r="K30" s="38">
        <f t="shared" si="8"/>
        <v>61295</v>
      </c>
      <c r="L30" s="77">
        <v>19620</v>
      </c>
      <c r="M30" s="112">
        <v>19480</v>
      </c>
      <c r="N30" s="78">
        <v>21555</v>
      </c>
      <c r="O30" s="38">
        <f t="shared" si="9"/>
        <v>60655</v>
      </c>
      <c r="P30" s="77">
        <v>18420</v>
      </c>
      <c r="Q30" s="112">
        <v>18720</v>
      </c>
      <c r="R30" s="78">
        <v>22895</v>
      </c>
      <c r="S30" s="38">
        <f t="shared" si="10"/>
        <v>60035</v>
      </c>
      <c r="T30" s="38"/>
      <c r="U30" s="19">
        <f t="shared" si="11"/>
        <v>227790</v>
      </c>
      <c r="V30" s="113">
        <v>227790</v>
      </c>
      <c r="W30" s="2" t="s">
        <v>51</v>
      </c>
      <c r="X30" s="2">
        <v>4</v>
      </c>
      <c r="Y30" s="2" t="s">
        <v>43</v>
      </c>
      <c r="Z30" s="2" t="s">
        <v>20</v>
      </c>
      <c r="AA30" s="2">
        <v>3</v>
      </c>
      <c r="AB30" s="2" t="s">
        <v>136</v>
      </c>
      <c r="AC30" s="2" t="s">
        <v>51</v>
      </c>
    </row>
    <row r="31" spans="1:29" ht="15" customHeight="1" x14ac:dyDescent="0.25">
      <c r="A31" s="55" t="s">
        <v>139</v>
      </c>
      <c r="B31" s="11"/>
      <c r="C31" s="31">
        <f t="shared" ref="C31:S31" si="12">IF(ISERROR(SUM(C25:C30)),0,(SUM(C25:C30)))</f>
        <v>975827.92000299995</v>
      </c>
      <c r="D31" s="91">
        <f t="shared" si="12"/>
        <v>33374.949999999997</v>
      </c>
      <c r="E31" s="92">
        <f t="shared" si="12"/>
        <v>93426.540909000003</v>
      </c>
      <c r="F31" s="93">
        <f t="shared" si="12"/>
        <v>107388.89090899999</v>
      </c>
      <c r="G31" s="43">
        <f t="shared" si="12"/>
        <v>234190.38181799999</v>
      </c>
      <c r="H31" s="91">
        <f t="shared" si="12"/>
        <v>81867.640909000009</v>
      </c>
      <c r="I31" s="92">
        <f t="shared" si="12"/>
        <v>75017.640909000009</v>
      </c>
      <c r="J31" s="93">
        <f t="shared" si="12"/>
        <v>86933.890909000009</v>
      </c>
      <c r="K31" s="43">
        <f t="shared" si="12"/>
        <v>243819.172727</v>
      </c>
      <c r="L31" s="91">
        <f t="shared" si="12"/>
        <v>93790.140908999994</v>
      </c>
      <c r="M31" s="92">
        <f t="shared" si="12"/>
        <v>85277.640909000009</v>
      </c>
      <c r="N31" s="93">
        <f t="shared" si="12"/>
        <v>84623.890909000009</v>
      </c>
      <c r="O31" s="43">
        <f t="shared" si="12"/>
        <v>263691.67272699997</v>
      </c>
      <c r="P31" s="91">
        <f t="shared" si="12"/>
        <v>87570.640909000009</v>
      </c>
      <c r="Q31" s="92">
        <f t="shared" si="12"/>
        <v>79169.640908999994</v>
      </c>
      <c r="R31" s="93">
        <f t="shared" si="12"/>
        <v>73908.890909000009</v>
      </c>
      <c r="S31" s="43">
        <f t="shared" si="12"/>
        <v>240649.172727</v>
      </c>
      <c r="T31" s="43"/>
      <c r="U31" s="63">
        <f>IF(ISERROR(SUM(U25:U30)),0,(SUM(U25:U30)))</f>
        <v>982350.39999900002</v>
      </c>
      <c r="V31" s="13">
        <f>IF(ISERROR(SUM(V25:V30)),0,(SUM(V25:V30)))</f>
        <v>982350.39999900002</v>
      </c>
      <c r="W31" s="2" t="s">
        <v>137</v>
      </c>
      <c r="X31" s="2" t="s">
        <v>105</v>
      </c>
      <c r="Y31" s="2"/>
      <c r="Z31" s="2" t="s">
        <v>103</v>
      </c>
      <c r="AA31" s="2" t="s">
        <v>105</v>
      </c>
      <c r="AB31" s="2" t="s">
        <v>138</v>
      </c>
      <c r="AC31" s="2" t="s">
        <v>137</v>
      </c>
    </row>
    <row r="32" spans="1:29" ht="15" customHeight="1" x14ac:dyDescent="0.25">
      <c r="A32" s="6" t="s">
        <v>87</v>
      </c>
      <c r="B32" s="1"/>
      <c r="C32" s="28"/>
      <c r="D32" s="82"/>
      <c r="E32" s="83"/>
      <c r="F32" s="84"/>
      <c r="G32" s="40"/>
      <c r="H32" s="82"/>
      <c r="I32" s="83"/>
      <c r="J32" s="84"/>
      <c r="K32" s="40"/>
      <c r="L32" s="82"/>
      <c r="M32" s="83"/>
      <c r="N32" s="84"/>
      <c r="O32" s="40"/>
      <c r="P32" s="82"/>
      <c r="Q32" s="83"/>
      <c r="R32" s="84"/>
      <c r="S32" s="40"/>
      <c r="T32" s="40"/>
      <c r="U32" s="20"/>
      <c r="V32" s="7"/>
      <c r="W32" s="2" t="s">
        <v>140</v>
      </c>
      <c r="X32" s="2" t="s">
        <v>105</v>
      </c>
      <c r="Y32" s="2"/>
      <c r="Z32" s="2" t="s">
        <v>103</v>
      </c>
      <c r="AA32" s="2" t="s">
        <v>105</v>
      </c>
      <c r="AB32" s="2" t="s">
        <v>141</v>
      </c>
      <c r="AC32" s="2" t="s">
        <v>140</v>
      </c>
    </row>
    <row r="33" spans="1:29" ht="15.75" customHeight="1" x14ac:dyDescent="0.25">
      <c r="A33" s="52" t="s">
        <v>144</v>
      </c>
      <c r="B33" s="1"/>
      <c r="C33" s="30"/>
      <c r="D33" s="88"/>
      <c r="E33" s="89"/>
      <c r="F33" s="90"/>
      <c r="G33" s="42"/>
      <c r="H33" s="88"/>
      <c r="I33" s="89"/>
      <c r="J33" s="90"/>
      <c r="K33" s="42"/>
      <c r="L33" s="88"/>
      <c r="M33" s="89"/>
      <c r="N33" s="90"/>
      <c r="O33" s="42"/>
      <c r="P33" s="88"/>
      <c r="Q33" s="89"/>
      <c r="R33" s="90"/>
      <c r="S33" s="42"/>
      <c r="T33" s="42"/>
      <c r="U33" s="22"/>
      <c r="V33" s="9"/>
      <c r="W33" s="2" t="s">
        <v>142</v>
      </c>
      <c r="X33" s="2" t="s">
        <v>105</v>
      </c>
      <c r="Y33" s="2"/>
      <c r="Z33" s="2" t="s">
        <v>103</v>
      </c>
      <c r="AA33" s="2" t="s">
        <v>105</v>
      </c>
      <c r="AB33" s="2" t="s">
        <v>143</v>
      </c>
      <c r="AC33" s="2" t="s">
        <v>142</v>
      </c>
    </row>
    <row r="34" spans="1:29" ht="15" customHeight="1" x14ac:dyDescent="0.25">
      <c r="A34" s="53" t="s">
        <v>52</v>
      </c>
      <c r="B34" s="1"/>
      <c r="C34" s="25">
        <v>4094610</v>
      </c>
      <c r="D34" s="74">
        <v>352804.33333300002</v>
      </c>
      <c r="E34" s="75">
        <v>352804.33333300002</v>
      </c>
      <c r="F34" s="76">
        <v>352804.33333300002</v>
      </c>
      <c r="G34" s="37">
        <f t="shared" ref="G34:G39" si="13">IF(ISERROR(SUM(D34:F34)),0,(SUM(D34:F34)))</f>
        <v>1058412.999999</v>
      </c>
      <c r="H34" s="74">
        <v>352855.33333300002</v>
      </c>
      <c r="I34" s="75">
        <v>352855.33333300002</v>
      </c>
      <c r="J34" s="76">
        <v>352855.33333300002</v>
      </c>
      <c r="K34" s="37">
        <f t="shared" ref="K34:K39" si="14">IF(ISERROR(SUM(H34:J34)),0,(SUM(H34:J34)))</f>
        <v>1058565.999999</v>
      </c>
      <c r="L34" s="74">
        <v>352855.33333300002</v>
      </c>
      <c r="M34" s="75">
        <v>352855.33333300002</v>
      </c>
      <c r="N34" s="76">
        <v>352855.33333300002</v>
      </c>
      <c r="O34" s="37">
        <f t="shared" ref="O34:O39" si="15">IF(ISERROR(SUM(L34:N34)),0,(SUM(L34:N34)))</f>
        <v>1058565.999999</v>
      </c>
      <c r="P34" s="74">
        <v>352855.33333300002</v>
      </c>
      <c r="Q34" s="75">
        <v>352855.33333300002</v>
      </c>
      <c r="R34" s="76">
        <v>352855.33333300002</v>
      </c>
      <c r="S34" s="37">
        <f t="shared" ref="S34:S39" si="16">IF(ISERROR(SUM(P34:R34)),0,(SUM(P34:R34)))</f>
        <v>1058565.999999</v>
      </c>
      <c r="T34" s="37"/>
      <c r="U34" s="19">
        <f t="shared" ref="U34:U39" si="17">IF(ISERROR(G34+K34+O34+S34),0,(G34+K34+O34+S34))</f>
        <v>4234110.999996</v>
      </c>
      <c r="V34" s="4">
        <v>4234110.999996</v>
      </c>
      <c r="W34" s="2" t="s">
        <v>53</v>
      </c>
      <c r="X34" s="2">
        <v>4</v>
      </c>
      <c r="Y34" s="2" t="s">
        <v>54</v>
      </c>
      <c r="Z34" s="2" t="s">
        <v>103</v>
      </c>
      <c r="AA34" s="2">
        <v>1</v>
      </c>
      <c r="AB34" s="2" t="s">
        <v>145</v>
      </c>
      <c r="AC34" s="2" t="s">
        <v>53</v>
      </c>
    </row>
    <row r="35" spans="1:29" ht="15" customHeight="1" x14ac:dyDescent="0.25">
      <c r="A35" s="53" t="s">
        <v>55</v>
      </c>
      <c r="B35" s="1"/>
      <c r="C35" s="25">
        <v>1611122.000004</v>
      </c>
      <c r="D35" s="74">
        <v>149288</v>
      </c>
      <c r="E35" s="75">
        <v>149288</v>
      </c>
      <c r="F35" s="76">
        <v>109695</v>
      </c>
      <c r="G35" s="37">
        <f t="shared" si="13"/>
        <v>408271</v>
      </c>
      <c r="H35" s="74">
        <v>153720</v>
      </c>
      <c r="I35" s="75">
        <v>153720</v>
      </c>
      <c r="J35" s="76">
        <v>115371</v>
      </c>
      <c r="K35" s="37">
        <f t="shared" si="14"/>
        <v>422811</v>
      </c>
      <c r="L35" s="74">
        <v>153720</v>
      </c>
      <c r="M35" s="75">
        <v>153720</v>
      </c>
      <c r="N35" s="76">
        <v>114094</v>
      </c>
      <c r="O35" s="37">
        <f t="shared" si="15"/>
        <v>421534</v>
      </c>
      <c r="P35" s="74">
        <v>153720</v>
      </c>
      <c r="Q35" s="75">
        <v>153720</v>
      </c>
      <c r="R35" s="76">
        <v>112776</v>
      </c>
      <c r="S35" s="37">
        <f t="shared" si="16"/>
        <v>420216</v>
      </c>
      <c r="T35" s="37"/>
      <c r="U35" s="19">
        <f t="shared" si="17"/>
        <v>1672832</v>
      </c>
      <c r="V35" s="4">
        <v>1672832</v>
      </c>
      <c r="W35" s="2" t="s">
        <v>56</v>
      </c>
      <c r="X35" s="2">
        <v>4</v>
      </c>
      <c r="Y35" s="2" t="s">
        <v>54</v>
      </c>
      <c r="Z35" s="2" t="s">
        <v>20</v>
      </c>
      <c r="AA35" s="2">
        <v>1</v>
      </c>
      <c r="AB35" s="2" t="s">
        <v>146</v>
      </c>
      <c r="AC35" s="2" t="s">
        <v>56</v>
      </c>
    </row>
    <row r="36" spans="1:29" ht="15" customHeight="1" x14ac:dyDescent="0.25">
      <c r="A36" s="53" t="s">
        <v>57</v>
      </c>
      <c r="B36" s="1"/>
      <c r="C36" s="25">
        <v>1205599.9999919999</v>
      </c>
      <c r="D36" s="74">
        <v>102685.416667</v>
      </c>
      <c r="E36" s="75">
        <v>102685.416667</v>
      </c>
      <c r="F36" s="76">
        <v>102685.416667</v>
      </c>
      <c r="G36" s="37">
        <f t="shared" si="13"/>
        <v>308056.25000100001</v>
      </c>
      <c r="H36" s="74">
        <v>102685.416667</v>
      </c>
      <c r="I36" s="75">
        <v>102685.416667</v>
      </c>
      <c r="J36" s="76">
        <v>102685.416667</v>
      </c>
      <c r="K36" s="37">
        <f t="shared" si="14"/>
        <v>308056.25000100001</v>
      </c>
      <c r="L36" s="74">
        <v>102685.416667</v>
      </c>
      <c r="M36" s="75">
        <v>102685.416667</v>
      </c>
      <c r="N36" s="76">
        <v>102685.416667</v>
      </c>
      <c r="O36" s="37">
        <f t="shared" si="15"/>
        <v>308056.25000100001</v>
      </c>
      <c r="P36" s="74">
        <v>102685.416667</v>
      </c>
      <c r="Q36" s="75">
        <v>102685.416667</v>
      </c>
      <c r="R36" s="76">
        <v>102685.416667</v>
      </c>
      <c r="S36" s="37">
        <f t="shared" si="16"/>
        <v>308056.25000100001</v>
      </c>
      <c r="T36" s="37"/>
      <c r="U36" s="19">
        <f t="shared" si="17"/>
        <v>1232225.000004</v>
      </c>
      <c r="V36" s="4">
        <v>1232225.000004</v>
      </c>
      <c r="W36" s="2" t="s">
        <v>58</v>
      </c>
      <c r="X36" s="2">
        <v>4</v>
      </c>
      <c r="Y36" s="2" t="s">
        <v>54</v>
      </c>
      <c r="Z36" s="2" t="s">
        <v>20</v>
      </c>
      <c r="AA36" s="2">
        <v>1</v>
      </c>
      <c r="AB36" s="2" t="s">
        <v>147</v>
      </c>
      <c r="AC36" s="2" t="s">
        <v>58</v>
      </c>
    </row>
    <row r="37" spans="1:29" ht="15" hidden="1" customHeight="1" x14ac:dyDescent="0.25">
      <c r="A37" s="53" t="s">
        <v>59</v>
      </c>
      <c r="B37" s="1"/>
      <c r="C37" s="25"/>
      <c r="D37" s="74"/>
      <c r="E37" s="75"/>
      <c r="F37" s="76"/>
      <c r="G37" s="37">
        <f t="shared" si="13"/>
        <v>0</v>
      </c>
      <c r="H37" s="74"/>
      <c r="I37" s="75"/>
      <c r="J37" s="76"/>
      <c r="K37" s="37">
        <f t="shared" si="14"/>
        <v>0</v>
      </c>
      <c r="L37" s="74"/>
      <c r="M37" s="75"/>
      <c r="N37" s="76"/>
      <c r="O37" s="37">
        <f t="shared" si="15"/>
        <v>0</v>
      </c>
      <c r="P37" s="74"/>
      <c r="Q37" s="75"/>
      <c r="R37" s="76"/>
      <c r="S37" s="37">
        <f t="shared" si="16"/>
        <v>0</v>
      </c>
      <c r="T37" s="37"/>
      <c r="U37" s="19">
        <f t="shared" si="17"/>
        <v>0</v>
      </c>
      <c r="V37" s="4"/>
      <c r="W37" s="2" t="s">
        <v>60</v>
      </c>
      <c r="X37" s="2">
        <v>4</v>
      </c>
      <c r="Y37" s="2" t="s">
        <v>54</v>
      </c>
      <c r="Z37" s="2" t="s">
        <v>20</v>
      </c>
      <c r="AA37" s="2">
        <v>8</v>
      </c>
      <c r="AB37" s="2" t="s">
        <v>148</v>
      </c>
      <c r="AC37" s="2" t="s">
        <v>60</v>
      </c>
    </row>
    <row r="38" spans="1:29" ht="15" hidden="1" customHeight="1" x14ac:dyDescent="0.25">
      <c r="A38" s="53" t="s">
        <v>61</v>
      </c>
      <c r="B38" s="1"/>
      <c r="C38" s="25"/>
      <c r="D38" s="74"/>
      <c r="E38" s="75"/>
      <c r="F38" s="76"/>
      <c r="G38" s="37">
        <f t="shared" si="13"/>
        <v>0</v>
      </c>
      <c r="H38" s="74"/>
      <c r="I38" s="75"/>
      <c r="J38" s="76"/>
      <c r="K38" s="37">
        <f t="shared" si="14"/>
        <v>0</v>
      </c>
      <c r="L38" s="74"/>
      <c r="M38" s="75"/>
      <c r="N38" s="76"/>
      <c r="O38" s="37">
        <f t="shared" si="15"/>
        <v>0</v>
      </c>
      <c r="P38" s="74"/>
      <c r="Q38" s="75"/>
      <c r="R38" s="76"/>
      <c r="S38" s="37">
        <f t="shared" si="16"/>
        <v>0</v>
      </c>
      <c r="T38" s="37"/>
      <c r="U38" s="19">
        <f t="shared" si="17"/>
        <v>0</v>
      </c>
      <c r="V38" s="4"/>
      <c r="W38" s="2" t="s">
        <v>62</v>
      </c>
      <c r="X38" s="2">
        <v>0</v>
      </c>
      <c r="Y38" s="2"/>
      <c r="Z38" s="2" t="s">
        <v>17</v>
      </c>
      <c r="AA38" s="2">
        <v>4</v>
      </c>
      <c r="AB38" s="2" t="s">
        <v>149</v>
      </c>
      <c r="AC38" s="2" t="s">
        <v>62</v>
      </c>
    </row>
    <row r="39" spans="1:29" ht="15" hidden="1" customHeight="1" x14ac:dyDescent="0.25">
      <c r="A39" s="54" t="s">
        <v>63</v>
      </c>
      <c r="B39" s="111"/>
      <c r="C39" s="26"/>
      <c r="D39" s="77"/>
      <c r="E39" s="112"/>
      <c r="F39" s="78"/>
      <c r="G39" s="38">
        <f t="shared" si="13"/>
        <v>0</v>
      </c>
      <c r="H39" s="77"/>
      <c r="I39" s="112"/>
      <c r="J39" s="78"/>
      <c r="K39" s="38">
        <f t="shared" si="14"/>
        <v>0</v>
      </c>
      <c r="L39" s="77"/>
      <c r="M39" s="112"/>
      <c r="N39" s="78"/>
      <c r="O39" s="38">
        <f t="shared" si="15"/>
        <v>0</v>
      </c>
      <c r="P39" s="77"/>
      <c r="Q39" s="112"/>
      <c r="R39" s="78"/>
      <c r="S39" s="38">
        <f t="shared" si="16"/>
        <v>0</v>
      </c>
      <c r="T39" s="38"/>
      <c r="U39" s="19">
        <f t="shared" si="17"/>
        <v>0</v>
      </c>
      <c r="V39" s="113"/>
      <c r="W39" s="2" t="s">
        <v>64</v>
      </c>
      <c r="X39" s="2">
        <v>4</v>
      </c>
      <c r="Y39" s="2" t="s">
        <v>54</v>
      </c>
      <c r="Z39" s="2" t="s">
        <v>17</v>
      </c>
      <c r="AA39" s="2">
        <v>2</v>
      </c>
      <c r="AB39" s="2" t="s">
        <v>150</v>
      </c>
      <c r="AC39" s="2" t="s">
        <v>64</v>
      </c>
    </row>
    <row r="40" spans="1:29" ht="15" customHeight="1" x14ac:dyDescent="0.25">
      <c r="A40" s="55" t="s">
        <v>153</v>
      </c>
      <c r="B40" s="11"/>
      <c r="C40" s="31">
        <f t="shared" ref="C40:S40" si="18">IF(ISERROR(SUM(C34:C39)),0,(SUM(C34:C39)))</f>
        <v>6911331.999996</v>
      </c>
      <c r="D40" s="91">
        <f t="shared" si="18"/>
        <v>604777.75</v>
      </c>
      <c r="E40" s="92">
        <f t="shared" si="18"/>
        <v>604777.75</v>
      </c>
      <c r="F40" s="93">
        <f t="shared" si="18"/>
        <v>565184.75</v>
      </c>
      <c r="G40" s="43">
        <f t="shared" si="18"/>
        <v>1774740.25</v>
      </c>
      <c r="H40" s="91">
        <f t="shared" si="18"/>
        <v>609260.75</v>
      </c>
      <c r="I40" s="92">
        <f t="shared" si="18"/>
        <v>609260.75</v>
      </c>
      <c r="J40" s="93">
        <f t="shared" si="18"/>
        <v>570911.75</v>
      </c>
      <c r="K40" s="43">
        <f t="shared" si="18"/>
        <v>1789433.25</v>
      </c>
      <c r="L40" s="91">
        <f t="shared" si="18"/>
        <v>609260.75</v>
      </c>
      <c r="M40" s="92">
        <f t="shared" si="18"/>
        <v>609260.75</v>
      </c>
      <c r="N40" s="93">
        <f t="shared" si="18"/>
        <v>569634.75</v>
      </c>
      <c r="O40" s="43">
        <f t="shared" si="18"/>
        <v>1788156.25</v>
      </c>
      <c r="P40" s="91">
        <f t="shared" si="18"/>
        <v>609260.75</v>
      </c>
      <c r="Q40" s="92">
        <f t="shared" si="18"/>
        <v>609260.75</v>
      </c>
      <c r="R40" s="93">
        <f t="shared" si="18"/>
        <v>568316.75</v>
      </c>
      <c r="S40" s="43">
        <f t="shared" si="18"/>
        <v>1786838.25</v>
      </c>
      <c r="T40" s="43"/>
      <c r="U40" s="63">
        <f>IF(ISERROR(SUM(U34:U39)),0,(SUM(U34:U39)))</f>
        <v>7139168</v>
      </c>
      <c r="V40" s="13">
        <f>IF(ISERROR(SUM(V34:V39)),0,(SUM(V34:V39)))</f>
        <v>7139168</v>
      </c>
      <c r="W40" s="2" t="s">
        <v>151</v>
      </c>
      <c r="X40" s="2" t="s">
        <v>105</v>
      </c>
      <c r="Y40" s="2"/>
      <c r="Z40" s="2" t="s">
        <v>103</v>
      </c>
      <c r="AA40" s="2" t="s">
        <v>105</v>
      </c>
      <c r="AB40" s="2" t="s">
        <v>152</v>
      </c>
      <c r="AC40" s="2" t="s">
        <v>151</v>
      </c>
    </row>
    <row r="41" spans="1:29" ht="15" customHeight="1" x14ac:dyDescent="0.25">
      <c r="A41" s="6" t="s">
        <v>87</v>
      </c>
      <c r="B41" s="1"/>
      <c r="C41" s="28"/>
      <c r="D41" s="82"/>
      <c r="E41" s="83"/>
      <c r="F41" s="84"/>
      <c r="G41" s="40"/>
      <c r="H41" s="82"/>
      <c r="I41" s="83"/>
      <c r="J41" s="84"/>
      <c r="K41" s="40"/>
      <c r="L41" s="82"/>
      <c r="M41" s="83"/>
      <c r="N41" s="84"/>
      <c r="O41" s="40"/>
      <c r="P41" s="82"/>
      <c r="Q41" s="83"/>
      <c r="R41" s="84"/>
      <c r="S41" s="40"/>
      <c r="T41" s="40"/>
      <c r="U41" s="20"/>
      <c r="V41" s="7"/>
      <c r="W41" s="2" t="s">
        <v>154</v>
      </c>
      <c r="X41" s="2" t="s">
        <v>105</v>
      </c>
      <c r="Y41" s="2"/>
      <c r="Z41" s="2" t="s">
        <v>103</v>
      </c>
      <c r="AA41" s="2" t="s">
        <v>105</v>
      </c>
      <c r="AB41" s="2" t="s">
        <v>155</v>
      </c>
      <c r="AC41" s="2" t="s">
        <v>154</v>
      </c>
    </row>
    <row r="42" spans="1:29" ht="15.75" customHeight="1" x14ac:dyDescent="0.25">
      <c r="A42" s="52" t="s">
        <v>158</v>
      </c>
      <c r="B42" s="1"/>
      <c r="C42" s="30"/>
      <c r="D42" s="88"/>
      <c r="E42" s="89"/>
      <c r="F42" s="90"/>
      <c r="G42" s="42"/>
      <c r="H42" s="88"/>
      <c r="I42" s="89"/>
      <c r="J42" s="90"/>
      <c r="K42" s="42"/>
      <c r="L42" s="88"/>
      <c r="M42" s="89"/>
      <c r="N42" s="90"/>
      <c r="O42" s="42"/>
      <c r="P42" s="88"/>
      <c r="Q42" s="89"/>
      <c r="R42" s="90"/>
      <c r="S42" s="42"/>
      <c r="T42" s="42"/>
      <c r="U42" s="22"/>
      <c r="V42" s="9"/>
      <c r="W42" s="2" t="s">
        <v>156</v>
      </c>
      <c r="X42" s="2" t="s">
        <v>105</v>
      </c>
      <c r="Y42" s="2"/>
      <c r="Z42" s="2" t="s">
        <v>103</v>
      </c>
      <c r="AA42" s="2" t="s">
        <v>105</v>
      </c>
      <c r="AB42" s="2" t="s">
        <v>157</v>
      </c>
      <c r="AC42" s="2" t="s">
        <v>156</v>
      </c>
    </row>
    <row r="43" spans="1:29" ht="15" customHeight="1" x14ac:dyDescent="0.25">
      <c r="A43" s="53" t="s">
        <v>65</v>
      </c>
      <c r="B43" s="1"/>
      <c r="C43" s="25">
        <v>80690.000008000003</v>
      </c>
      <c r="D43" s="74">
        <v>3720.833333</v>
      </c>
      <c r="E43" s="75">
        <v>7720.1515140000001</v>
      </c>
      <c r="F43" s="76">
        <v>9227.6515139999992</v>
      </c>
      <c r="G43" s="37">
        <f t="shared" ref="G43:G52" si="19">IF(ISERROR(SUM(D43:F43)),0,(SUM(D43:F43)))</f>
        <v>20668.636360999997</v>
      </c>
      <c r="H43" s="74">
        <v>8092.6515140000001</v>
      </c>
      <c r="I43" s="75">
        <v>8130.1515140000001</v>
      </c>
      <c r="J43" s="76">
        <v>9397.6515139999992</v>
      </c>
      <c r="K43" s="37">
        <f t="shared" ref="K43:K52" si="20">IF(ISERROR(SUM(H43:J43)),0,(SUM(H43:J43)))</f>
        <v>25620.454541999999</v>
      </c>
      <c r="L43" s="74">
        <v>9492.6515139999992</v>
      </c>
      <c r="M43" s="75">
        <v>7880.1515140000001</v>
      </c>
      <c r="N43" s="76">
        <v>9067.6515139999992</v>
      </c>
      <c r="O43" s="37">
        <f t="shared" ref="O43:O52" si="21">IF(ISERROR(SUM(L43:N43)),0,(SUM(L43:N43)))</f>
        <v>26440.454541999999</v>
      </c>
      <c r="P43" s="74">
        <v>8422.6515139999992</v>
      </c>
      <c r="Q43" s="75">
        <v>8130.1515140000001</v>
      </c>
      <c r="R43" s="76">
        <v>9067.6515139999992</v>
      </c>
      <c r="S43" s="37">
        <f t="shared" ref="S43:S52" si="22">IF(ISERROR(SUM(P43:R43)),0,(SUM(P43:R43)))</f>
        <v>25620.454541999999</v>
      </c>
      <c r="T43" s="37"/>
      <c r="U43" s="19">
        <f t="shared" ref="U43:U52" si="23">IF(ISERROR(G43+K43+O43+S43),0,(G43+K43+O43+S43))</f>
        <v>98349.999986999988</v>
      </c>
      <c r="V43" s="4">
        <v>98349.999987000003</v>
      </c>
      <c r="W43" s="2" t="s">
        <v>66</v>
      </c>
      <c r="X43" s="2">
        <v>4</v>
      </c>
      <c r="Y43" s="2" t="s">
        <v>67</v>
      </c>
      <c r="Z43" s="2" t="s">
        <v>103</v>
      </c>
      <c r="AA43" s="2">
        <v>2</v>
      </c>
      <c r="AB43" s="2" t="s">
        <v>159</v>
      </c>
      <c r="AC43" s="2" t="s">
        <v>66</v>
      </c>
    </row>
    <row r="44" spans="1:29" ht="15" customHeight="1" x14ac:dyDescent="0.25">
      <c r="A44" s="53" t="s">
        <v>68</v>
      </c>
      <c r="B44" s="1"/>
      <c r="C44" s="25">
        <v>54021.333328000001</v>
      </c>
      <c r="D44" s="74">
        <v>3796.666667</v>
      </c>
      <c r="E44" s="75">
        <v>1860.666667</v>
      </c>
      <c r="F44" s="76">
        <v>7921.6666670000004</v>
      </c>
      <c r="G44" s="37">
        <f t="shared" si="19"/>
        <v>13579.000001</v>
      </c>
      <c r="H44" s="74">
        <v>1421.666667</v>
      </c>
      <c r="I44" s="75">
        <v>1296.666667</v>
      </c>
      <c r="J44" s="76">
        <v>7921.6666670000004</v>
      </c>
      <c r="K44" s="37">
        <f t="shared" si="20"/>
        <v>10640.000001</v>
      </c>
      <c r="L44" s="74">
        <v>1671.666667</v>
      </c>
      <c r="M44" s="75">
        <v>1606.666667</v>
      </c>
      <c r="N44" s="76">
        <v>7921.6666670000004</v>
      </c>
      <c r="O44" s="37">
        <f t="shared" si="21"/>
        <v>11200.000001</v>
      </c>
      <c r="P44" s="74">
        <v>1296.666667</v>
      </c>
      <c r="Q44" s="75">
        <v>1296.666667</v>
      </c>
      <c r="R44" s="76">
        <v>7921.6666670000004</v>
      </c>
      <c r="S44" s="37">
        <f t="shared" si="22"/>
        <v>10515.000001</v>
      </c>
      <c r="T44" s="37"/>
      <c r="U44" s="19">
        <f t="shared" si="23"/>
        <v>45934.000004000001</v>
      </c>
      <c r="V44" s="4">
        <v>45934.000004000001</v>
      </c>
      <c r="W44" s="2" t="s">
        <v>69</v>
      </c>
      <c r="X44" s="2">
        <v>4</v>
      </c>
      <c r="Y44" s="2" t="s">
        <v>67</v>
      </c>
      <c r="Z44" s="2" t="s">
        <v>20</v>
      </c>
      <c r="AA44" s="2">
        <v>3</v>
      </c>
      <c r="AB44" s="2" t="s">
        <v>160</v>
      </c>
      <c r="AC44" s="2" t="s">
        <v>69</v>
      </c>
    </row>
    <row r="45" spans="1:29" ht="15" customHeight="1" x14ac:dyDescent="0.25">
      <c r="A45" s="53" t="s">
        <v>70</v>
      </c>
      <c r="B45" s="1"/>
      <c r="C45" s="25">
        <v>481374.15499200003</v>
      </c>
      <c r="D45" s="74">
        <v>63970.936667000002</v>
      </c>
      <c r="E45" s="75">
        <v>68806.936667000002</v>
      </c>
      <c r="F45" s="76">
        <v>64523.936667000002</v>
      </c>
      <c r="G45" s="37">
        <f t="shared" si="19"/>
        <v>197301.81000100001</v>
      </c>
      <c r="H45" s="74">
        <v>40048.936667000002</v>
      </c>
      <c r="I45" s="75">
        <v>44488.936667000002</v>
      </c>
      <c r="J45" s="76">
        <v>43173.936667000002</v>
      </c>
      <c r="K45" s="37">
        <f t="shared" si="20"/>
        <v>127711.81000100001</v>
      </c>
      <c r="L45" s="74">
        <v>48288.936667000002</v>
      </c>
      <c r="M45" s="75">
        <v>52962.936667000002</v>
      </c>
      <c r="N45" s="76">
        <v>49323.936667000002</v>
      </c>
      <c r="O45" s="37">
        <f t="shared" si="21"/>
        <v>150575.81000100001</v>
      </c>
      <c r="P45" s="74">
        <v>46813.936667000002</v>
      </c>
      <c r="Q45" s="75">
        <v>39756.936667000002</v>
      </c>
      <c r="R45" s="76">
        <v>42873.936667000002</v>
      </c>
      <c r="S45" s="37">
        <f t="shared" si="22"/>
        <v>129444.81000100001</v>
      </c>
      <c r="T45" s="37"/>
      <c r="U45" s="19">
        <f t="shared" si="23"/>
        <v>605034.24000400002</v>
      </c>
      <c r="V45" s="4">
        <v>605034.24000400002</v>
      </c>
      <c r="W45" s="2" t="s">
        <v>71</v>
      </c>
      <c r="X45" s="2">
        <v>4</v>
      </c>
      <c r="Y45" s="2" t="s">
        <v>67</v>
      </c>
      <c r="Z45" s="2" t="s">
        <v>20</v>
      </c>
      <c r="AA45" s="2">
        <v>3</v>
      </c>
      <c r="AB45" s="2" t="s">
        <v>161</v>
      </c>
      <c r="AC45" s="2" t="s">
        <v>71</v>
      </c>
    </row>
    <row r="46" spans="1:29" ht="15" customHeight="1" x14ac:dyDescent="0.25">
      <c r="A46" s="53" t="s">
        <v>72</v>
      </c>
      <c r="B46" s="1"/>
      <c r="C46" s="25">
        <v>207700</v>
      </c>
      <c r="D46" s="74">
        <v>14480.5</v>
      </c>
      <c r="E46" s="75">
        <v>14405.5</v>
      </c>
      <c r="F46" s="76">
        <v>14355.5</v>
      </c>
      <c r="G46" s="37">
        <f t="shared" si="19"/>
        <v>43241.5</v>
      </c>
      <c r="H46" s="74">
        <v>14530.5</v>
      </c>
      <c r="I46" s="75">
        <v>14355.5</v>
      </c>
      <c r="J46" s="76">
        <v>14405.5</v>
      </c>
      <c r="K46" s="37">
        <f t="shared" si="20"/>
        <v>43291.5</v>
      </c>
      <c r="L46" s="74">
        <v>14480.5</v>
      </c>
      <c r="M46" s="75">
        <v>14405.5</v>
      </c>
      <c r="N46" s="76">
        <v>14355.5</v>
      </c>
      <c r="O46" s="37">
        <f t="shared" si="21"/>
        <v>43241.5</v>
      </c>
      <c r="P46" s="74">
        <v>14530.5</v>
      </c>
      <c r="Q46" s="75">
        <v>14355.5</v>
      </c>
      <c r="R46" s="76">
        <v>14405.5</v>
      </c>
      <c r="S46" s="37">
        <f t="shared" si="22"/>
        <v>43291.5</v>
      </c>
      <c r="T46" s="37"/>
      <c r="U46" s="19">
        <f t="shared" si="23"/>
        <v>173066</v>
      </c>
      <c r="V46" s="4">
        <v>173066</v>
      </c>
      <c r="W46" s="2" t="s">
        <v>73</v>
      </c>
      <c r="X46" s="2">
        <v>4</v>
      </c>
      <c r="Y46" s="2" t="s">
        <v>67</v>
      </c>
      <c r="Z46" s="2" t="s">
        <v>20</v>
      </c>
      <c r="AA46" s="2">
        <v>1</v>
      </c>
      <c r="AB46" s="2" t="s">
        <v>162</v>
      </c>
      <c r="AC46" s="2" t="s">
        <v>73</v>
      </c>
    </row>
    <row r="47" spans="1:29" ht="15" customHeight="1" x14ac:dyDescent="0.25">
      <c r="A47" s="53" t="s">
        <v>74</v>
      </c>
      <c r="B47" s="1"/>
      <c r="C47" s="25">
        <v>198250</v>
      </c>
      <c r="D47" s="74">
        <v>10083.333333</v>
      </c>
      <c r="E47" s="75">
        <v>12583.333333</v>
      </c>
      <c r="F47" s="76">
        <v>21583.333332999999</v>
      </c>
      <c r="G47" s="37">
        <f t="shared" si="19"/>
        <v>44249.999999</v>
      </c>
      <c r="H47" s="74">
        <v>8783.3333330000005</v>
      </c>
      <c r="I47" s="75">
        <v>14583.333333</v>
      </c>
      <c r="J47" s="76">
        <v>23333.333332999999</v>
      </c>
      <c r="K47" s="37">
        <f t="shared" si="20"/>
        <v>46699.999999</v>
      </c>
      <c r="L47" s="74">
        <v>8583.3333330000005</v>
      </c>
      <c r="M47" s="75">
        <v>19533.333332999999</v>
      </c>
      <c r="N47" s="76">
        <v>18583.333332999999</v>
      </c>
      <c r="O47" s="37">
        <f t="shared" si="21"/>
        <v>46699.999998999992</v>
      </c>
      <c r="P47" s="74">
        <v>8583.3333330000005</v>
      </c>
      <c r="Q47" s="75">
        <v>12083.333333</v>
      </c>
      <c r="R47" s="76">
        <v>21283.333332999999</v>
      </c>
      <c r="S47" s="37">
        <f t="shared" si="22"/>
        <v>41949.999999</v>
      </c>
      <c r="T47" s="37"/>
      <c r="U47" s="19">
        <f t="shared" si="23"/>
        <v>179599.99999599997</v>
      </c>
      <c r="V47" s="4">
        <v>179599.999996</v>
      </c>
      <c r="W47" s="2" t="s">
        <v>75</v>
      </c>
      <c r="X47" s="2">
        <v>0</v>
      </c>
      <c r="Y47" s="2"/>
      <c r="Z47" s="2" t="s">
        <v>17</v>
      </c>
      <c r="AA47" s="2">
        <v>2</v>
      </c>
      <c r="AB47" s="2" t="s">
        <v>163</v>
      </c>
      <c r="AC47" s="2" t="s">
        <v>75</v>
      </c>
    </row>
    <row r="48" spans="1:29" ht="15" customHeight="1" x14ac:dyDescent="0.25">
      <c r="A48" s="53" t="s">
        <v>76</v>
      </c>
      <c r="B48" s="1"/>
      <c r="C48" s="25">
        <v>147699.999996</v>
      </c>
      <c r="D48" s="74">
        <v>8775</v>
      </c>
      <c r="E48" s="75">
        <v>8775</v>
      </c>
      <c r="F48" s="76">
        <v>15275</v>
      </c>
      <c r="G48" s="37">
        <f t="shared" si="19"/>
        <v>32825</v>
      </c>
      <c r="H48" s="74">
        <v>8775</v>
      </c>
      <c r="I48" s="75">
        <v>8775</v>
      </c>
      <c r="J48" s="76">
        <v>9075</v>
      </c>
      <c r="K48" s="37">
        <f t="shared" si="20"/>
        <v>26625</v>
      </c>
      <c r="L48" s="74">
        <v>8775</v>
      </c>
      <c r="M48" s="75">
        <v>8775</v>
      </c>
      <c r="N48" s="76">
        <v>8775</v>
      </c>
      <c r="O48" s="37">
        <f t="shared" si="21"/>
        <v>26325</v>
      </c>
      <c r="P48" s="74">
        <v>9846</v>
      </c>
      <c r="Q48" s="75">
        <v>8775</v>
      </c>
      <c r="R48" s="76">
        <v>9075</v>
      </c>
      <c r="S48" s="37">
        <f t="shared" si="22"/>
        <v>27696</v>
      </c>
      <c r="T48" s="37"/>
      <c r="U48" s="19">
        <f t="shared" si="23"/>
        <v>113471</v>
      </c>
      <c r="V48" s="4">
        <v>113471</v>
      </c>
      <c r="W48" s="2" t="s">
        <v>77</v>
      </c>
      <c r="X48" s="2">
        <v>4</v>
      </c>
      <c r="Y48" s="2" t="s">
        <v>78</v>
      </c>
      <c r="Z48" s="2" t="s">
        <v>17</v>
      </c>
      <c r="AA48" s="2">
        <v>1</v>
      </c>
      <c r="AB48" s="2" t="s">
        <v>164</v>
      </c>
      <c r="AC48" s="2" t="s">
        <v>77</v>
      </c>
    </row>
    <row r="49" spans="1:29" ht="15" customHeight="1" x14ac:dyDescent="0.25">
      <c r="A49" s="53" t="s">
        <v>79</v>
      </c>
      <c r="B49" s="1"/>
      <c r="C49" s="25">
        <v>196118</v>
      </c>
      <c r="D49" s="74">
        <v>19783.5</v>
      </c>
      <c r="E49" s="75">
        <v>14960</v>
      </c>
      <c r="F49" s="76">
        <v>24345</v>
      </c>
      <c r="G49" s="37">
        <f t="shared" si="19"/>
        <v>59088.5</v>
      </c>
      <c r="H49" s="74">
        <v>7012.5</v>
      </c>
      <c r="I49" s="75">
        <v>11830</v>
      </c>
      <c r="J49" s="76">
        <v>28688</v>
      </c>
      <c r="K49" s="37">
        <f t="shared" si="20"/>
        <v>47530.5</v>
      </c>
      <c r="L49" s="74">
        <v>17676.5</v>
      </c>
      <c r="M49" s="75">
        <v>22870</v>
      </c>
      <c r="N49" s="76">
        <v>22150</v>
      </c>
      <c r="O49" s="37">
        <f t="shared" si="21"/>
        <v>62696.5</v>
      </c>
      <c r="P49" s="74">
        <v>14711.5</v>
      </c>
      <c r="Q49" s="75">
        <v>6325</v>
      </c>
      <c r="R49" s="76">
        <v>21540</v>
      </c>
      <c r="S49" s="37">
        <f t="shared" si="22"/>
        <v>42576.5</v>
      </c>
      <c r="T49" s="37"/>
      <c r="U49" s="19">
        <f t="shared" si="23"/>
        <v>211892</v>
      </c>
      <c r="V49" s="4">
        <v>211892</v>
      </c>
      <c r="W49" s="2" t="s">
        <v>80</v>
      </c>
      <c r="X49" s="2">
        <v>4</v>
      </c>
      <c r="Y49" s="2" t="s">
        <v>38</v>
      </c>
      <c r="Z49" s="2" t="s">
        <v>17</v>
      </c>
      <c r="AA49" s="2">
        <v>5</v>
      </c>
      <c r="AB49" s="2" t="s">
        <v>165</v>
      </c>
      <c r="AC49" s="2" t="s">
        <v>80</v>
      </c>
    </row>
    <row r="50" spans="1:29" ht="15" customHeight="1" x14ac:dyDescent="0.25">
      <c r="A50" s="53" t="s">
        <v>81</v>
      </c>
      <c r="B50" s="1"/>
      <c r="C50" s="25">
        <v>253532</v>
      </c>
      <c r="D50" s="74"/>
      <c r="E50" s="75"/>
      <c r="F50" s="76"/>
      <c r="G50" s="37">
        <f t="shared" si="19"/>
        <v>0</v>
      </c>
      <c r="H50" s="74">
        <v>290000</v>
      </c>
      <c r="I50" s="75">
        <v>0</v>
      </c>
      <c r="J50" s="76">
        <v>0</v>
      </c>
      <c r="K50" s="37">
        <f t="shared" si="20"/>
        <v>290000</v>
      </c>
      <c r="L50" s="74">
        <v>0</v>
      </c>
      <c r="M50" s="75">
        <v>0</v>
      </c>
      <c r="N50" s="76">
        <v>0</v>
      </c>
      <c r="O50" s="37">
        <f t="shared" si="21"/>
        <v>0</v>
      </c>
      <c r="P50" s="74">
        <v>0</v>
      </c>
      <c r="Q50" s="75">
        <v>0</v>
      </c>
      <c r="R50" s="76">
        <v>0</v>
      </c>
      <c r="S50" s="37">
        <f t="shared" si="22"/>
        <v>0</v>
      </c>
      <c r="T50" s="37"/>
      <c r="U50" s="19">
        <f t="shared" si="23"/>
        <v>290000</v>
      </c>
      <c r="V50" s="4">
        <v>290000</v>
      </c>
      <c r="W50" s="2" t="s">
        <v>82</v>
      </c>
      <c r="X50" s="2">
        <v>4</v>
      </c>
      <c r="Y50" s="2" t="s">
        <v>78</v>
      </c>
      <c r="Z50" s="2" t="s">
        <v>17</v>
      </c>
      <c r="AA50" s="2">
        <v>1</v>
      </c>
      <c r="AB50" s="2" t="s">
        <v>11</v>
      </c>
      <c r="AC50" s="2" t="s">
        <v>82</v>
      </c>
    </row>
    <row r="51" spans="1:29" ht="15" customHeight="1" x14ac:dyDescent="0.25">
      <c r="A51" s="53" t="s">
        <v>83</v>
      </c>
      <c r="B51" s="1"/>
      <c r="C51" s="25">
        <v>397800</v>
      </c>
      <c r="D51" s="74">
        <v>24250</v>
      </c>
      <c r="E51" s="75">
        <v>24250</v>
      </c>
      <c r="F51" s="76">
        <v>24250</v>
      </c>
      <c r="G51" s="37">
        <f t="shared" si="19"/>
        <v>72750</v>
      </c>
      <c r="H51" s="74">
        <v>24250</v>
      </c>
      <c r="I51" s="75">
        <v>24250</v>
      </c>
      <c r="J51" s="76">
        <v>24250</v>
      </c>
      <c r="K51" s="37">
        <f t="shared" si="20"/>
        <v>72750</v>
      </c>
      <c r="L51" s="74">
        <v>24250</v>
      </c>
      <c r="M51" s="75">
        <v>24250</v>
      </c>
      <c r="N51" s="76">
        <v>24250</v>
      </c>
      <c r="O51" s="37">
        <f t="shared" si="21"/>
        <v>72750</v>
      </c>
      <c r="P51" s="74">
        <v>24250</v>
      </c>
      <c r="Q51" s="75">
        <v>24250</v>
      </c>
      <c r="R51" s="76">
        <v>24250</v>
      </c>
      <c r="S51" s="37">
        <f t="shared" si="22"/>
        <v>72750</v>
      </c>
      <c r="T51" s="37"/>
      <c r="U51" s="19">
        <f t="shared" si="23"/>
        <v>291000</v>
      </c>
      <c r="V51" s="4">
        <v>291000</v>
      </c>
      <c r="W51" s="2" t="s">
        <v>84</v>
      </c>
      <c r="X51" s="2">
        <v>4</v>
      </c>
      <c r="Y51" s="2" t="s">
        <v>78</v>
      </c>
      <c r="Z51" s="2" t="s">
        <v>20</v>
      </c>
      <c r="AA51" s="2">
        <v>2</v>
      </c>
      <c r="AB51" s="2" t="s">
        <v>166</v>
      </c>
      <c r="AC51" s="2" t="s">
        <v>84</v>
      </c>
    </row>
    <row r="52" spans="1:29" ht="15" customHeight="1" x14ac:dyDescent="0.25">
      <c r="A52" s="54" t="s">
        <v>85</v>
      </c>
      <c r="B52" s="111"/>
      <c r="C52" s="26">
        <v>1164448.5</v>
      </c>
      <c r="D52" s="77">
        <v>105348.166667</v>
      </c>
      <c r="E52" s="112">
        <v>58063.856060999999</v>
      </c>
      <c r="F52" s="78">
        <v>136737.106061</v>
      </c>
      <c r="G52" s="38">
        <f t="shared" si="19"/>
        <v>300149.12878899998</v>
      </c>
      <c r="H52" s="77">
        <v>69590.106060999999</v>
      </c>
      <c r="I52" s="112">
        <v>60712.856060999999</v>
      </c>
      <c r="J52" s="78">
        <v>163099.106061</v>
      </c>
      <c r="K52" s="38">
        <f t="shared" si="20"/>
        <v>293402.06818299997</v>
      </c>
      <c r="L52" s="77">
        <v>83510.106060999999</v>
      </c>
      <c r="M52" s="112">
        <v>51260.856060999999</v>
      </c>
      <c r="N52" s="78">
        <v>139460.106061</v>
      </c>
      <c r="O52" s="38">
        <f t="shared" si="21"/>
        <v>274231.06818299997</v>
      </c>
      <c r="P52" s="77">
        <v>68597.106060999999</v>
      </c>
      <c r="Q52" s="112">
        <v>42838.856060999999</v>
      </c>
      <c r="R52" s="78">
        <v>134817.106061</v>
      </c>
      <c r="S52" s="38">
        <f t="shared" si="22"/>
        <v>246253.068183</v>
      </c>
      <c r="T52" s="38"/>
      <c r="U52" s="19">
        <f t="shared" si="23"/>
        <v>1114035.3333379999</v>
      </c>
      <c r="V52" s="113">
        <v>1114035.3333380001</v>
      </c>
      <c r="W52" s="2" t="s">
        <v>86</v>
      </c>
      <c r="X52" s="2">
        <v>0</v>
      </c>
      <c r="Y52" s="2"/>
      <c r="Z52" s="2" t="s">
        <v>17</v>
      </c>
      <c r="AA52" s="2">
        <v>12</v>
      </c>
      <c r="AB52" s="2" t="s">
        <v>167</v>
      </c>
      <c r="AC52" s="2" t="s">
        <v>86</v>
      </c>
    </row>
    <row r="53" spans="1:29" ht="15" customHeight="1" x14ac:dyDescent="0.25">
      <c r="A53" s="56" t="s">
        <v>170</v>
      </c>
      <c r="B53" s="14"/>
      <c r="C53" s="33">
        <f t="shared" ref="C53:S53" si="24">IF(ISERROR(SUM(C43:C52)),0,(SUM(C43:C52)))</f>
        <v>3181633.988324</v>
      </c>
      <c r="D53" s="99">
        <f t="shared" si="24"/>
        <v>254208.936667</v>
      </c>
      <c r="E53" s="100">
        <f t="shared" si="24"/>
        <v>211425.444242</v>
      </c>
      <c r="F53" s="101">
        <f t="shared" si="24"/>
        <v>318219.194242</v>
      </c>
      <c r="G53" s="45">
        <f t="shared" si="24"/>
        <v>783853.57515099994</v>
      </c>
      <c r="H53" s="99">
        <f t="shared" si="24"/>
        <v>472504.694242</v>
      </c>
      <c r="I53" s="100">
        <f t="shared" si="24"/>
        <v>188422.444242</v>
      </c>
      <c r="J53" s="101">
        <f t="shared" si="24"/>
        <v>323344.194242</v>
      </c>
      <c r="K53" s="45">
        <f t="shared" si="24"/>
        <v>984271.33272599999</v>
      </c>
      <c r="L53" s="99">
        <f t="shared" si="24"/>
        <v>216728.694242</v>
      </c>
      <c r="M53" s="100">
        <f t="shared" si="24"/>
        <v>203544.44424200003</v>
      </c>
      <c r="N53" s="101">
        <f t="shared" si="24"/>
        <v>293887.194242</v>
      </c>
      <c r="O53" s="45">
        <f t="shared" si="24"/>
        <v>714160.33272599999</v>
      </c>
      <c r="P53" s="99">
        <f t="shared" si="24"/>
        <v>197051.694242</v>
      </c>
      <c r="Q53" s="100">
        <f t="shared" si="24"/>
        <v>157811.444242</v>
      </c>
      <c r="R53" s="101">
        <f t="shared" si="24"/>
        <v>285234.194242</v>
      </c>
      <c r="S53" s="45">
        <f t="shared" si="24"/>
        <v>640097.33272599999</v>
      </c>
      <c r="T53" s="45"/>
      <c r="U53" s="63">
        <f>IF(ISERROR(SUM(U43:U52)),0,(SUM(U43:U52)))</f>
        <v>3122382.5733289998</v>
      </c>
      <c r="V53" s="15">
        <f>IF(ISERROR(SUM(V43:V52)),0,(SUM(V43:V52)))</f>
        <v>3122382.5733289998</v>
      </c>
      <c r="W53" s="2" t="s">
        <v>168</v>
      </c>
      <c r="X53" s="2" t="s">
        <v>105</v>
      </c>
      <c r="Y53" s="2"/>
      <c r="Z53" s="2" t="s">
        <v>103</v>
      </c>
      <c r="AA53" s="2" t="s">
        <v>105</v>
      </c>
      <c r="AB53" s="2" t="s">
        <v>169</v>
      </c>
      <c r="AC53" s="2" t="s">
        <v>168</v>
      </c>
    </row>
    <row r="54" spans="1:29" ht="15" customHeight="1" x14ac:dyDescent="0.25">
      <c r="A54" s="56"/>
      <c r="B54" s="14"/>
      <c r="C54" s="33"/>
      <c r="D54" s="99"/>
      <c r="E54" s="100"/>
      <c r="F54" s="101"/>
      <c r="G54" s="45"/>
      <c r="H54" s="99"/>
      <c r="I54" s="100"/>
      <c r="J54" s="101"/>
      <c r="K54" s="45"/>
      <c r="L54" s="99"/>
      <c r="M54" s="100"/>
      <c r="N54" s="101"/>
      <c r="O54" s="45"/>
      <c r="P54" s="99"/>
      <c r="Q54" s="100"/>
      <c r="R54" s="101"/>
      <c r="S54" s="45"/>
      <c r="T54" s="45"/>
      <c r="U54" s="63"/>
      <c r="V54" s="15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57" t="s">
        <v>173</v>
      </c>
      <c r="B55" s="14"/>
      <c r="C55" s="34">
        <f t="shared" ref="C55:S55" si="25">IF(ISERROR(SUM(C22+C31+C40+C53)),0,(SUM(C22+C31+C40+C53)))</f>
        <v>29290017.423494998</v>
      </c>
      <c r="D55" s="102">
        <f t="shared" si="25"/>
        <v>1552988.0825999998</v>
      </c>
      <c r="E55" s="114">
        <f t="shared" si="25"/>
        <v>2779022.4003249998</v>
      </c>
      <c r="F55" s="103">
        <f t="shared" si="25"/>
        <v>2456456.0265660002</v>
      </c>
      <c r="G55" s="46">
        <f t="shared" si="25"/>
        <v>6788466.5094910003</v>
      </c>
      <c r="H55" s="102">
        <f t="shared" si="25"/>
        <v>2617884.9679630003</v>
      </c>
      <c r="I55" s="114">
        <f t="shared" si="25"/>
        <v>2326875.3773630001</v>
      </c>
      <c r="J55" s="103">
        <f t="shared" si="25"/>
        <v>3096076.1109790001</v>
      </c>
      <c r="K55" s="46">
        <f t="shared" si="25"/>
        <v>8040836.456305</v>
      </c>
      <c r="L55" s="102">
        <f t="shared" si="25"/>
        <v>3074804.170132</v>
      </c>
      <c r="M55" s="114">
        <f t="shared" si="25"/>
        <v>2371669.8103090003</v>
      </c>
      <c r="N55" s="103">
        <f t="shared" si="25"/>
        <v>2430854.1276330003</v>
      </c>
      <c r="O55" s="46">
        <f t="shared" si="25"/>
        <v>7877328.1080740001</v>
      </c>
      <c r="P55" s="102">
        <f t="shared" si="25"/>
        <v>2366085.4759850004</v>
      </c>
      <c r="Q55" s="114">
        <f t="shared" si="25"/>
        <v>2317809.2547130003</v>
      </c>
      <c r="R55" s="103">
        <f t="shared" si="25"/>
        <v>2973304.2828939999</v>
      </c>
      <c r="S55" s="46">
        <f t="shared" si="25"/>
        <v>7657199.0135920001</v>
      </c>
      <c r="T55" s="46"/>
      <c r="U55" s="115">
        <f>IF(ISERROR(SUM(U22+U31+U40+U53)),0,(SUM(U22+U31+U40+U53)))</f>
        <v>30363830.087462001</v>
      </c>
      <c r="V55" s="116">
        <f>IF(ISERROR(SUM(V22+V31+V40+V53)),0,(SUM(V22+V31+V40+V53)))</f>
        <v>30363830.087462001</v>
      </c>
      <c r="W55" s="2" t="s">
        <v>171</v>
      </c>
      <c r="X55" s="2" t="s">
        <v>105</v>
      </c>
      <c r="Y55" s="2"/>
      <c r="Z55" s="2" t="s">
        <v>103</v>
      </c>
      <c r="AA55" s="2" t="s">
        <v>105</v>
      </c>
      <c r="AB55" s="2" t="s">
        <v>172</v>
      </c>
      <c r="AC55" s="2" t="s">
        <v>171</v>
      </c>
    </row>
    <row r="56" spans="1:29" ht="15" customHeight="1" x14ac:dyDescent="0.25">
      <c r="A56" s="117" t="s">
        <v>87</v>
      </c>
      <c r="B56" s="118"/>
      <c r="C56" s="35"/>
      <c r="D56" s="104"/>
      <c r="E56" s="119"/>
      <c r="F56" s="105"/>
      <c r="G56" s="47"/>
      <c r="H56" s="104"/>
      <c r="I56" s="119"/>
      <c r="J56" s="105"/>
      <c r="K56" s="47"/>
      <c r="L56" s="104"/>
      <c r="M56" s="119"/>
      <c r="N56" s="105"/>
      <c r="O56" s="47"/>
      <c r="P56" s="104"/>
      <c r="Q56" s="119"/>
      <c r="R56" s="105"/>
      <c r="S56" s="47"/>
      <c r="T56" s="47"/>
      <c r="U56" s="20"/>
      <c r="V56" s="120"/>
      <c r="W56" s="2" t="s">
        <v>174</v>
      </c>
      <c r="X56" s="2" t="s">
        <v>105</v>
      </c>
      <c r="Y56" s="2"/>
      <c r="Z56" s="2" t="s">
        <v>103</v>
      </c>
      <c r="AA56" s="2" t="s">
        <v>105</v>
      </c>
      <c r="AB56" s="2" t="s">
        <v>175</v>
      </c>
      <c r="AC56" s="2" t="s">
        <v>174</v>
      </c>
    </row>
    <row r="57" spans="1:29" ht="17.25" customHeight="1" x14ac:dyDescent="0.3">
      <c r="A57" s="48" t="s">
        <v>178</v>
      </c>
      <c r="B57" s="1"/>
      <c r="C57" s="29">
        <f t="shared" ref="C57:S57" si="26">IF(ISERROR(C16-C55),0,(C16-C55))</f>
        <v>-896575.42350300029</v>
      </c>
      <c r="D57" s="106">
        <f t="shared" si="26"/>
        <v>829397.25073300023</v>
      </c>
      <c r="E57" s="107">
        <f t="shared" si="26"/>
        <v>-391091.61244699964</v>
      </c>
      <c r="F57" s="108">
        <f t="shared" si="26"/>
        <v>33099.761311999988</v>
      </c>
      <c r="G57" s="41">
        <f t="shared" si="26"/>
        <v>471405.39959799964</v>
      </c>
      <c r="H57" s="106">
        <f t="shared" si="26"/>
        <v>-190754.18008500012</v>
      </c>
      <c r="I57" s="107">
        <f t="shared" si="26"/>
        <v>97555.410515000112</v>
      </c>
      <c r="J57" s="108">
        <f t="shared" si="26"/>
        <v>-653145.32310099993</v>
      </c>
      <c r="K57" s="41">
        <f t="shared" si="26"/>
        <v>-746344.0926710004</v>
      </c>
      <c r="L57" s="106">
        <f t="shared" si="26"/>
        <v>-647373.38225399982</v>
      </c>
      <c r="M57" s="107">
        <f t="shared" si="26"/>
        <v>92185.977568999864</v>
      </c>
      <c r="N57" s="108">
        <f t="shared" si="26"/>
        <v>60576.660244999919</v>
      </c>
      <c r="O57" s="41">
        <f t="shared" si="26"/>
        <v>-494610.7444400005</v>
      </c>
      <c r="P57" s="106">
        <f t="shared" si="26"/>
        <v>75045.311892999802</v>
      </c>
      <c r="Q57" s="107">
        <f t="shared" si="26"/>
        <v>388621.53316499991</v>
      </c>
      <c r="R57" s="108">
        <f t="shared" si="26"/>
        <v>-525573.49501599977</v>
      </c>
      <c r="S57" s="17">
        <f t="shared" si="26"/>
        <v>-61906.649958000518</v>
      </c>
      <c r="T57" s="41"/>
      <c r="U57" s="21">
        <f>IF(ISERROR(U16-U55),0,(U16-U55))</f>
        <v>-831456.08747100085</v>
      </c>
      <c r="V57" s="8">
        <f>IF(ISERROR(V16-V55),0,(V16-V55))</f>
        <v>-831456.08747100085</v>
      </c>
      <c r="W57" s="2" t="s">
        <v>176</v>
      </c>
      <c r="X57" s="2" t="s">
        <v>105</v>
      </c>
      <c r="Y57" s="2"/>
      <c r="Z57" s="2" t="s">
        <v>103</v>
      </c>
      <c r="AA57" s="2" t="s">
        <v>105</v>
      </c>
      <c r="AB57" s="2" t="s">
        <v>177</v>
      </c>
      <c r="AC57" s="2" t="s">
        <v>176</v>
      </c>
    </row>
    <row r="58" spans="1:29" hidden="1" x14ac:dyDescent="0.25">
      <c r="A58" s="2" t="s">
        <v>87</v>
      </c>
      <c r="B58" s="2"/>
      <c r="C58" s="2" t="s">
        <v>88</v>
      </c>
      <c r="D58" s="2" t="s">
        <v>89</v>
      </c>
      <c r="E58" s="2" t="s">
        <v>90</v>
      </c>
      <c r="F58" s="2" t="s">
        <v>91</v>
      </c>
      <c r="G58" s="2" t="s">
        <v>185</v>
      </c>
      <c r="H58" s="2" t="s">
        <v>92</v>
      </c>
      <c r="I58" s="2" t="s">
        <v>93</v>
      </c>
      <c r="J58" s="2" t="s">
        <v>94</v>
      </c>
      <c r="K58" s="2" t="s">
        <v>191</v>
      </c>
      <c r="L58" s="2" t="s">
        <v>95</v>
      </c>
      <c r="M58" s="2" t="s">
        <v>96</v>
      </c>
      <c r="N58" s="2" t="s">
        <v>97</v>
      </c>
      <c r="O58" s="2" t="s">
        <v>196</v>
      </c>
      <c r="P58" s="2" t="s">
        <v>98</v>
      </c>
      <c r="Q58" s="2" t="s">
        <v>99</v>
      </c>
      <c r="R58" s="2" t="s">
        <v>100</v>
      </c>
      <c r="S58" s="110" t="s">
        <v>201</v>
      </c>
      <c r="T58" s="2" t="s">
        <v>204</v>
      </c>
      <c r="U58" s="2" t="s">
        <v>207</v>
      </c>
      <c r="V58" s="2" t="s">
        <v>101</v>
      </c>
      <c r="W58" s="2"/>
      <c r="X58" s="2"/>
      <c r="Y58" s="2"/>
      <c r="Z58" s="2"/>
      <c r="AA58" s="2"/>
      <c r="AB58" s="2"/>
      <c r="AC58" s="2"/>
    </row>
    <row r="59" spans="1:29" hidden="1" x14ac:dyDescent="0.25">
      <c r="A59" s="2" t="s">
        <v>87</v>
      </c>
      <c r="B59" s="2"/>
      <c r="C59" s="2">
        <v>0</v>
      </c>
      <c r="D59" s="2">
        <v>0</v>
      </c>
      <c r="E59" s="2">
        <v>0</v>
      </c>
      <c r="F59" s="2">
        <v>0</v>
      </c>
      <c r="G59" s="2" t="s">
        <v>105</v>
      </c>
      <c r="H59" s="2">
        <v>0</v>
      </c>
      <c r="I59" s="2">
        <v>0</v>
      </c>
      <c r="J59" s="2">
        <v>0</v>
      </c>
      <c r="K59" s="2" t="s">
        <v>105</v>
      </c>
      <c r="L59" s="2">
        <v>0</v>
      </c>
      <c r="M59" s="2">
        <v>0</v>
      </c>
      <c r="N59" s="2">
        <v>0</v>
      </c>
      <c r="O59" s="2" t="s">
        <v>105</v>
      </c>
      <c r="P59" s="2">
        <v>0</v>
      </c>
      <c r="Q59" s="2">
        <v>0</v>
      </c>
      <c r="R59" s="2">
        <v>0</v>
      </c>
      <c r="S59" s="2" t="s">
        <v>105</v>
      </c>
      <c r="T59" s="2" t="s">
        <v>105</v>
      </c>
      <c r="U59" s="2" t="s">
        <v>105</v>
      </c>
      <c r="V59" s="2">
        <v>0</v>
      </c>
      <c r="W59" s="2"/>
      <c r="X59" s="2"/>
      <c r="Y59" s="2"/>
      <c r="Z59" s="2"/>
      <c r="AA59" s="2"/>
      <c r="AB59" s="2"/>
      <c r="AC59" s="2"/>
    </row>
    <row r="60" spans="1:29" hidden="1" x14ac:dyDescent="0.25">
      <c r="A60" s="2" t="s">
        <v>87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idden="1" x14ac:dyDescent="0.25">
      <c r="A61" s="2" t="s">
        <v>87</v>
      </c>
      <c r="B61" s="2"/>
      <c r="C61" s="2" t="s">
        <v>17</v>
      </c>
      <c r="D61" s="2" t="s">
        <v>20</v>
      </c>
      <c r="E61" s="2" t="s">
        <v>20</v>
      </c>
      <c r="F61" s="2" t="s">
        <v>20</v>
      </c>
      <c r="G61" s="2" t="s">
        <v>103</v>
      </c>
      <c r="H61" s="2" t="s">
        <v>103</v>
      </c>
      <c r="I61" s="2" t="s">
        <v>20</v>
      </c>
      <c r="J61" s="2" t="s">
        <v>20</v>
      </c>
      <c r="K61" s="2" t="s">
        <v>103</v>
      </c>
      <c r="L61" s="2" t="s">
        <v>103</v>
      </c>
      <c r="M61" s="2" t="s">
        <v>20</v>
      </c>
      <c r="N61" s="2" t="s">
        <v>20</v>
      </c>
      <c r="O61" s="2" t="s">
        <v>103</v>
      </c>
      <c r="P61" s="2" t="s">
        <v>103</v>
      </c>
      <c r="Q61" s="2" t="s">
        <v>20</v>
      </c>
      <c r="R61" s="2" t="s">
        <v>20</v>
      </c>
      <c r="S61" s="2" t="s">
        <v>103</v>
      </c>
      <c r="T61" s="2" t="s">
        <v>103</v>
      </c>
      <c r="U61" s="2" t="s">
        <v>103</v>
      </c>
      <c r="V61" s="2" t="s">
        <v>103</v>
      </c>
      <c r="W61" s="2"/>
      <c r="X61" s="2"/>
      <c r="Y61" s="2"/>
      <c r="Z61" s="2"/>
      <c r="AA61" s="2"/>
      <c r="AB61" s="2"/>
      <c r="AC61" s="2"/>
    </row>
    <row r="62" spans="1:29" hidden="1" x14ac:dyDescent="0.25">
      <c r="A62" s="2" t="s">
        <v>87</v>
      </c>
      <c r="B62" s="2"/>
      <c r="C62" s="2">
        <v>18</v>
      </c>
      <c r="D62" s="2">
        <v>18</v>
      </c>
      <c r="E62" s="2">
        <v>18</v>
      </c>
      <c r="F62" s="2">
        <v>18</v>
      </c>
      <c r="G62" s="2" t="s">
        <v>105</v>
      </c>
      <c r="H62" s="2">
        <v>18</v>
      </c>
      <c r="I62" s="2">
        <v>18</v>
      </c>
      <c r="J62" s="2">
        <v>18</v>
      </c>
      <c r="K62" s="2" t="s">
        <v>105</v>
      </c>
      <c r="L62" s="2">
        <v>18</v>
      </c>
      <c r="M62" s="2">
        <v>18</v>
      </c>
      <c r="N62" s="2">
        <v>18</v>
      </c>
      <c r="O62" s="2" t="s">
        <v>105</v>
      </c>
      <c r="P62" s="2">
        <v>18</v>
      </c>
      <c r="Q62" s="2">
        <v>18</v>
      </c>
      <c r="R62" s="2">
        <v>18</v>
      </c>
      <c r="S62" s="2" t="s">
        <v>105</v>
      </c>
      <c r="T62" s="2" t="s">
        <v>105</v>
      </c>
      <c r="U62" s="2" t="s">
        <v>105</v>
      </c>
      <c r="V62" s="2">
        <v>18</v>
      </c>
      <c r="W62" s="2"/>
      <c r="X62" s="2"/>
      <c r="Y62" s="2"/>
      <c r="Z62" s="2"/>
      <c r="AA62" s="2"/>
      <c r="AB62" s="2"/>
      <c r="AC62" s="2"/>
    </row>
    <row r="63" spans="1:29" hidden="1" x14ac:dyDescent="0.25">
      <c r="A63" s="2" t="s">
        <v>179</v>
      </c>
      <c r="B63" s="2"/>
      <c r="C63" s="2" t="s">
        <v>0</v>
      </c>
      <c r="D63" s="2" t="s">
        <v>1</v>
      </c>
      <c r="E63" s="2" t="s">
        <v>2</v>
      </c>
      <c r="F63" s="2" t="s">
        <v>184</v>
      </c>
      <c r="G63" s="2" t="s">
        <v>186</v>
      </c>
      <c r="H63" s="2" t="s">
        <v>188</v>
      </c>
      <c r="I63" s="2" t="s">
        <v>189</v>
      </c>
      <c r="J63" s="2" t="s">
        <v>190</v>
      </c>
      <c r="K63" s="2" t="s">
        <v>114</v>
      </c>
      <c r="L63" s="2" t="s">
        <v>7</v>
      </c>
      <c r="M63" s="2" t="s">
        <v>8</v>
      </c>
      <c r="N63" s="2" t="s">
        <v>195</v>
      </c>
      <c r="O63" s="2" t="s">
        <v>145</v>
      </c>
      <c r="P63" s="2" t="s">
        <v>198</v>
      </c>
      <c r="Q63" s="2" t="s">
        <v>11</v>
      </c>
      <c r="R63" s="2" t="s">
        <v>200</v>
      </c>
      <c r="S63" s="2" t="s">
        <v>202</v>
      </c>
      <c r="T63" s="2" t="s">
        <v>205</v>
      </c>
      <c r="U63" s="2" t="s">
        <v>208</v>
      </c>
      <c r="V63" s="2" t="s">
        <v>211</v>
      </c>
      <c r="W63" s="2"/>
      <c r="X63" s="2"/>
      <c r="Y63" s="2"/>
      <c r="Z63" s="2"/>
      <c r="AA63" s="2"/>
      <c r="AB63" s="2"/>
      <c r="AC63" s="2"/>
    </row>
    <row r="64" spans="1:29" hidden="1" x14ac:dyDescent="0.25">
      <c r="A64" s="2" t="s">
        <v>212</v>
      </c>
      <c r="B64" s="2"/>
      <c r="C64" s="2" t="s">
        <v>88</v>
      </c>
      <c r="D64" s="2" t="s">
        <v>89</v>
      </c>
      <c r="E64" s="2" t="s">
        <v>90</v>
      </c>
      <c r="F64" s="2" t="s">
        <v>91</v>
      </c>
      <c r="G64" s="2" t="s">
        <v>185</v>
      </c>
      <c r="H64" s="2" t="s">
        <v>92</v>
      </c>
      <c r="I64" s="2" t="s">
        <v>93</v>
      </c>
      <c r="J64" s="2" t="s">
        <v>94</v>
      </c>
      <c r="K64" s="2" t="s">
        <v>191</v>
      </c>
      <c r="L64" s="2" t="s">
        <v>95</v>
      </c>
      <c r="M64" s="2" t="s">
        <v>96</v>
      </c>
      <c r="N64" s="2" t="s">
        <v>97</v>
      </c>
      <c r="O64" s="2" t="s">
        <v>196</v>
      </c>
      <c r="P64" s="2" t="s">
        <v>98</v>
      </c>
      <c r="Q64" s="2" t="s">
        <v>99</v>
      </c>
      <c r="R64" s="2" t="s">
        <v>100</v>
      </c>
      <c r="S64" s="2" t="s">
        <v>201</v>
      </c>
      <c r="T64" s="2" t="s">
        <v>204</v>
      </c>
      <c r="U64" s="2" t="s">
        <v>207</v>
      </c>
      <c r="V64" s="2" t="s">
        <v>101</v>
      </c>
      <c r="W64" s="2"/>
      <c r="X64" s="2"/>
      <c r="Y64" s="2"/>
      <c r="Z64" s="2"/>
      <c r="AA64" s="2"/>
      <c r="AB64" s="2"/>
      <c r="AC64" s="2"/>
    </row>
  </sheetData>
  <pageMargins left="0.511811023622047" right="0.511811023622047" top="1.37795275590551" bottom="0.98425196850393704" header="0.39370078740157499" footer="0.39370078740157499"/>
  <pageSetup paperSize="17" scale="65" pageOrder="overThenDown" orientation="landscape" r:id="rId1"/>
  <ignoredErrors>
    <ignoredError sqref="A5:IT17 A55:IT65534 B18:IT18 A19 C19:IT19 A21:IT53 A20 C20:IT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 Sheet</vt:lpstr>
      <vt:lpstr>Annual Budget</vt:lpstr>
      <vt:lpstr>'Annual Budget'!Print_Area</vt:lpstr>
      <vt:lpstr>'Cover Sheet'!Print_Area</vt:lpstr>
      <vt:lpstr>'Annual Budget'!Print_Titles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Matlack</dc:creator>
  <cp:keywords/>
  <dc:description/>
  <cp:lastModifiedBy>Cynthia Matlack</cp:lastModifiedBy>
  <cp:lastPrinted>2019-05-29T21:07:33Z</cp:lastPrinted>
  <dcterms:created xsi:type="dcterms:W3CDTF">2018-08-16T13:38:02Z</dcterms:created>
  <dcterms:modified xsi:type="dcterms:W3CDTF">2019-05-29T21:27:23Z</dcterms:modified>
  <cp:category/>
  <cp:contentStatus/>
</cp:coreProperties>
</file>