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30" yWindow="-15" windowWidth="23040" windowHeight="13740" activeTab="3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X7" i="1"/>
  <c r="X10" i="1"/>
  <c r="X12" i="1"/>
  <c r="X15" i="1"/>
  <c r="X8" i="1"/>
  <c r="X9" i="1"/>
  <c r="X11" i="1"/>
  <c r="X13" i="1"/>
  <c r="X14" i="1"/>
  <c r="X16" i="1"/>
  <c r="X20" i="1"/>
  <c r="X21" i="1"/>
  <c r="X22" i="1"/>
  <c r="X23" i="1"/>
  <c r="X24" i="1"/>
  <c r="X25" i="1"/>
  <c r="X26" i="1"/>
  <c r="X27" i="1"/>
  <c r="X30" i="1"/>
  <c r="X31" i="1"/>
  <c r="X32" i="1"/>
  <c r="X33" i="1"/>
  <c r="X34" i="1"/>
  <c r="X35" i="1"/>
  <c r="X38" i="1"/>
  <c r="X39" i="1"/>
  <c r="X40" i="1"/>
  <c r="X41" i="1"/>
  <c r="X42" i="1"/>
  <c r="X43" i="1"/>
  <c r="X44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1" i="1"/>
  <c r="X62" i="1"/>
  <c r="X64" i="1"/>
  <c r="Y64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Y57" i="1"/>
  <c r="I56" i="1"/>
  <c r="M56" i="1"/>
  <c r="Q56" i="1"/>
  <c r="U56" i="1"/>
  <c r="W56" i="1"/>
  <c r="Y56" i="1"/>
  <c r="I55" i="1"/>
  <c r="M55" i="1"/>
  <c r="Q55" i="1"/>
  <c r="U55" i="1"/>
  <c r="W55" i="1"/>
  <c r="Y55" i="1"/>
  <c r="I54" i="1"/>
  <c r="M54" i="1"/>
  <c r="Q54" i="1"/>
  <c r="U54" i="1"/>
  <c r="W54" i="1"/>
  <c r="Y54" i="1"/>
  <c r="I53" i="1"/>
  <c r="M53" i="1"/>
  <c r="Q53" i="1"/>
  <c r="U53" i="1"/>
  <c r="W53" i="1"/>
  <c r="Y53" i="1"/>
  <c r="I52" i="1"/>
  <c r="M52" i="1"/>
  <c r="Q52" i="1"/>
  <c r="U52" i="1"/>
  <c r="W52" i="1"/>
  <c r="Y52" i="1"/>
  <c r="I40" i="1"/>
  <c r="M40" i="1"/>
  <c r="Q40" i="1"/>
  <c r="U40" i="1"/>
  <c r="W40" i="1"/>
  <c r="Y40" i="1"/>
  <c r="I39" i="1"/>
  <c r="M39" i="1"/>
  <c r="Q39" i="1"/>
  <c r="U39" i="1"/>
  <c r="W39" i="1"/>
  <c r="Y39" i="1"/>
  <c r="I14" i="1"/>
  <c r="M14" i="1"/>
  <c r="Q14" i="1"/>
  <c r="U14" i="1"/>
  <c r="W14" i="1"/>
  <c r="Y14" i="1"/>
  <c r="I8" i="1"/>
  <c r="M8" i="1"/>
  <c r="Q8" i="1"/>
  <c r="U8" i="1"/>
  <c r="W8" i="1"/>
  <c r="Y8" i="1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B37" i="4"/>
  <c r="B44" i="4"/>
  <c r="C37" i="4"/>
  <c r="C44" i="4"/>
  <c r="U35" i="1"/>
  <c r="W21" i="1"/>
  <c r="Y21" i="1"/>
  <c r="U27" i="1"/>
  <c r="U16" i="1"/>
  <c r="Q59" i="1"/>
  <c r="M35" i="1"/>
  <c r="M16" i="1"/>
  <c r="I59" i="1"/>
  <c r="Q27" i="1"/>
  <c r="U59" i="1"/>
  <c r="Q16" i="1"/>
  <c r="W10" i="1"/>
  <c r="Y10" i="1"/>
  <c r="W15" i="1"/>
  <c r="Y15" i="1"/>
  <c r="U44" i="1"/>
  <c r="Q44" i="1"/>
  <c r="I27" i="1"/>
  <c r="Q35" i="1"/>
  <c r="I16" i="1"/>
  <c r="W41" i="1"/>
  <c r="Y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Y24" i="1"/>
  <c r="W26" i="1"/>
  <c r="Y26" i="1"/>
  <c r="W30" i="1"/>
  <c r="Y30" i="1"/>
  <c r="W32" i="1"/>
  <c r="Y32" i="1"/>
  <c r="W38" i="1"/>
  <c r="W13" i="1"/>
  <c r="W20" i="1"/>
  <c r="W22" i="1"/>
  <c r="Y22" i="1"/>
  <c r="W25" i="1"/>
  <c r="Y25" i="1"/>
  <c r="W12" i="1"/>
  <c r="Y12" i="1"/>
  <c r="W31" i="1"/>
  <c r="Y31" i="1"/>
  <c r="W34" i="1"/>
  <c r="Y34" i="1"/>
  <c r="W43" i="1"/>
  <c r="Y43" i="1"/>
  <c r="W50" i="1"/>
  <c r="Y50" i="1"/>
  <c r="W47" i="1"/>
  <c r="W48" i="1"/>
  <c r="Y48" i="1"/>
  <c r="W58" i="1"/>
  <c r="Y58" i="1"/>
  <c r="W51" i="1"/>
  <c r="Y51" i="1"/>
  <c r="W49" i="1"/>
  <c r="Y49" i="1"/>
  <c r="W9" i="1"/>
  <c r="W11" i="1"/>
  <c r="Y11" i="1"/>
  <c r="W23" i="1"/>
  <c r="Y23" i="1"/>
  <c r="W42" i="1"/>
  <c r="Y42" i="1"/>
  <c r="O62" i="1"/>
  <c r="S62" i="1"/>
  <c r="J62" i="1"/>
  <c r="Y20" i="1"/>
  <c r="Y9" i="1"/>
  <c r="Y47" i="1"/>
  <c r="Y13" i="1"/>
  <c r="Y38" i="1"/>
  <c r="Y33" i="1"/>
  <c r="Y7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Y59" i="1"/>
  <c r="W27" i="1"/>
  <c r="Y27" i="1"/>
  <c r="W35" i="1"/>
  <c r="Y35" i="1"/>
  <c r="W44" i="1"/>
  <c r="Y44" i="1"/>
  <c r="W16" i="1"/>
  <c r="M70" i="1"/>
  <c r="U70" i="1"/>
  <c r="Q70" i="1"/>
  <c r="U62" i="1"/>
  <c r="Q62" i="1"/>
  <c r="Y16" i="1"/>
  <c r="W62" i="1"/>
  <c r="Y61" i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<sst xmlns="http://schemas.openxmlformats.org/spreadsheetml/2006/main" count="283" uniqueCount="189">
  <si>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</si>
  <si>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</si>
  <si>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</si>
  <si>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</si>
  <si>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</si>
  <si>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</si>
  <si>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</si>
  <si>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</si>
  <si>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</si>
  <si>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</si>
  <si>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</si>
  <si>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</si>
  <si>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</si>
  <si>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</si>
  <si>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</si>
  <si>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</si>
  <si>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</si>
  <si>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</si>
  <si>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</si>
  <si>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</si>
  <si>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</si>
  <si>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</si>
  <si>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</si>
  <si>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</si>
  <si>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</si>
  <si>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</si>
  <si>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</si>
  <si>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</si>
  <si>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</si>
  <si>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</si>
  <si>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</si>
  <si>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</si>
  <si>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</si>
  <si>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</si>
  <si>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</si>
  <si>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</si>
  <si>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</si>
  <si>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</si>
  <si>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</si>
  <si>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</si>
  <si>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</si>
  <si>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</si>
  <si>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</si>
  <si>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</si>
  <si>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</si>
  <si>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</si>
  <si>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</si>
  <si>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</si>
  <si>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</si>
  <si>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</si>
  <si>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</si>
  <si>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</si>
  <si>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</si>
  <si>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</si>
  <si>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</si>
  <si>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</si>
  <si>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</si>
  <si>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</si>
  <si>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</si>
  <si>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</si>
  <si>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</si>
  <si>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</si>
  <si>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</si>
  <si>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</si>
  <si>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</si>
  <si>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</si>
  <si>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</si>
  <si>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</si>
  <si>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</si>
  <si>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</si>
  <si>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</si>
  <si>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</si>
  <si>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</si>
  <si>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</si>
  <si>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</si>
  <si>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</si>
  <si>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</si>
  <si>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</si>
  <si>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</si>
  <si>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</si>
  <si>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</si>
  <si>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</si>
  <si>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</si>
  <si>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</si>
  <si>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</si>
  <si>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</si>
  <si>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</si>
  <si>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</si>
  <si>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</si>
  <si>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</si>
  <si>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</si>
  <si>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</si>
  <si>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</si>
  <si>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</si>
  <si>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</si>
  <si>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</si>
  <si>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</si>
  <si>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</si>
  <si>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</si>
  <si>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</si>
  <si>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</si>
  <si>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</si>
  <si>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</si>
  <si>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</si>
  <si>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</si>
  <si>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</si>
  <si>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</si>
  <si>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</si>
  <si>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</si>
  <si>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</si>
  <si>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</si>
  <si>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</si>
  <si>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</si>
  <si>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</si>
  <si>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</si>
  <si>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</si>
  <si>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</si>
  <si>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</si>
  <si>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</si>
  <si>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</si>
  <si>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</si>
  <si>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</si>
  <si>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</si>
  <si>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</si>
  <si>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</si>
  <si>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</si>
  <si>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</si>
  <si>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</si>
  <si>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</si>
  <si>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</si>
  <si>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</si>
  <si>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</si>
  <si>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</si>
  <si>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</si>
  <si>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</si>
  <si>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</si>
  <si>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</si>
  <si>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</si>
  <si>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</si>
  <si>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</si>
  <si>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</si>
  <si>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</si>
  <si>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</si>
  <si>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</si>
  <si>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</si>
  <si>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</si>
  <si>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</si>
  <si>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</si>
  <si>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</si>
  <si>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</si>
  <si>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</si>
  <si>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</si>
  <si>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</si>
  <si>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</si>
  <si>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</si>
  <si>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</si>
  <si>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</si>
  <si>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</si>
  <si>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</si>
  <si>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</si>
  <si>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</si>
  <si>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</si>
  <si>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</si>
  <si>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</si>
  <si>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</si>
  <si>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</si>
  <si>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</si>
  <si>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</si>
  <si>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</si>
  <si>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</si>
  <si>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</si>
  <si>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</si>
  <si>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</si>
  <si>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</si>
  <si>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</si>
  <si>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</si>
  <si>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</si>
  <si>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</si>
  <si>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</si>
  <si>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</si>
  <si>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</si>
  <si>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</si>
  <si>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</si>
  <si>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</si>
  <si>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Enter School Name  The SEED School of Washington DC</t>
  </si>
  <si>
    <t xml:space="preserve">  </t>
  </si>
  <si>
    <t xml:space="preserve"> Ken Arndt</t>
  </si>
  <si>
    <t>202-248-3006</t>
  </si>
  <si>
    <t>karndt@seedschooldc.org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</si>
</sst>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6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43" fontId="3" fillId="2" borderId="4" xfId="1" applyNumberFormat="1" applyFont="1" applyFill="1" applyBorder="1" applyAlignment="1">
      <alignment horizontal="center"/>
    </xf>
    <xf numFmtId="43" fontId="3" fillId="2" borderId="4" xfId="1" applyNumberFormat="1" applyFont="1" applyFill="1" applyBorder="1"/>
    <xf numFmtId="43" fontId="3" fillId="2" borderId="24" xfId="1" applyNumberFormat="1" applyFont="1" applyFill="1" applyBorder="1"/>
    <xf numFmtId="0" fontId="70" fillId="0" borderId="0" xfId="98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ndt@seedschoold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8" sqref="A8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73" t="s">
        <v>184</v>
      </c>
    </row>
    <row r="4" spans="1:1" x14ac:dyDescent="0.2">
      <c r="A4" s="73" t="s">
        <v>185</v>
      </c>
    </row>
    <row r="5" spans="1:1" x14ac:dyDescent="0.2">
      <c r="A5" s="73" t="s">
        <v>186</v>
      </c>
    </row>
    <row r="6" spans="1:1" x14ac:dyDescent="0.2">
      <c r="A6" s="73" t="s">
        <v>187</v>
      </c>
    </row>
    <row r="7" spans="1:1" ht="15" x14ac:dyDescent="0.25">
      <c r="A7" s="121" t="s">
        <v>188</v>
      </c>
    </row>
    <row r="8" spans="1:1" x14ac:dyDescent="0.2">
      <c r="A8" s="73">
        <v>2019</v>
      </c>
    </row>
    <row r="9" spans="1:1" x14ac:dyDescent="0.2">
      <c r="A9" s="73" t="s">
        <v>136</v>
      </c>
    </row>
  </sheetData>
  <hyperlinks>
    <hyperlink ref="A7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23" zoomScaleNormal="115" zoomScaleSheetLayoutView="100" zoomScalePageLayoutView="115" workbookViewId="0">
      <selection activeCell="C61" sqref="C61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Enter School Name  The SEED School of Washington DC</v>
      </c>
    </row>
    <row r="2" spans="1:4" x14ac:dyDescent="0.2">
      <c r="A2" s="3" t="str">
        <f>'Cover Sheet'!A8&amp;" Enrollment Data"</f>
        <v>2019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3" t="s">
        <v>38</v>
      </c>
      <c r="B4" s="122" t="s">
        <v>81</v>
      </c>
      <c r="C4" s="122" t="s">
        <v>122</v>
      </c>
      <c r="D4" s="122" t="s">
        <v>121</v>
      </c>
    </row>
    <row r="5" spans="1:4" ht="16.5" customHeight="1" x14ac:dyDescent="0.2">
      <c r="A5" s="124"/>
      <c r="B5" s="122"/>
      <c r="C5" s="122"/>
      <c r="D5" s="122"/>
    </row>
    <row r="6" spans="1:4" ht="12.75" customHeight="1" x14ac:dyDescent="0.2">
      <c r="A6" s="8" t="s">
        <v>39</v>
      </c>
      <c r="B6" s="36"/>
      <c r="C6" s="37"/>
      <c r="D6" s="37"/>
    </row>
    <row r="7" spans="1:4" ht="12.75" customHeight="1" x14ac:dyDescent="0.2">
      <c r="A7" s="8" t="s">
        <v>40</v>
      </c>
      <c r="B7" s="36"/>
      <c r="C7" s="37"/>
      <c r="D7" s="37"/>
    </row>
    <row r="8" spans="1:4" ht="12.75" customHeight="1" x14ac:dyDescent="0.2">
      <c r="A8" s="8" t="s">
        <v>41</v>
      </c>
      <c r="B8" s="36"/>
      <c r="C8" s="37"/>
      <c r="D8" s="37"/>
    </row>
    <row r="9" spans="1:4" ht="12.75" customHeight="1" x14ac:dyDescent="0.2">
      <c r="A9" s="8" t="s">
        <v>42</v>
      </c>
      <c r="B9" s="36"/>
      <c r="C9" s="37"/>
      <c r="D9" s="37"/>
    </row>
    <row r="10" spans="1:4" ht="12.75" customHeight="1" x14ac:dyDescent="0.2">
      <c r="A10" s="8" t="s">
        <v>43</v>
      </c>
      <c r="B10" s="36"/>
      <c r="C10" s="37"/>
      <c r="D10" s="37"/>
    </row>
    <row r="11" spans="1:4" ht="12.75" customHeight="1" x14ac:dyDescent="0.2">
      <c r="A11" s="8" t="s">
        <v>44</v>
      </c>
      <c r="B11" s="36"/>
      <c r="C11" s="37"/>
      <c r="D11" s="37"/>
    </row>
    <row r="12" spans="1:4" ht="12.75" customHeight="1" x14ac:dyDescent="0.2">
      <c r="A12" s="8" t="s">
        <v>45</v>
      </c>
      <c r="B12" s="36"/>
      <c r="C12" s="37"/>
      <c r="D12" s="37"/>
    </row>
    <row r="13" spans="1:4" ht="12.75" customHeight="1" x14ac:dyDescent="0.2">
      <c r="A13" s="8" t="s">
        <v>46</v>
      </c>
      <c r="B13" s="36"/>
      <c r="C13" s="37"/>
      <c r="D13" s="37"/>
    </row>
    <row r="14" spans="1:4" ht="12.75" customHeight="1" x14ac:dyDescent="0.2">
      <c r="A14" s="9" t="s">
        <v>47</v>
      </c>
      <c r="B14" s="36">
        <v>85</v>
      </c>
      <c r="C14" s="37"/>
      <c r="D14" s="37"/>
    </row>
    <row r="15" spans="1:4" ht="12.75" customHeight="1" x14ac:dyDescent="0.2">
      <c r="A15" s="9" t="s">
        <v>48</v>
      </c>
      <c r="B15" s="36">
        <v>64</v>
      </c>
      <c r="C15" s="37">
        <v>62</v>
      </c>
      <c r="D15" s="37"/>
    </row>
    <row r="16" spans="1:4" ht="12.75" customHeight="1" x14ac:dyDescent="0.2">
      <c r="A16" s="9" t="s">
        <v>49</v>
      </c>
      <c r="B16" s="36">
        <v>54</v>
      </c>
      <c r="C16" s="37">
        <v>50</v>
      </c>
      <c r="D16" s="37"/>
    </row>
    <row r="17" spans="1:4" ht="12.75" customHeight="1" x14ac:dyDescent="0.2">
      <c r="A17" s="8" t="s">
        <v>50</v>
      </c>
      <c r="B17" s="36">
        <v>57</v>
      </c>
      <c r="C17" s="37">
        <v>70</v>
      </c>
      <c r="D17" s="37"/>
    </row>
    <row r="18" spans="1:4" ht="12.75" customHeight="1" x14ac:dyDescent="0.2">
      <c r="A18" s="8" t="s">
        <v>51</v>
      </c>
      <c r="B18" s="36">
        <v>48</v>
      </c>
      <c r="C18" s="37">
        <v>50</v>
      </c>
      <c r="D18" s="37"/>
    </row>
    <row r="19" spans="1:4" ht="12.75" customHeight="1" x14ac:dyDescent="0.2">
      <c r="A19" s="8" t="s">
        <v>52</v>
      </c>
      <c r="B19" s="36">
        <v>29</v>
      </c>
      <c r="C19" s="37">
        <v>41</v>
      </c>
      <c r="D19" s="37"/>
    </row>
    <row r="20" spans="1:4" ht="12.75" customHeight="1" x14ac:dyDescent="0.2">
      <c r="A20" s="8" t="s">
        <v>53</v>
      </c>
      <c r="B20" s="36">
        <v>26</v>
      </c>
      <c r="C20" s="37">
        <v>27</v>
      </c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363</v>
      </c>
      <c r="C24" s="13">
        <f>SUM(C6:C23)</f>
        <v>300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10</v>
      </c>
      <c r="C27" s="37">
        <v>8</v>
      </c>
      <c r="D27" s="37"/>
    </row>
    <row r="28" spans="1:4" ht="12.75" customHeight="1" x14ac:dyDescent="0.2">
      <c r="A28" s="8" t="s">
        <v>60</v>
      </c>
      <c r="B28" s="36">
        <v>36</v>
      </c>
      <c r="C28" s="37">
        <v>31</v>
      </c>
      <c r="D28" s="37"/>
    </row>
    <row r="29" spans="1:4" ht="12.75" customHeight="1" x14ac:dyDescent="0.2">
      <c r="A29" s="8" t="s">
        <v>61</v>
      </c>
      <c r="B29" s="36">
        <v>21</v>
      </c>
      <c r="C29" s="37">
        <v>15</v>
      </c>
      <c r="D29" s="37"/>
    </row>
    <row r="30" spans="1:4" ht="12.75" customHeight="1" x14ac:dyDescent="0.2">
      <c r="A30" s="8" t="s">
        <v>62</v>
      </c>
      <c r="B30" s="36">
        <v>3</v>
      </c>
      <c r="C30" s="37">
        <v>2</v>
      </c>
      <c r="D30" s="37"/>
    </row>
    <row r="31" spans="1:4" ht="13.5" customHeight="1" x14ac:dyDescent="0.2">
      <c r="A31" s="17" t="s">
        <v>63</v>
      </c>
      <c r="B31" s="13">
        <f>SUM(B27:B30)</f>
        <v>70</v>
      </c>
      <c r="C31" s="13">
        <f>SUM(C27:C30)</f>
        <v>56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2</v>
      </c>
      <c r="C35" s="39">
        <v>2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>
        <v>10</v>
      </c>
      <c r="C38" s="37">
        <v>8</v>
      </c>
      <c r="D38" s="37"/>
    </row>
    <row r="39" spans="1:6" ht="12.75" customHeight="1" x14ac:dyDescent="0.2">
      <c r="A39" s="7" t="s">
        <v>68</v>
      </c>
      <c r="B39" s="40">
        <v>36</v>
      </c>
      <c r="C39" s="37">
        <v>31</v>
      </c>
      <c r="D39" s="37"/>
    </row>
    <row r="40" spans="1:6" ht="12.75" customHeight="1" x14ac:dyDescent="0.2">
      <c r="A40" s="7" t="s">
        <v>69</v>
      </c>
      <c r="B40" s="40">
        <v>21</v>
      </c>
      <c r="C40" s="37">
        <v>15</v>
      </c>
      <c r="D40" s="37"/>
      <c r="F40" s="4"/>
    </row>
    <row r="41" spans="1:6" ht="12.75" customHeight="1" x14ac:dyDescent="0.2">
      <c r="A41" s="7" t="s">
        <v>70</v>
      </c>
      <c r="B41" s="40">
        <v>3</v>
      </c>
      <c r="C41" s="37">
        <v>2</v>
      </c>
      <c r="D41" s="37"/>
      <c r="F41" s="4"/>
    </row>
    <row r="42" spans="1:6" ht="13.5" customHeight="1" x14ac:dyDescent="0.2">
      <c r="A42" s="24" t="s">
        <v>71</v>
      </c>
      <c r="B42" s="13">
        <f>SUM(B38:B41)</f>
        <v>70</v>
      </c>
      <c r="C42" s="13">
        <f>SUM(C38:C41)</f>
        <v>56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>
        <v>0</v>
      </c>
      <c r="C45" s="39">
        <v>0</v>
      </c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>
        <v>363</v>
      </c>
      <c r="C48" s="39">
        <v>300</v>
      </c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230</v>
      </c>
      <c r="C51" s="39">
        <v>190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>
        <v>3</v>
      </c>
      <c r="C54" s="37">
        <v>3</v>
      </c>
      <c r="D54" s="37"/>
      <c r="F54" s="4"/>
    </row>
    <row r="55" spans="1:6" ht="12.75" customHeight="1" x14ac:dyDescent="0.2">
      <c r="A55" s="7" t="s">
        <v>77</v>
      </c>
      <c r="B55" s="42">
        <v>6</v>
      </c>
      <c r="C55" s="37">
        <v>5</v>
      </c>
      <c r="D55" s="37"/>
      <c r="F55" s="4"/>
    </row>
    <row r="56" spans="1:6" ht="12.75" customHeight="1" x14ac:dyDescent="0.2">
      <c r="A56" s="7" t="s">
        <v>78</v>
      </c>
      <c r="B56" s="42">
        <v>4</v>
      </c>
      <c r="C56" s="37">
        <v>3</v>
      </c>
      <c r="D56" s="37"/>
      <c r="F56" s="4"/>
    </row>
    <row r="57" spans="1:6" ht="12.75" customHeight="1" x14ac:dyDescent="0.2">
      <c r="A57" s="7" t="s">
        <v>79</v>
      </c>
      <c r="B57" s="42">
        <v>0</v>
      </c>
      <c r="C57" s="37"/>
      <c r="D57" s="37"/>
      <c r="F57" s="4"/>
    </row>
    <row r="58" spans="1:6" ht="14.25" customHeight="1" x14ac:dyDescent="0.25">
      <c r="A58" s="30" t="s">
        <v>80</v>
      </c>
      <c r="B58" s="13">
        <f>SUM(B54:B57)</f>
        <v>13</v>
      </c>
      <c r="C58" s="13">
        <f>SUM(C54:C57)</f>
        <v>11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view="pageBreakPreview" topLeftCell="A37" zoomScaleSheetLayoutView="100" workbookViewId="0">
      <selection activeCell="A49" sqref="A49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3.28515625" style="43" customWidth="1"/>
    <col min="5" max="5" width="2.7109375" style="2" customWidth="1"/>
    <col min="6" max="6" width="10.7109375" style="44" customWidth="1"/>
    <col min="7" max="7" width="2.7109375" style="2" customWidth="1"/>
    <col min="8" max="23" width="13.5703125" style="43" bestFit="1" customWidth="1"/>
    <col min="24" max="24" width="2.7109375" style="43" customWidth="1"/>
    <col min="25" max="25" width="12.85546875" style="43" bestFit="1" customWidth="1"/>
    <col min="26" max="16384" width="9.140625" style="43"/>
  </cols>
  <sheetData>
    <row r="1" spans="1:25" ht="12.75" customHeight="1" x14ac:dyDescent="0.2">
      <c r="A1" s="62" t="str">
        <f>'Cover Sheet'!A2</f>
        <v>Enter School Name  The SEED School of Washington DC</v>
      </c>
      <c r="B1" s="62"/>
    </row>
    <row r="2" spans="1:25" ht="12.75" customHeight="1" x14ac:dyDescent="0.2">
      <c r="A2" s="43" t="str">
        <f>'Cover Sheet'!A8&amp;" Annual Budget"</f>
        <v>2019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9" t="s">
        <v>149</v>
      </c>
      <c r="E4" s="50"/>
      <c r="F4" s="50"/>
      <c r="G4" s="50"/>
      <c r="H4" s="49" t="s">
        <v>137</v>
      </c>
      <c r="I4" s="49" t="s">
        <v>138</v>
      </c>
      <c r="J4" s="49" t="s">
        <v>139</v>
      </c>
      <c r="K4" s="49" t="s">
        <v>82</v>
      </c>
      <c r="L4" s="49" t="s">
        <v>140</v>
      </c>
      <c r="M4" s="49" t="s">
        <v>141</v>
      </c>
      <c r="N4" s="49" t="s">
        <v>142</v>
      </c>
      <c r="O4" s="49" t="s">
        <v>83</v>
      </c>
      <c r="P4" s="49" t="s">
        <v>143</v>
      </c>
      <c r="Q4" s="49" t="s">
        <v>144</v>
      </c>
      <c r="R4" s="49" t="s">
        <v>145</v>
      </c>
      <c r="S4" s="49" t="s">
        <v>84</v>
      </c>
      <c r="T4" s="49" t="s">
        <v>146</v>
      </c>
      <c r="U4" s="49" t="s">
        <v>147</v>
      </c>
      <c r="V4" s="49" t="s">
        <v>148</v>
      </c>
      <c r="W4" s="49" t="s">
        <v>85</v>
      </c>
      <c r="X4" s="45"/>
      <c r="Y4" s="49" t="s">
        <v>150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153</v>
      </c>
      <c r="C7" s="45"/>
      <c r="D7" s="54">
        <v>15200000</v>
      </c>
      <c r="E7" s="55"/>
      <c r="F7" s="55"/>
      <c r="G7" s="55"/>
      <c r="H7" s="118">
        <v>1180490.8632493115</v>
      </c>
      <c r="I7" s="118">
        <v>1180490.8632493115</v>
      </c>
      <c r="J7" s="118">
        <v>1180490.8632493115</v>
      </c>
      <c r="K7" s="55">
        <v>3541472.5897479346</v>
      </c>
      <c r="L7" s="118">
        <v>1180490.8632493115</v>
      </c>
      <c r="M7" s="118">
        <v>1180490.8632493115</v>
      </c>
      <c r="N7" s="118">
        <v>1180490.8632493115</v>
      </c>
      <c r="O7" s="55">
        <v>3541472.5897479346</v>
      </c>
      <c r="P7" s="118">
        <v>1180490.8632493115</v>
      </c>
      <c r="Q7" s="118">
        <v>1180490.8632493115</v>
      </c>
      <c r="R7" s="118">
        <v>1180490.8632493115</v>
      </c>
      <c r="S7" s="55">
        <v>3541472.5897479346</v>
      </c>
      <c r="T7" s="118">
        <v>1180490.8632493115</v>
      </c>
      <c r="U7" s="118">
        <v>1180490.8632493115</v>
      </c>
      <c r="V7" s="118">
        <v>1180490.8632493115</v>
      </c>
      <c r="W7" s="55">
        <v>3541472.5897479346</v>
      </c>
      <c r="X7" s="45"/>
      <c r="Y7" s="47">
        <v>14165890.358991738</v>
      </c>
    </row>
    <row r="8" spans="1:25" x14ac:dyDescent="0.2">
      <c r="A8" s="46"/>
      <c r="B8" s="46" t="s">
        <v>154</v>
      </c>
      <c r="C8" s="45"/>
      <c r="D8" s="54"/>
      <c r="E8" s="55"/>
      <c r="F8" s="55"/>
      <c r="G8" s="55"/>
      <c r="H8" s="54"/>
      <c r="I8" s="54"/>
      <c r="J8" s="54"/>
      <c r="K8" s="55">
        <v>0</v>
      </c>
      <c r="L8" s="54"/>
      <c r="M8" s="54"/>
      <c r="N8" s="54"/>
      <c r="O8" s="55">
        <v>0</v>
      </c>
      <c r="P8" s="54"/>
      <c r="Q8" s="54"/>
      <c r="R8" s="54"/>
      <c r="S8" s="55">
        <v>0</v>
      </c>
      <c r="T8" s="54"/>
      <c r="U8" s="54"/>
      <c r="V8" s="54"/>
      <c r="W8" s="55">
        <v>0</v>
      </c>
      <c r="X8" s="45"/>
      <c r="Y8" s="47">
        <v>0</v>
      </c>
    </row>
    <row r="9" spans="1:25" x14ac:dyDescent="0.2">
      <c r="A9" s="46"/>
      <c r="B9" s="46" t="s">
        <v>5</v>
      </c>
      <c r="C9" s="45"/>
      <c r="D9" s="54"/>
      <c r="E9" s="55"/>
      <c r="F9" s="55"/>
      <c r="G9" s="55"/>
      <c r="H9" s="54"/>
      <c r="I9" s="54"/>
      <c r="J9" s="54"/>
      <c r="K9" s="55">
        <v>0</v>
      </c>
      <c r="L9" s="54"/>
      <c r="M9" s="54"/>
      <c r="N9" s="54"/>
      <c r="O9" s="55">
        <v>0</v>
      </c>
      <c r="P9" s="54"/>
      <c r="Q9" s="54"/>
      <c r="R9" s="54"/>
      <c r="S9" s="55">
        <v>0</v>
      </c>
      <c r="T9" s="54"/>
      <c r="U9" s="54"/>
      <c r="V9" s="54"/>
      <c r="W9" s="55">
        <v>0</v>
      </c>
      <c r="X9" s="45"/>
      <c r="Y9" s="47">
        <v>0</v>
      </c>
    </row>
    <row r="10" spans="1:25" x14ac:dyDescent="0.2">
      <c r="A10" s="46"/>
      <c r="B10" s="46" t="s">
        <v>167</v>
      </c>
      <c r="C10" s="45"/>
      <c r="D10" s="54">
        <v>550000</v>
      </c>
      <c r="E10" s="55"/>
      <c r="F10" s="55"/>
      <c r="G10" s="55"/>
      <c r="H10" s="54">
        <v>25000</v>
      </c>
      <c r="I10" s="54">
        <v>25000</v>
      </c>
      <c r="J10" s="54">
        <v>75000</v>
      </c>
      <c r="K10" s="55">
        <v>125000</v>
      </c>
      <c r="L10" s="54">
        <v>45000</v>
      </c>
      <c r="M10" s="54">
        <v>45000</v>
      </c>
      <c r="N10" s="54">
        <v>45000</v>
      </c>
      <c r="O10" s="55">
        <v>135000</v>
      </c>
      <c r="P10" s="54">
        <v>40000</v>
      </c>
      <c r="Q10" s="54">
        <v>45000</v>
      </c>
      <c r="R10" s="54">
        <v>45000</v>
      </c>
      <c r="S10" s="55">
        <v>130000</v>
      </c>
      <c r="T10" s="54">
        <v>50000</v>
      </c>
      <c r="U10" s="54">
        <v>50000</v>
      </c>
      <c r="V10" s="54">
        <v>90000</v>
      </c>
      <c r="W10" s="55">
        <v>190000</v>
      </c>
      <c r="X10" s="45"/>
      <c r="Y10" s="47">
        <v>580000</v>
      </c>
    </row>
    <row r="11" spans="1:25" x14ac:dyDescent="0.2">
      <c r="A11" s="46"/>
      <c r="B11" s="46" t="s">
        <v>6</v>
      </c>
      <c r="C11" s="45"/>
      <c r="D11" s="54"/>
      <c r="E11" s="55"/>
      <c r="F11" s="55"/>
      <c r="G11" s="55"/>
      <c r="H11" s="54"/>
      <c r="I11" s="54"/>
      <c r="J11" s="54"/>
      <c r="K11" s="55">
        <v>0</v>
      </c>
      <c r="L11" s="54"/>
      <c r="M11" s="54"/>
      <c r="N11" s="54"/>
      <c r="O11" s="55">
        <v>0</v>
      </c>
      <c r="P11" s="54"/>
      <c r="Q11" s="54"/>
      <c r="R11" s="54"/>
      <c r="S11" s="55">
        <v>0</v>
      </c>
      <c r="T11" s="54"/>
      <c r="U11" s="54"/>
      <c r="V11" s="54"/>
      <c r="W11" s="55">
        <v>0</v>
      </c>
      <c r="X11" s="45"/>
      <c r="Y11" s="47">
        <v>0</v>
      </c>
    </row>
    <row r="12" spans="1:25" x14ac:dyDescent="0.2">
      <c r="A12" s="46"/>
      <c r="B12" s="46" t="s">
        <v>7</v>
      </c>
      <c r="C12" s="45"/>
      <c r="D12" s="54">
        <v>225000</v>
      </c>
      <c r="E12" s="55"/>
      <c r="F12" s="55"/>
      <c r="G12" s="55"/>
      <c r="H12" s="54">
        <v>10000</v>
      </c>
      <c r="I12" s="54">
        <v>10000</v>
      </c>
      <c r="J12" s="54">
        <v>40000</v>
      </c>
      <c r="K12" s="55">
        <v>60000</v>
      </c>
      <c r="L12" s="54">
        <v>10000</v>
      </c>
      <c r="M12" s="54">
        <v>30000</v>
      </c>
      <c r="N12" s="54">
        <v>40000</v>
      </c>
      <c r="O12" s="55">
        <v>80000</v>
      </c>
      <c r="P12" s="54">
        <v>30000</v>
      </c>
      <c r="Q12" s="54">
        <v>30000</v>
      </c>
      <c r="R12" s="54">
        <v>30000</v>
      </c>
      <c r="S12" s="55">
        <v>90000</v>
      </c>
      <c r="T12" s="54">
        <v>30000</v>
      </c>
      <c r="U12" s="54">
        <v>20000</v>
      </c>
      <c r="V12" s="54">
        <v>20000</v>
      </c>
      <c r="W12" s="55">
        <v>70000</v>
      </c>
      <c r="X12" s="45"/>
      <c r="Y12" s="47">
        <v>300000</v>
      </c>
    </row>
    <row r="13" spans="1:25" x14ac:dyDescent="0.2">
      <c r="A13" s="46"/>
      <c r="B13" s="46" t="s">
        <v>8</v>
      </c>
      <c r="C13" s="45"/>
      <c r="D13" s="54"/>
      <c r="E13" s="55"/>
      <c r="F13" s="55"/>
      <c r="G13" s="55"/>
      <c r="H13" s="54"/>
      <c r="I13" s="54"/>
      <c r="J13" s="54"/>
      <c r="K13" s="55">
        <v>0</v>
      </c>
      <c r="L13" s="54"/>
      <c r="M13" s="54"/>
      <c r="N13" s="54"/>
      <c r="O13" s="55">
        <v>0</v>
      </c>
      <c r="P13" s="54"/>
      <c r="Q13" s="54"/>
      <c r="R13" s="54"/>
      <c r="S13" s="55">
        <v>0</v>
      </c>
      <c r="T13" s="54"/>
      <c r="U13" s="54"/>
      <c r="V13" s="54"/>
      <c r="W13" s="55">
        <v>0</v>
      </c>
      <c r="X13" s="45"/>
      <c r="Y13" s="47">
        <v>0</v>
      </c>
    </row>
    <row r="14" spans="1:25" x14ac:dyDescent="0.2">
      <c r="A14" s="46"/>
      <c r="B14" s="46" t="s">
        <v>155</v>
      </c>
      <c r="C14" s="45"/>
      <c r="D14" s="111"/>
      <c r="E14" s="55"/>
      <c r="F14" s="55"/>
      <c r="G14" s="55"/>
      <c r="H14" s="111"/>
      <c r="I14" s="111"/>
      <c r="J14" s="111"/>
      <c r="K14" s="55">
        <v>0</v>
      </c>
      <c r="L14" s="111"/>
      <c r="M14" s="111"/>
      <c r="N14" s="111"/>
      <c r="O14" s="55">
        <v>0</v>
      </c>
      <c r="P14" s="111"/>
      <c r="Q14" s="111"/>
      <c r="R14" s="111"/>
      <c r="S14" s="55">
        <v>0</v>
      </c>
      <c r="T14" s="111"/>
      <c r="U14" s="111"/>
      <c r="V14" s="111"/>
      <c r="W14" s="55">
        <v>0</v>
      </c>
      <c r="X14" s="45"/>
      <c r="Y14" s="47">
        <v>0</v>
      </c>
    </row>
    <row r="15" spans="1:25" x14ac:dyDescent="0.2">
      <c r="A15" s="46"/>
      <c r="B15" s="46" t="s">
        <v>9</v>
      </c>
      <c r="C15" s="45"/>
      <c r="D15" s="54">
        <v>125000</v>
      </c>
      <c r="E15" s="55"/>
      <c r="F15" s="55"/>
      <c r="G15" s="55"/>
      <c r="H15" s="54">
        <v>20000</v>
      </c>
      <c r="I15" s="54">
        <v>20000</v>
      </c>
      <c r="J15" s="54">
        <v>20000</v>
      </c>
      <c r="K15" s="55">
        <v>60000</v>
      </c>
      <c r="L15" s="54">
        <v>30000</v>
      </c>
      <c r="M15" s="54">
        <v>30000</v>
      </c>
      <c r="N15" s="54">
        <v>30000</v>
      </c>
      <c r="O15" s="55">
        <v>90000</v>
      </c>
      <c r="P15" s="54">
        <v>30000</v>
      </c>
      <c r="Q15" s="54">
        <v>30000</v>
      </c>
      <c r="R15" s="54">
        <v>40000</v>
      </c>
      <c r="S15" s="55">
        <v>100000</v>
      </c>
      <c r="T15" s="54">
        <v>20000</v>
      </c>
      <c r="U15" s="54">
        <v>20000</v>
      </c>
      <c r="V15" s="54">
        <v>20000</v>
      </c>
      <c r="W15" s="55">
        <v>60000</v>
      </c>
      <c r="X15" s="45"/>
      <c r="Y15" s="48">
        <v>310000</v>
      </c>
    </row>
    <row r="16" spans="1:25" x14ac:dyDescent="0.2">
      <c r="A16" s="46"/>
      <c r="B16" s="56" t="s">
        <v>10</v>
      </c>
      <c r="C16" s="45"/>
      <c r="D16" s="78">
        <v>16100000</v>
      </c>
      <c r="E16" s="107"/>
      <c r="F16" s="107"/>
      <c r="G16" s="107"/>
      <c r="H16" s="78">
        <v>1235490.8632493115</v>
      </c>
      <c r="I16" s="78">
        <v>1235490.8632493115</v>
      </c>
      <c r="J16" s="78">
        <v>1315490.8632493115</v>
      </c>
      <c r="K16" s="78">
        <v>3786472.5897479346</v>
      </c>
      <c r="L16" s="78">
        <v>1265490.8632493115</v>
      </c>
      <c r="M16" s="78">
        <v>1285490.8632493115</v>
      </c>
      <c r="N16" s="78">
        <v>1295490.8632493115</v>
      </c>
      <c r="O16" s="78">
        <v>3846472.5897479346</v>
      </c>
      <c r="P16" s="78">
        <v>1280490.8632493115</v>
      </c>
      <c r="Q16" s="78">
        <v>1285490.8632493115</v>
      </c>
      <c r="R16" s="78">
        <v>1295490.8632493115</v>
      </c>
      <c r="S16" s="78">
        <v>3861472.5897479346</v>
      </c>
      <c r="T16" s="78">
        <v>1280490.8632493115</v>
      </c>
      <c r="U16" s="78">
        <v>1270490.8632493115</v>
      </c>
      <c r="V16" s="78">
        <v>1310490.8632493115</v>
      </c>
      <c r="W16" s="78">
        <v>3861472.5897479346</v>
      </c>
      <c r="X16" s="108"/>
      <c r="Y16" s="109">
        <v>15355890.358991738</v>
      </c>
    </row>
    <row r="17" spans="1:25" x14ac:dyDescent="0.2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5" x14ac:dyDescent="0.2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x14ac:dyDescent="0.2">
      <c r="A20" s="46"/>
      <c r="B20" s="2" t="s">
        <v>12</v>
      </c>
      <c r="C20" s="45"/>
      <c r="D20" s="65">
        <v>644305.58799999999</v>
      </c>
      <c r="E20" s="66"/>
      <c r="F20" s="65">
        <v>5</v>
      </c>
      <c r="G20" s="66"/>
      <c r="H20" s="119">
        <v>46412.616216666669</v>
      </c>
      <c r="I20" s="119">
        <v>46412.616216666669</v>
      </c>
      <c r="J20" s="119">
        <v>46412.616216666669</v>
      </c>
      <c r="K20" s="67">
        <v>139237.84865</v>
      </c>
      <c r="L20" s="65">
        <v>46412.616216666669</v>
      </c>
      <c r="M20" s="65">
        <v>46412.616216666669</v>
      </c>
      <c r="N20" s="65">
        <v>46412.616216666669</v>
      </c>
      <c r="O20" s="67">
        <v>139237.84865</v>
      </c>
      <c r="P20" s="65">
        <v>46412.616216666669</v>
      </c>
      <c r="Q20" s="65">
        <v>46412.616216666669</v>
      </c>
      <c r="R20" s="65">
        <v>46412.616216666669</v>
      </c>
      <c r="S20" s="67">
        <v>139237.84865</v>
      </c>
      <c r="T20" s="65">
        <v>46412.616216666669</v>
      </c>
      <c r="U20" s="65">
        <v>46412.616216666669</v>
      </c>
      <c r="V20" s="65">
        <v>46412.616216666669</v>
      </c>
      <c r="W20" s="67">
        <v>139237.84865</v>
      </c>
      <c r="X20" s="45"/>
      <c r="Y20" s="47">
        <v>556951.3946</v>
      </c>
    </row>
    <row r="21" spans="1:25" x14ac:dyDescent="0.2">
      <c r="A21" s="46"/>
      <c r="B21" s="2" t="s">
        <v>13</v>
      </c>
      <c r="C21" s="45"/>
      <c r="D21" s="65">
        <v>3079262.0230000005</v>
      </c>
      <c r="E21" s="66"/>
      <c r="F21" s="65">
        <v>38</v>
      </c>
      <c r="G21" s="66"/>
      <c r="H21" s="65">
        <v>256582.9548666667</v>
      </c>
      <c r="I21" s="119">
        <v>256582.9548666667</v>
      </c>
      <c r="J21" s="65">
        <v>256582.9548666667</v>
      </c>
      <c r="K21" s="67">
        <v>769748.86460000009</v>
      </c>
      <c r="L21" s="65">
        <v>256582.9548666667</v>
      </c>
      <c r="M21" s="65">
        <v>256582.9548666667</v>
      </c>
      <c r="N21" s="65">
        <v>256582.9548666667</v>
      </c>
      <c r="O21" s="67">
        <v>769748.86460000009</v>
      </c>
      <c r="P21" s="65">
        <v>256582.9548666667</v>
      </c>
      <c r="Q21" s="65">
        <v>256582.9548666667</v>
      </c>
      <c r="R21" s="65">
        <v>256582.9548666667</v>
      </c>
      <c r="S21" s="67">
        <v>769748.86460000009</v>
      </c>
      <c r="T21" s="65">
        <v>256582.9548666667</v>
      </c>
      <c r="U21" s="65">
        <v>256582.9548666667</v>
      </c>
      <c r="V21" s="65">
        <v>256582.9548666667</v>
      </c>
      <c r="W21" s="67">
        <v>769748.86460000009</v>
      </c>
      <c r="X21" s="45"/>
      <c r="Y21" s="47">
        <v>3078995.4584000004</v>
      </c>
    </row>
    <row r="22" spans="1:25" x14ac:dyDescent="0.2">
      <c r="A22" s="46"/>
      <c r="B22" s="2" t="s">
        <v>14</v>
      </c>
      <c r="C22" s="45"/>
      <c r="D22" s="65">
        <v>1784561.7939200001</v>
      </c>
      <c r="E22" s="66"/>
      <c r="F22" s="65">
        <v>30.200000000000003</v>
      </c>
      <c r="G22" s="66"/>
      <c r="H22" s="119">
        <v>137432.52114666664</v>
      </c>
      <c r="I22" s="65">
        <v>137432.52114666664</v>
      </c>
      <c r="J22" s="65">
        <v>137432.52114666664</v>
      </c>
      <c r="K22" s="67">
        <v>412297.56343999994</v>
      </c>
      <c r="L22" s="65">
        <v>137432.52114666664</v>
      </c>
      <c r="M22" s="65">
        <v>137432.52114666664</v>
      </c>
      <c r="N22" s="65">
        <v>137432.52114666664</v>
      </c>
      <c r="O22" s="67">
        <v>412297.56343999994</v>
      </c>
      <c r="P22" s="65">
        <v>137432.52114666664</v>
      </c>
      <c r="Q22" s="65">
        <v>137432.52114666664</v>
      </c>
      <c r="R22" s="65">
        <v>137432.52114666664</v>
      </c>
      <c r="S22" s="67">
        <v>412297.56343999994</v>
      </c>
      <c r="T22" s="65">
        <v>137432.52114666664</v>
      </c>
      <c r="U22" s="65">
        <v>137432.52114666664</v>
      </c>
      <c r="V22" s="65">
        <v>137432.52114666664</v>
      </c>
      <c r="W22" s="67">
        <v>412297.56343999994</v>
      </c>
      <c r="X22" s="45"/>
      <c r="Y22" s="47">
        <v>1649190.2537599998</v>
      </c>
    </row>
    <row r="23" spans="1:25" x14ac:dyDescent="0.2">
      <c r="A23" s="46"/>
      <c r="B23" s="2" t="s">
        <v>15</v>
      </c>
      <c r="C23" s="45"/>
      <c r="D23" s="65">
        <v>1495635.9308800001</v>
      </c>
      <c r="E23" s="66"/>
      <c r="F23" s="65">
        <v>32.800000000000004</v>
      </c>
      <c r="G23" s="66"/>
      <c r="H23" s="119">
        <v>105563.56512000003</v>
      </c>
      <c r="I23" s="119">
        <v>105563.56512000003</v>
      </c>
      <c r="J23" s="119">
        <v>105563.56512000003</v>
      </c>
      <c r="K23" s="67">
        <v>316690.69536000007</v>
      </c>
      <c r="L23" s="119">
        <v>105563.56512000003</v>
      </c>
      <c r="M23" s="119">
        <v>105563.56512000003</v>
      </c>
      <c r="N23" s="119">
        <v>105563.56512000003</v>
      </c>
      <c r="O23" s="67">
        <v>316690.69536000007</v>
      </c>
      <c r="P23" s="119">
        <v>105563.56512000003</v>
      </c>
      <c r="Q23" s="119">
        <v>105563.56512000003</v>
      </c>
      <c r="R23" s="119">
        <v>105563.56512000003</v>
      </c>
      <c r="S23" s="67">
        <v>316690.69536000007</v>
      </c>
      <c r="T23" s="119">
        <v>105563.56512000003</v>
      </c>
      <c r="U23" s="119">
        <v>105563.56512000003</v>
      </c>
      <c r="V23" s="119">
        <v>105563.56512000003</v>
      </c>
      <c r="W23" s="67">
        <v>316690.69536000007</v>
      </c>
      <c r="X23" s="45"/>
      <c r="Y23" s="47">
        <v>1266762.7814400003</v>
      </c>
    </row>
    <row r="24" spans="1:25" x14ac:dyDescent="0.2">
      <c r="A24" s="46"/>
      <c r="B24" s="2" t="s">
        <v>16</v>
      </c>
      <c r="C24" s="45"/>
      <c r="D24" s="65">
        <v>1199416.0368000001</v>
      </c>
      <c r="E24" s="66"/>
      <c r="F24" s="65">
        <v>21</v>
      </c>
      <c r="G24" s="66"/>
      <c r="H24" s="119">
        <v>107540.36473333334</v>
      </c>
      <c r="I24" s="119">
        <v>107540.36473333334</v>
      </c>
      <c r="J24" s="119">
        <v>107540.36473333334</v>
      </c>
      <c r="K24" s="67">
        <v>322621.09419999999</v>
      </c>
      <c r="L24" s="119">
        <v>107540.36473333334</v>
      </c>
      <c r="M24" s="119">
        <v>107540.36473333334</v>
      </c>
      <c r="N24" s="119">
        <v>107540.36473333334</v>
      </c>
      <c r="O24" s="67">
        <v>322621.09419999999</v>
      </c>
      <c r="P24" s="119">
        <v>107540.36473333334</v>
      </c>
      <c r="Q24" s="119">
        <v>107540.36473333334</v>
      </c>
      <c r="R24" s="119">
        <v>107540.36473333334</v>
      </c>
      <c r="S24" s="67">
        <v>322621.09419999999</v>
      </c>
      <c r="T24" s="119">
        <v>107540.36473333334</v>
      </c>
      <c r="U24" s="119">
        <v>107540.36473333334</v>
      </c>
      <c r="V24" s="119">
        <v>107540.36473333334</v>
      </c>
      <c r="W24" s="67">
        <v>322621.09419999999</v>
      </c>
      <c r="X24" s="45"/>
      <c r="Y24" s="47">
        <v>1290484.3768</v>
      </c>
    </row>
    <row r="25" spans="1:25" x14ac:dyDescent="0.2">
      <c r="A25" s="46"/>
      <c r="B25" s="2" t="s">
        <v>168</v>
      </c>
      <c r="C25" s="45"/>
      <c r="D25" s="65"/>
      <c r="E25" s="66"/>
      <c r="F25" s="65"/>
      <c r="G25" s="66"/>
      <c r="H25" s="119">
        <v>0</v>
      </c>
      <c r="I25" s="119">
        <v>0</v>
      </c>
      <c r="J25" s="119">
        <v>0</v>
      </c>
      <c r="K25" s="67">
        <v>0</v>
      </c>
      <c r="L25" s="119">
        <v>0</v>
      </c>
      <c r="M25" s="119">
        <v>0</v>
      </c>
      <c r="N25" s="119">
        <v>0</v>
      </c>
      <c r="O25" s="67">
        <v>0</v>
      </c>
      <c r="P25" s="119">
        <v>0</v>
      </c>
      <c r="Q25" s="119">
        <v>0</v>
      </c>
      <c r="R25" s="119">
        <v>0</v>
      </c>
      <c r="S25" s="67">
        <v>0</v>
      </c>
      <c r="T25" s="119">
        <v>0</v>
      </c>
      <c r="U25" s="119">
        <v>0</v>
      </c>
      <c r="V25" s="119">
        <v>0</v>
      </c>
      <c r="W25" s="67">
        <v>0</v>
      </c>
      <c r="X25" s="45"/>
      <c r="Y25" s="47">
        <v>0</v>
      </c>
    </row>
    <row r="26" spans="1:25" x14ac:dyDescent="0.2">
      <c r="A26" s="46"/>
      <c r="B26" s="2" t="s">
        <v>169</v>
      </c>
      <c r="C26" s="45"/>
      <c r="D26" s="65">
        <v>1737082.1648409045</v>
      </c>
      <c r="E26" s="66"/>
      <c r="F26" s="65"/>
      <c r="G26" s="66"/>
      <c r="H26" s="119">
        <v>147387.49965503052</v>
      </c>
      <c r="I26" s="119">
        <v>147387.49965503052</v>
      </c>
      <c r="J26" s="119">
        <v>147387.49965503052</v>
      </c>
      <c r="K26" s="67">
        <v>442162.49896509154</v>
      </c>
      <c r="L26" s="119">
        <v>147387.49965503052</v>
      </c>
      <c r="M26" s="119">
        <v>147387.49965503052</v>
      </c>
      <c r="N26" s="119">
        <v>147387.49965503052</v>
      </c>
      <c r="O26" s="67">
        <v>442162.49896509154</v>
      </c>
      <c r="P26" s="119">
        <v>147387.49965503052</v>
      </c>
      <c r="Q26" s="119">
        <v>147387.49965503052</v>
      </c>
      <c r="R26" s="119">
        <v>147387.49965503052</v>
      </c>
      <c r="S26" s="67">
        <v>442162.49896509154</v>
      </c>
      <c r="T26" s="119">
        <v>147387.49965503052</v>
      </c>
      <c r="U26" s="119">
        <v>147387.49965503052</v>
      </c>
      <c r="V26" s="119">
        <v>147387.49965503052</v>
      </c>
      <c r="W26" s="67">
        <v>442162.49896509154</v>
      </c>
      <c r="X26" s="45"/>
      <c r="Y26" s="48">
        <v>1768649.9958603662</v>
      </c>
    </row>
    <row r="27" spans="1:25" x14ac:dyDescent="0.2">
      <c r="A27" s="2"/>
      <c r="B27" s="56" t="s">
        <v>17</v>
      </c>
      <c r="C27" s="45"/>
      <c r="D27" s="78">
        <v>9940263.5374409053</v>
      </c>
      <c r="E27" s="107"/>
      <c r="F27" s="78">
        <v>127</v>
      </c>
      <c r="G27" s="107"/>
      <c r="H27" s="78">
        <v>800919.5217383639</v>
      </c>
      <c r="I27" s="78">
        <v>800919.5217383639</v>
      </c>
      <c r="J27" s="78">
        <v>800919.5217383639</v>
      </c>
      <c r="K27" s="78">
        <v>2402758.5652150917</v>
      </c>
      <c r="L27" s="78">
        <v>800919.5217383639</v>
      </c>
      <c r="M27" s="78">
        <v>800919.5217383639</v>
      </c>
      <c r="N27" s="78">
        <v>800919.5217383639</v>
      </c>
      <c r="O27" s="78">
        <v>2402758.5652150917</v>
      </c>
      <c r="P27" s="78">
        <v>800919.5217383639</v>
      </c>
      <c r="Q27" s="78">
        <v>800919.5217383639</v>
      </c>
      <c r="R27" s="78">
        <v>800919.5217383639</v>
      </c>
      <c r="S27" s="78">
        <v>2402758.5652150917</v>
      </c>
      <c r="T27" s="78">
        <v>800919.5217383639</v>
      </c>
      <c r="U27" s="78">
        <v>800919.5217383639</v>
      </c>
      <c r="V27" s="78">
        <v>800919.5217383639</v>
      </c>
      <c r="W27" s="78">
        <v>2402758.5652150917</v>
      </c>
      <c r="X27" s="108"/>
      <c r="Y27" s="109">
        <v>9611034.2608603667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.5" x14ac:dyDescent="0.2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x14ac:dyDescent="0.2">
      <c r="A30" s="46"/>
      <c r="B30" s="2" t="s">
        <v>170</v>
      </c>
      <c r="C30" s="45"/>
      <c r="D30" s="65">
        <v>82100</v>
      </c>
      <c r="E30" s="66"/>
      <c r="F30" s="66"/>
      <c r="G30" s="66"/>
      <c r="H30" s="65">
        <v>15000</v>
      </c>
      <c r="I30" s="65">
        <v>5000</v>
      </c>
      <c r="J30" s="65">
        <v>5000</v>
      </c>
      <c r="K30" s="67">
        <v>25000</v>
      </c>
      <c r="L30" s="65">
        <v>2325.5555555555557</v>
      </c>
      <c r="M30" s="65">
        <v>2325.5555555555557</v>
      </c>
      <c r="N30" s="65">
        <v>2325.5555555555557</v>
      </c>
      <c r="O30" s="67">
        <v>6976.666666666667</v>
      </c>
      <c r="P30" s="65">
        <v>2325.5555555555557</v>
      </c>
      <c r="Q30" s="65">
        <v>2325.5555555555557</v>
      </c>
      <c r="R30" s="65">
        <v>2325.5555555555557</v>
      </c>
      <c r="S30" s="67">
        <v>6976.666666666667</v>
      </c>
      <c r="T30" s="65">
        <v>2325.5555555555557</v>
      </c>
      <c r="U30" s="65">
        <v>2325.5555555555557</v>
      </c>
      <c r="V30" s="65">
        <v>2325.5555555555557</v>
      </c>
      <c r="W30" s="67">
        <v>6976.666666666667</v>
      </c>
      <c r="X30" s="45"/>
      <c r="Y30" s="47">
        <v>45930</v>
      </c>
    </row>
    <row r="31" spans="1:25" x14ac:dyDescent="0.2">
      <c r="A31" s="46"/>
      <c r="B31" s="2" t="s">
        <v>171</v>
      </c>
      <c r="C31" s="45"/>
      <c r="D31" s="65">
        <v>20000</v>
      </c>
      <c r="E31" s="66"/>
      <c r="F31" s="66"/>
      <c r="G31" s="66"/>
      <c r="H31" s="65">
        <v>0</v>
      </c>
      <c r="I31" s="65">
        <v>0</v>
      </c>
      <c r="J31" s="65">
        <v>3000</v>
      </c>
      <c r="K31" s="67">
        <v>3000</v>
      </c>
      <c r="L31" s="65">
        <v>1333.3333333333333</v>
      </c>
      <c r="M31" s="65">
        <v>1333.3333333333333</v>
      </c>
      <c r="N31" s="65">
        <v>1333.3333333333333</v>
      </c>
      <c r="O31" s="67">
        <v>4000</v>
      </c>
      <c r="P31" s="65">
        <v>1333.3333333333333</v>
      </c>
      <c r="Q31" s="65">
        <v>1333.3333333333333</v>
      </c>
      <c r="R31" s="65">
        <v>1333.3333333333333</v>
      </c>
      <c r="S31" s="67">
        <v>4000</v>
      </c>
      <c r="T31" s="65">
        <v>1333.3333333333333</v>
      </c>
      <c r="U31" s="65">
        <v>1333.3333333333333</v>
      </c>
      <c r="V31" s="65">
        <v>1333.3333333333333</v>
      </c>
      <c r="W31" s="67">
        <v>4000</v>
      </c>
      <c r="X31" s="45"/>
      <c r="Y31" s="47">
        <v>15000</v>
      </c>
    </row>
    <row r="32" spans="1:25" x14ac:dyDescent="0.2">
      <c r="A32" s="46"/>
      <c r="B32" s="2" t="s">
        <v>19</v>
      </c>
      <c r="C32" s="45"/>
      <c r="D32" s="65">
        <v>85400</v>
      </c>
      <c r="E32" s="66"/>
      <c r="F32" s="66"/>
      <c r="G32" s="66"/>
      <c r="H32" s="65">
        <v>0</v>
      </c>
      <c r="I32" s="65">
        <v>0</v>
      </c>
      <c r="J32" s="65">
        <v>30000</v>
      </c>
      <c r="K32" s="67">
        <v>30000</v>
      </c>
      <c r="L32" s="65">
        <v>25000</v>
      </c>
      <c r="M32" s="65">
        <v>20000</v>
      </c>
      <c r="N32" s="65">
        <v>20000</v>
      </c>
      <c r="O32" s="67">
        <v>65000</v>
      </c>
      <c r="P32" s="65">
        <v>10529.5</v>
      </c>
      <c r="Q32" s="65">
        <v>10529.5</v>
      </c>
      <c r="R32" s="65">
        <v>10529.5</v>
      </c>
      <c r="S32" s="67">
        <v>31588.5</v>
      </c>
      <c r="T32" s="65">
        <v>10529.5</v>
      </c>
      <c r="U32" s="65">
        <v>10529.5</v>
      </c>
      <c r="V32" s="65">
        <v>10529.5</v>
      </c>
      <c r="W32" s="67">
        <v>31588.5</v>
      </c>
      <c r="X32" s="45"/>
      <c r="Y32" s="47">
        <v>158177</v>
      </c>
    </row>
    <row r="33" spans="1:25" x14ac:dyDescent="0.2">
      <c r="A33" s="46"/>
      <c r="B33" s="46" t="s">
        <v>32</v>
      </c>
      <c r="C33" s="45"/>
      <c r="D33" s="65">
        <v>1011750</v>
      </c>
      <c r="E33" s="66"/>
      <c r="F33" s="66"/>
      <c r="G33" s="66"/>
      <c r="H33" s="65">
        <v>20000</v>
      </c>
      <c r="I33" s="65">
        <v>17225</v>
      </c>
      <c r="J33" s="65">
        <v>82500</v>
      </c>
      <c r="K33" s="67">
        <v>119725</v>
      </c>
      <c r="L33" s="65">
        <v>82500</v>
      </c>
      <c r="M33" s="65">
        <v>75000</v>
      </c>
      <c r="N33" s="65">
        <v>70000</v>
      </c>
      <c r="O33" s="67">
        <v>227500</v>
      </c>
      <c r="P33" s="65">
        <v>82500</v>
      </c>
      <c r="Q33" s="65">
        <v>82500</v>
      </c>
      <c r="R33" s="65">
        <v>82500</v>
      </c>
      <c r="S33" s="67">
        <v>247500</v>
      </c>
      <c r="T33" s="65">
        <v>82500</v>
      </c>
      <c r="U33" s="65">
        <v>82500</v>
      </c>
      <c r="V33" s="65">
        <v>70000</v>
      </c>
      <c r="W33" s="67">
        <v>235000</v>
      </c>
      <c r="X33" s="45"/>
      <c r="Y33" s="47">
        <v>829725</v>
      </c>
    </row>
    <row r="34" spans="1:25" x14ac:dyDescent="0.2">
      <c r="A34" s="46"/>
      <c r="B34" s="2" t="s">
        <v>172</v>
      </c>
      <c r="C34" s="45"/>
      <c r="D34" s="65">
        <v>355728</v>
      </c>
      <c r="E34" s="66"/>
      <c r="F34" s="66"/>
      <c r="G34" s="66"/>
      <c r="H34" s="65">
        <v>15000</v>
      </c>
      <c r="I34" s="65">
        <v>5000</v>
      </c>
      <c r="J34" s="65">
        <v>30000</v>
      </c>
      <c r="K34" s="67">
        <v>50000</v>
      </c>
      <c r="L34" s="65">
        <v>40000</v>
      </c>
      <c r="M34" s="65">
        <v>45000</v>
      </c>
      <c r="N34" s="65">
        <v>50000</v>
      </c>
      <c r="O34" s="67">
        <v>135000</v>
      </c>
      <c r="P34" s="65">
        <v>40000</v>
      </c>
      <c r="Q34" s="65">
        <v>45000</v>
      </c>
      <c r="R34" s="65">
        <v>35000</v>
      </c>
      <c r="S34" s="67">
        <v>120000</v>
      </c>
      <c r="T34" s="65">
        <v>40000</v>
      </c>
      <c r="U34" s="65">
        <v>45000</v>
      </c>
      <c r="V34" s="65">
        <v>60209</v>
      </c>
      <c r="W34" s="67">
        <v>145209</v>
      </c>
      <c r="X34" s="45"/>
      <c r="Y34" s="48">
        <v>450209</v>
      </c>
    </row>
    <row r="35" spans="1:25" x14ac:dyDescent="0.2">
      <c r="A35" s="2"/>
      <c r="B35" s="56" t="s">
        <v>20</v>
      </c>
      <c r="C35" s="45"/>
      <c r="D35" s="57">
        <v>1554978</v>
      </c>
      <c r="E35" s="58"/>
      <c r="F35" s="58"/>
      <c r="G35" s="58"/>
      <c r="H35" s="57">
        <v>50000</v>
      </c>
      <c r="I35" s="57">
        <v>27225</v>
      </c>
      <c r="J35" s="57">
        <v>150500</v>
      </c>
      <c r="K35" s="57">
        <v>227725</v>
      </c>
      <c r="L35" s="57">
        <v>151158.88888888888</v>
      </c>
      <c r="M35" s="57">
        <v>143658.88888888888</v>
      </c>
      <c r="N35" s="57">
        <v>143658.88888888888</v>
      </c>
      <c r="O35" s="57">
        <v>438476.66666666663</v>
      </c>
      <c r="P35" s="57">
        <v>136688.38888888888</v>
      </c>
      <c r="Q35" s="57">
        <v>141688.38888888888</v>
      </c>
      <c r="R35" s="57">
        <v>131688.38888888888</v>
      </c>
      <c r="S35" s="57">
        <v>410065.16666666663</v>
      </c>
      <c r="T35" s="57">
        <v>136688.38888888888</v>
      </c>
      <c r="U35" s="57">
        <v>141688.38888888888</v>
      </c>
      <c r="V35" s="57">
        <v>144397.38888888888</v>
      </c>
      <c r="W35" s="57">
        <v>422774.16666666663</v>
      </c>
      <c r="X35" s="45"/>
      <c r="Y35" s="47">
        <v>1499041</v>
      </c>
    </row>
    <row r="36" spans="1:25" x14ac:dyDescent="0.2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5" x14ac:dyDescent="0.2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x14ac:dyDescent="0.2">
      <c r="A38" s="46"/>
      <c r="B38" s="46" t="s">
        <v>22</v>
      </c>
      <c r="C38" s="45"/>
      <c r="D38" s="65">
        <v>12000</v>
      </c>
      <c r="E38" s="66"/>
      <c r="F38" s="66"/>
      <c r="G38" s="66"/>
      <c r="H38" s="65">
        <v>1000</v>
      </c>
      <c r="I38" s="65">
        <v>1000</v>
      </c>
      <c r="J38" s="65">
        <v>1000</v>
      </c>
      <c r="K38" s="67">
        <v>3000</v>
      </c>
      <c r="L38" s="65">
        <v>1000</v>
      </c>
      <c r="M38" s="65">
        <v>1000</v>
      </c>
      <c r="N38" s="65">
        <v>1000</v>
      </c>
      <c r="O38" s="67">
        <v>3000</v>
      </c>
      <c r="P38" s="65">
        <v>1000</v>
      </c>
      <c r="Q38" s="65">
        <v>1000</v>
      </c>
      <c r="R38" s="65">
        <v>1000</v>
      </c>
      <c r="S38" s="67">
        <v>3000</v>
      </c>
      <c r="T38" s="65">
        <v>1000</v>
      </c>
      <c r="U38" s="65">
        <v>1000</v>
      </c>
      <c r="V38" s="65">
        <v>1000</v>
      </c>
      <c r="W38" s="67">
        <v>3000</v>
      </c>
      <c r="X38" s="45"/>
      <c r="Y38" s="47">
        <v>12000</v>
      </c>
    </row>
    <row r="39" spans="1:25" x14ac:dyDescent="0.2">
      <c r="A39" s="46"/>
      <c r="B39" s="46" t="s">
        <v>156</v>
      </c>
      <c r="C39" s="45"/>
      <c r="D39" s="110">
        <v>1363097</v>
      </c>
      <c r="E39" s="66"/>
      <c r="F39" s="66"/>
      <c r="G39" s="66"/>
      <c r="H39" s="110">
        <v>100000</v>
      </c>
      <c r="I39" s="65">
        <v>100000</v>
      </c>
      <c r="J39" s="65">
        <v>100000</v>
      </c>
      <c r="K39" s="67">
        <v>300000</v>
      </c>
      <c r="L39" s="65">
        <v>100000</v>
      </c>
      <c r="M39" s="65">
        <v>100000</v>
      </c>
      <c r="N39" s="65">
        <v>100000</v>
      </c>
      <c r="O39" s="67">
        <v>300000</v>
      </c>
      <c r="P39" s="65">
        <v>100000</v>
      </c>
      <c r="Q39" s="65">
        <v>100000</v>
      </c>
      <c r="R39" s="65">
        <v>100000</v>
      </c>
      <c r="S39" s="67">
        <v>300000</v>
      </c>
      <c r="T39" s="65">
        <v>100000</v>
      </c>
      <c r="U39" s="65">
        <v>100000</v>
      </c>
      <c r="V39" s="65">
        <v>100000</v>
      </c>
      <c r="W39" s="67">
        <v>300000</v>
      </c>
      <c r="X39" s="45"/>
      <c r="Y39" s="47">
        <v>1200000</v>
      </c>
    </row>
    <row r="40" spans="1:25" x14ac:dyDescent="0.2">
      <c r="A40" s="46"/>
      <c r="B40" s="46" t="s">
        <v>157</v>
      </c>
      <c r="C40" s="45"/>
      <c r="D40" s="110">
        <v>130310</v>
      </c>
      <c r="E40" s="66"/>
      <c r="F40" s="66"/>
      <c r="G40" s="66"/>
      <c r="H40" s="110">
        <v>10833.333333333334</v>
      </c>
      <c r="I40" s="65">
        <v>10833.333333333334</v>
      </c>
      <c r="J40" s="65">
        <v>10833.333333333334</v>
      </c>
      <c r="K40" s="67">
        <v>32500</v>
      </c>
      <c r="L40" s="65">
        <v>10833.333333333334</v>
      </c>
      <c r="M40" s="65">
        <v>10833.333333333334</v>
      </c>
      <c r="N40" s="65">
        <v>10833.333333333334</v>
      </c>
      <c r="O40" s="67">
        <v>32500</v>
      </c>
      <c r="P40" s="65">
        <v>10833.333333333334</v>
      </c>
      <c r="Q40" s="65">
        <v>10833.333333333334</v>
      </c>
      <c r="R40" s="65">
        <v>10833.333333333334</v>
      </c>
      <c r="S40" s="67">
        <v>32500</v>
      </c>
      <c r="T40" s="65">
        <v>10833.333333333334</v>
      </c>
      <c r="U40" s="65">
        <v>10833.333333333334</v>
      </c>
      <c r="V40" s="65">
        <v>10833.333333333334</v>
      </c>
      <c r="W40" s="67">
        <v>32500</v>
      </c>
      <c r="X40" s="45"/>
      <c r="Y40" s="47">
        <v>130000</v>
      </c>
    </row>
    <row r="41" spans="1:25" x14ac:dyDescent="0.2">
      <c r="A41" s="46"/>
      <c r="B41" s="46" t="s">
        <v>23</v>
      </c>
      <c r="C41" s="45"/>
      <c r="D41" s="65">
        <v>372000</v>
      </c>
      <c r="E41" s="66"/>
      <c r="F41" s="66"/>
      <c r="G41" s="66"/>
      <c r="H41" s="65">
        <v>35000</v>
      </c>
      <c r="I41" s="65">
        <v>40000</v>
      </c>
      <c r="J41" s="65">
        <v>20000</v>
      </c>
      <c r="K41" s="67">
        <v>95000</v>
      </c>
      <c r="L41" s="65">
        <v>20000</v>
      </c>
      <c r="M41" s="65">
        <v>30000</v>
      </c>
      <c r="N41" s="65">
        <v>35000</v>
      </c>
      <c r="O41" s="67">
        <v>85000</v>
      </c>
      <c r="P41" s="65">
        <v>40000</v>
      </c>
      <c r="Q41" s="65">
        <v>40000</v>
      </c>
      <c r="R41" s="65">
        <v>25000</v>
      </c>
      <c r="S41" s="67">
        <v>105000</v>
      </c>
      <c r="T41" s="65">
        <v>20000</v>
      </c>
      <c r="U41" s="65">
        <v>20000</v>
      </c>
      <c r="V41" s="65">
        <v>30411</v>
      </c>
      <c r="W41" s="67">
        <v>70411</v>
      </c>
      <c r="X41" s="45"/>
      <c r="Y41" s="47">
        <v>355411</v>
      </c>
    </row>
    <row r="42" spans="1:25" x14ac:dyDescent="0.2">
      <c r="A42" s="46"/>
      <c r="B42" s="46" t="s">
        <v>24</v>
      </c>
      <c r="C42" s="45"/>
      <c r="D42" s="65">
        <v>480000</v>
      </c>
      <c r="E42" s="66"/>
      <c r="F42" s="66"/>
      <c r="G42" s="66"/>
      <c r="H42" s="65">
        <v>44019.025000000001</v>
      </c>
      <c r="I42" s="65">
        <v>44019.025000000001</v>
      </c>
      <c r="J42" s="65">
        <v>44019.025000000001</v>
      </c>
      <c r="K42" s="67">
        <v>132057.07500000001</v>
      </c>
      <c r="L42" s="65">
        <v>44019.025000000001</v>
      </c>
      <c r="M42" s="65">
        <v>44019.025000000001</v>
      </c>
      <c r="N42" s="65">
        <v>44019.025000000001</v>
      </c>
      <c r="O42" s="67">
        <v>132057.07500000001</v>
      </c>
      <c r="P42" s="65">
        <v>44019.025000000001</v>
      </c>
      <c r="Q42" s="65">
        <v>44019.025000000001</v>
      </c>
      <c r="R42" s="65">
        <v>44019.025000000001</v>
      </c>
      <c r="S42" s="67">
        <v>132057.07500000001</v>
      </c>
      <c r="T42" s="65">
        <v>44019.025000000001</v>
      </c>
      <c r="U42" s="65">
        <v>44019.025000000001</v>
      </c>
      <c r="V42" s="65">
        <v>44019.025000000001</v>
      </c>
      <c r="W42" s="67">
        <v>132057.07500000001</v>
      </c>
      <c r="X42" s="45"/>
      <c r="Y42" s="47">
        <v>528228.30000000005</v>
      </c>
    </row>
    <row r="43" spans="1:25" x14ac:dyDescent="0.2">
      <c r="A43" s="46"/>
      <c r="B43" s="46" t="s">
        <v>158</v>
      </c>
      <c r="C43" s="45"/>
      <c r="D43" s="65">
        <v>340000</v>
      </c>
      <c r="E43" s="66"/>
      <c r="F43" s="66"/>
      <c r="G43" s="66"/>
      <c r="H43" s="65">
        <v>29920.473684210523</v>
      </c>
      <c r="I43" s="65">
        <v>29920.473684210523</v>
      </c>
      <c r="J43" s="65">
        <v>29920.473684210523</v>
      </c>
      <c r="K43" s="67">
        <v>89761.421052631573</v>
      </c>
      <c r="L43" s="65">
        <v>29920.473684210523</v>
      </c>
      <c r="M43" s="65">
        <v>29920.473684210523</v>
      </c>
      <c r="N43" s="65">
        <v>29920.473684210523</v>
      </c>
      <c r="O43" s="67">
        <v>89761.421052631573</v>
      </c>
      <c r="P43" s="65">
        <v>29920.473684210523</v>
      </c>
      <c r="Q43" s="65">
        <v>29920.473684210523</v>
      </c>
      <c r="R43" s="65">
        <v>29920.473684210523</v>
      </c>
      <c r="S43" s="67">
        <v>89761.421052631573</v>
      </c>
      <c r="T43" s="65">
        <v>29920.473684210523</v>
      </c>
      <c r="U43" s="65">
        <v>29920.473684210523</v>
      </c>
      <c r="V43" s="65">
        <v>29920.473684210523</v>
      </c>
      <c r="W43" s="67">
        <v>89761.421052631573</v>
      </c>
      <c r="X43" s="45"/>
      <c r="Y43" s="48">
        <v>359045.68421052629</v>
      </c>
    </row>
    <row r="44" spans="1:25" x14ac:dyDescent="0.2">
      <c r="A44" s="46"/>
      <c r="B44" s="56" t="s">
        <v>25</v>
      </c>
      <c r="C44" s="45"/>
      <c r="D44" s="57">
        <v>2697407</v>
      </c>
      <c r="E44" s="58"/>
      <c r="F44" s="58"/>
      <c r="G44" s="58"/>
      <c r="H44" s="57">
        <v>220772.83201754384</v>
      </c>
      <c r="I44" s="57">
        <v>225772.83201754384</v>
      </c>
      <c r="J44" s="57">
        <v>205772.83201754384</v>
      </c>
      <c r="K44" s="57">
        <v>652318.49605263153</v>
      </c>
      <c r="L44" s="57">
        <v>205772.83201754384</v>
      </c>
      <c r="M44" s="57">
        <v>215772.83201754384</v>
      </c>
      <c r="N44" s="57">
        <v>220772.83201754384</v>
      </c>
      <c r="O44" s="57">
        <v>642318.49605263153</v>
      </c>
      <c r="P44" s="57">
        <v>225772.83201754384</v>
      </c>
      <c r="Q44" s="57">
        <v>225772.83201754384</v>
      </c>
      <c r="R44" s="57">
        <v>210772.83201754384</v>
      </c>
      <c r="S44" s="57">
        <v>662318.49605263153</v>
      </c>
      <c r="T44" s="57">
        <v>205772.83201754384</v>
      </c>
      <c r="U44" s="57">
        <v>205772.83201754384</v>
      </c>
      <c r="V44" s="57">
        <v>216183.83201754384</v>
      </c>
      <c r="W44" s="57">
        <v>627729.49605263153</v>
      </c>
      <c r="X44" s="45"/>
      <c r="Y44" s="47">
        <v>2584684.9842105261</v>
      </c>
    </row>
    <row r="45" spans="1:25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.5" x14ac:dyDescent="0.25">
      <c r="A46" s="68" t="s">
        <v>160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x14ac:dyDescent="0.2">
      <c r="A47" s="46"/>
      <c r="B47" s="46" t="s">
        <v>26</v>
      </c>
      <c r="C47" s="45"/>
      <c r="D47" s="65">
        <v>48500</v>
      </c>
      <c r="E47" s="66"/>
      <c r="F47" s="66"/>
      <c r="G47" s="66"/>
      <c r="H47" s="65">
        <v>10000</v>
      </c>
      <c r="I47" s="65">
        <v>2500</v>
      </c>
      <c r="J47" s="65">
        <v>1750</v>
      </c>
      <c r="K47" s="67">
        <v>14250</v>
      </c>
      <c r="L47" s="65">
        <v>1750</v>
      </c>
      <c r="M47" s="65">
        <v>1750</v>
      </c>
      <c r="N47" s="65">
        <v>1750</v>
      </c>
      <c r="O47" s="67">
        <v>5250</v>
      </c>
      <c r="P47" s="65">
        <v>1750</v>
      </c>
      <c r="Q47" s="65">
        <v>1750</v>
      </c>
      <c r="R47" s="65">
        <v>1750</v>
      </c>
      <c r="S47" s="67">
        <v>5250</v>
      </c>
      <c r="T47" s="65">
        <v>1750</v>
      </c>
      <c r="U47" s="65">
        <v>1750</v>
      </c>
      <c r="V47" s="65">
        <v>1750</v>
      </c>
      <c r="W47" s="67">
        <v>5250</v>
      </c>
      <c r="X47" s="45"/>
      <c r="Y47" s="47">
        <v>30000</v>
      </c>
    </row>
    <row r="48" spans="1:25" x14ac:dyDescent="0.2">
      <c r="A48" s="46"/>
      <c r="B48" s="46" t="s">
        <v>27</v>
      </c>
      <c r="C48" s="45"/>
      <c r="D48" s="65">
        <v>40000</v>
      </c>
      <c r="E48" s="66"/>
      <c r="F48" s="66"/>
      <c r="G48" s="66"/>
      <c r="H48" s="65">
        <v>4163.854736842105</v>
      </c>
      <c r="I48" s="65">
        <v>4163.854736842105</v>
      </c>
      <c r="J48" s="65">
        <v>4163.854736842105</v>
      </c>
      <c r="K48" s="67">
        <v>12491.564210526314</v>
      </c>
      <c r="L48" s="65">
        <v>4163.854736842105</v>
      </c>
      <c r="M48" s="65">
        <v>4163.854736842105</v>
      </c>
      <c r="N48" s="65">
        <v>4163.854736842105</v>
      </c>
      <c r="O48" s="67">
        <v>12491.564210526314</v>
      </c>
      <c r="P48" s="65">
        <v>4163.854736842105</v>
      </c>
      <c r="Q48" s="65">
        <v>4163.854736842105</v>
      </c>
      <c r="R48" s="65">
        <v>4163.854736842105</v>
      </c>
      <c r="S48" s="67">
        <v>12491.564210526314</v>
      </c>
      <c r="T48" s="65">
        <v>4163.854736842105</v>
      </c>
      <c r="U48" s="65">
        <v>4163.854736842105</v>
      </c>
      <c r="V48" s="65">
        <v>4163.854736842105</v>
      </c>
      <c r="W48" s="67">
        <v>12491.564210526314</v>
      </c>
      <c r="X48" s="45"/>
      <c r="Y48" s="47">
        <v>49966.256842105257</v>
      </c>
    </row>
    <row r="49" spans="1:25" x14ac:dyDescent="0.2">
      <c r="A49" s="46"/>
      <c r="B49" s="46" t="s">
        <v>28</v>
      </c>
      <c r="C49" s="45"/>
      <c r="D49" s="65">
        <v>142000</v>
      </c>
      <c r="E49" s="66"/>
      <c r="F49" s="66"/>
      <c r="G49" s="66"/>
      <c r="H49" s="65">
        <v>15568.773684210528</v>
      </c>
      <c r="I49" s="65">
        <v>15568.773684210528</v>
      </c>
      <c r="J49" s="65">
        <v>15568.773684210528</v>
      </c>
      <c r="K49" s="67">
        <v>46706.321052631582</v>
      </c>
      <c r="L49" s="65">
        <v>15568.773684210528</v>
      </c>
      <c r="M49" s="65">
        <v>15568.773684210528</v>
      </c>
      <c r="N49" s="65">
        <v>15568.773684210528</v>
      </c>
      <c r="O49" s="67">
        <v>46706.321052631582</v>
      </c>
      <c r="P49" s="65">
        <v>15568.773684210528</v>
      </c>
      <c r="Q49" s="65">
        <v>15568.773684210528</v>
      </c>
      <c r="R49" s="65">
        <v>15568.773684210528</v>
      </c>
      <c r="S49" s="67">
        <v>46706.321052631582</v>
      </c>
      <c r="T49" s="65">
        <v>15568.773684210528</v>
      </c>
      <c r="U49" s="65">
        <v>15568.773684210528</v>
      </c>
      <c r="V49" s="65">
        <v>15568.773684210528</v>
      </c>
      <c r="W49" s="67">
        <v>46706.321052631582</v>
      </c>
      <c r="X49" s="45"/>
      <c r="Y49" s="47">
        <v>186825.28421052633</v>
      </c>
    </row>
    <row r="50" spans="1:25" x14ac:dyDescent="0.2">
      <c r="A50" s="46"/>
      <c r="B50" s="46" t="s">
        <v>29</v>
      </c>
      <c r="C50" s="45"/>
      <c r="D50" s="65">
        <v>110000</v>
      </c>
      <c r="E50" s="66"/>
      <c r="F50" s="66"/>
      <c r="G50" s="66"/>
      <c r="H50" s="65">
        <v>16458.333333333332</v>
      </c>
      <c r="I50" s="65">
        <v>16458.333333333332</v>
      </c>
      <c r="J50" s="65">
        <v>16458.333333333332</v>
      </c>
      <c r="K50" s="67">
        <v>49375</v>
      </c>
      <c r="L50" s="65">
        <v>16458.333333333332</v>
      </c>
      <c r="M50" s="65">
        <v>16458.333333333332</v>
      </c>
      <c r="N50" s="65">
        <v>16458.333333333332</v>
      </c>
      <c r="O50" s="67">
        <v>49375</v>
      </c>
      <c r="P50" s="65">
        <v>16458.333333333332</v>
      </c>
      <c r="Q50" s="65">
        <v>16458.333333333332</v>
      </c>
      <c r="R50" s="65">
        <v>16458.333333333332</v>
      </c>
      <c r="S50" s="67">
        <v>49375</v>
      </c>
      <c r="T50" s="65">
        <v>16458.333333333332</v>
      </c>
      <c r="U50" s="65">
        <v>16458.333333333332</v>
      </c>
      <c r="V50" s="65">
        <v>16458.333333333332</v>
      </c>
      <c r="W50" s="67">
        <v>49375</v>
      </c>
      <c r="X50" s="45"/>
      <c r="Y50" s="47">
        <v>197500</v>
      </c>
    </row>
    <row r="51" spans="1:25" x14ac:dyDescent="0.2">
      <c r="A51" s="46"/>
      <c r="B51" s="46" t="s">
        <v>30</v>
      </c>
      <c r="C51" s="45"/>
      <c r="D51" s="110">
        <v>225000</v>
      </c>
      <c r="E51" s="66"/>
      <c r="F51" s="66"/>
      <c r="G51" s="66"/>
      <c r="H51" s="65">
        <v>17636.399999999998</v>
      </c>
      <c r="I51" s="65">
        <v>17636.399999999998</v>
      </c>
      <c r="J51" s="65">
        <v>17636.399999999998</v>
      </c>
      <c r="K51" s="67">
        <v>52909.2</v>
      </c>
      <c r="L51" s="65">
        <v>17636.399999999998</v>
      </c>
      <c r="M51" s="65">
        <v>17636.399999999998</v>
      </c>
      <c r="N51" s="65">
        <v>17636.399999999998</v>
      </c>
      <c r="O51" s="67">
        <v>52909.2</v>
      </c>
      <c r="P51" s="65">
        <v>17636.399999999998</v>
      </c>
      <c r="Q51" s="65">
        <v>17636.399999999998</v>
      </c>
      <c r="R51" s="65">
        <v>17636.399999999998</v>
      </c>
      <c r="S51" s="67">
        <v>52909.2</v>
      </c>
      <c r="T51" s="65">
        <v>17636.399999999998</v>
      </c>
      <c r="U51" s="65">
        <v>17636.399999999998</v>
      </c>
      <c r="V51" s="65">
        <v>17636.399999999998</v>
      </c>
      <c r="W51" s="67">
        <v>52909.2</v>
      </c>
      <c r="X51" s="45"/>
      <c r="Y51" s="47">
        <v>211636.8</v>
      </c>
    </row>
    <row r="52" spans="1:25" x14ac:dyDescent="0.2">
      <c r="A52" s="46"/>
      <c r="B52" s="46" t="s">
        <v>31</v>
      </c>
      <c r="C52" s="45"/>
      <c r="D52" s="110">
        <v>66150</v>
      </c>
      <c r="E52" s="66"/>
      <c r="F52" s="66"/>
      <c r="G52" s="66"/>
      <c r="H52" s="110">
        <v>0</v>
      </c>
      <c r="I52" s="110">
        <v>0</v>
      </c>
      <c r="J52" s="110">
        <v>4360</v>
      </c>
      <c r="K52" s="67">
        <v>4360</v>
      </c>
      <c r="L52" s="110">
        <v>4360</v>
      </c>
      <c r="M52" s="110">
        <v>4360</v>
      </c>
      <c r="N52" s="110">
        <v>4360</v>
      </c>
      <c r="O52" s="67">
        <v>13080</v>
      </c>
      <c r="P52" s="110">
        <v>4360</v>
      </c>
      <c r="Q52" s="110">
        <v>4360</v>
      </c>
      <c r="R52" s="110">
        <v>4360</v>
      </c>
      <c r="S52" s="67">
        <v>13080</v>
      </c>
      <c r="T52" s="110">
        <v>4360</v>
      </c>
      <c r="U52" s="110">
        <v>4360</v>
      </c>
      <c r="V52" s="110">
        <v>4360</v>
      </c>
      <c r="W52" s="67">
        <v>13080</v>
      </c>
      <c r="X52" s="45"/>
      <c r="Y52" s="47">
        <v>43600</v>
      </c>
    </row>
    <row r="53" spans="1:25" x14ac:dyDescent="0.2">
      <c r="A53" s="46"/>
      <c r="B53" s="46" t="s">
        <v>161</v>
      </c>
      <c r="C53" s="45"/>
      <c r="D53" s="110">
        <v>139500</v>
      </c>
      <c r="E53" s="66"/>
      <c r="F53" s="66"/>
      <c r="G53" s="66"/>
      <c r="H53" s="110">
        <v>0</v>
      </c>
      <c r="I53" s="110">
        <v>30000</v>
      </c>
      <c r="J53" s="110">
        <v>15000</v>
      </c>
      <c r="K53" s="67">
        <v>45000</v>
      </c>
      <c r="L53" s="110">
        <v>10555.555555555555</v>
      </c>
      <c r="M53" s="110">
        <v>10555.555555555555</v>
      </c>
      <c r="N53" s="110">
        <v>10555.555555555555</v>
      </c>
      <c r="O53" s="67">
        <v>31666.666666666664</v>
      </c>
      <c r="P53" s="110">
        <v>10555.555555555555</v>
      </c>
      <c r="Q53" s="110">
        <v>10555.555555555555</v>
      </c>
      <c r="R53" s="110">
        <v>10555.555555555555</v>
      </c>
      <c r="S53" s="67">
        <v>31666.666666666664</v>
      </c>
      <c r="T53" s="110">
        <v>10555.555555555555</v>
      </c>
      <c r="U53" s="110">
        <v>10555.555555555555</v>
      </c>
      <c r="V53" s="110">
        <v>10555.555555555555</v>
      </c>
      <c r="W53" s="67">
        <v>31666.666666666664</v>
      </c>
      <c r="X53" s="45"/>
      <c r="Y53" s="47">
        <v>139999.99999999997</v>
      </c>
    </row>
    <row r="54" spans="1:25" x14ac:dyDescent="0.2">
      <c r="A54" s="46"/>
      <c r="B54" s="46" t="s">
        <v>162</v>
      </c>
      <c r="C54" s="45"/>
      <c r="D54" s="110">
        <v>160000</v>
      </c>
      <c r="E54" s="66"/>
      <c r="F54" s="66"/>
      <c r="G54" s="66"/>
      <c r="H54" s="120">
        <v>64653.647426233212</v>
      </c>
      <c r="I54" s="110"/>
      <c r="J54" s="110"/>
      <c r="K54" s="67">
        <v>64653.647426233212</v>
      </c>
      <c r="L54" s="110"/>
      <c r="M54" s="110"/>
      <c r="N54" s="110">
        <v>64653.647426233212</v>
      </c>
      <c r="O54" s="67">
        <v>64653.647426233212</v>
      </c>
      <c r="P54" s="110">
        <v>0</v>
      </c>
      <c r="Q54" s="110">
        <v>0</v>
      </c>
      <c r="R54" s="110">
        <v>0</v>
      </c>
      <c r="S54" s="67">
        <v>0</v>
      </c>
      <c r="T54" s="110">
        <v>0</v>
      </c>
      <c r="U54" s="110">
        <v>0</v>
      </c>
      <c r="V54" s="110">
        <v>0</v>
      </c>
      <c r="W54" s="67">
        <v>0</v>
      </c>
      <c r="X54" s="45"/>
      <c r="Y54" s="47">
        <v>129307.29485246642</v>
      </c>
    </row>
    <row r="55" spans="1:25" x14ac:dyDescent="0.2">
      <c r="A55" s="46"/>
      <c r="B55" s="46" t="s">
        <v>33</v>
      </c>
      <c r="C55" s="45"/>
      <c r="D55" s="110">
        <v>400000</v>
      </c>
      <c r="E55" s="66"/>
      <c r="F55" s="66"/>
      <c r="G55" s="66"/>
      <c r="H55" s="65">
        <v>40416.666666666664</v>
      </c>
      <c r="I55" s="65">
        <v>40416.666666666664</v>
      </c>
      <c r="J55" s="65">
        <v>40416.666666666664</v>
      </c>
      <c r="K55" s="67">
        <v>121250</v>
      </c>
      <c r="L55" s="65">
        <v>40416.666666666664</v>
      </c>
      <c r="M55" s="65">
        <v>40416.666666666664</v>
      </c>
      <c r="N55" s="65">
        <v>40416.666666666664</v>
      </c>
      <c r="O55" s="67">
        <v>121250</v>
      </c>
      <c r="P55" s="65">
        <v>40416.666666666664</v>
      </c>
      <c r="Q55" s="65">
        <v>40416.666666666664</v>
      </c>
      <c r="R55" s="65">
        <v>40416.666666666664</v>
      </c>
      <c r="S55" s="67">
        <v>121250</v>
      </c>
      <c r="T55" s="65">
        <v>40416.666666666664</v>
      </c>
      <c r="U55" s="65">
        <v>40416.666666666664</v>
      </c>
      <c r="V55" s="65">
        <v>40416.666666666664</v>
      </c>
      <c r="W55" s="67">
        <v>121250</v>
      </c>
      <c r="X55" s="45"/>
      <c r="Y55" s="47">
        <v>485000</v>
      </c>
    </row>
    <row r="56" spans="1:25" x14ac:dyDescent="0.2">
      <c r="A56" s="46"/>
      <c r="B56" s="46" t="s">
        <v>163</v>
      </c>
      <c r="C56" s="45"/>
      <c r="D56" s="110"/>
      <c r="E56" s="66"/>
      <c r="F56" s="66"/>
      <c r="G56" s="66"/>
      <c r="H56" s="110"/>
      <c r="I56" s="110"/>
      <c r="J56" s="110"/>
      <c r="K56" s="67">
        <v>0</v>
      </c>
      <c r="L56" s="110"/>
      <c r="M56" s="110"/>
      <c r="N56" s="110"/>
      <c r="O56" s="67">
        <v>0</v>
      </c>
      <c r="P56" s="110"/>
      <c r="Q56" s="110"/>
      <c r="R56" s="110"/>
      <c r="S56" s="67">
        <v>0</v>
      </c>
      <c r="T56" s="110"/>
      <c r="U56" s="110"/>
      <c r="V56" s="110"/>
      <c r="W56" s="67">
        <v>0</v>
      </c>
      <c r="X56" s="45"/>
      <c r="Y56" s="47">
        <v>0</v>
      </c>
    </row>
    <row r="57" spans="1:25" x14ac:dyDescent="0.2">
      <c r="A57" s="46"/>
      <c r="B57" s="46" t="s">
        <v>164</v>
      </c>
      <c r="C57" s="45"/>
      <c r="D57" s="65"/>
      <c r="E57" s="66"/>
      <c r="F57" s="66"/>
      <c r="G57" s="66"/>
      <c r="H57" s="65"/>
      <c r="I57" s="65"/>
      <c r="J57" s="65"/>
      <c r="K57" s="67">
        <v>0</v>
      </c>
      <c r="L57" s="65"/>
      <c r="M57" s="65"/>
      <c r="N57" s="65"/>
      <c r="O57" s="67">
        <v>0</v>
      </c>
      <c r="P57" s="65"/>
      <c r="Q57" s="65"/>
      <c r="R57" s="65"/>
      <c r="S57" s="67">
        <v>0</v>
      </c>
      <c r="T57" s="65"/>
      <c r="U57" s="65"/>
      <c r="V57" s="65"/>
      <c r="W57" s="67">
        <v>0</v>
      </c>
      <c r="X57" s="45"/>
      <c r="Y57" s="47">
        <v>0</v>
      </c>
    </row>
    <row r="58" spans="1:25" x14ac:dyDescent="0.2">
      <c r="A58" s="46"/>
      <c r="B58" s="46" t="s">
        <v>34</v>
      </c>
      <c r="C58" s="45"/>
      <c r="D58" s="65">
        <v>314700.45999999996</v>
      </c>
      <c r="E58" s="66"/>
      <c r="F58" s="66"/>
      <c r="G58" s="66"/>
      <c r="H58" s="65">
        <v>15492.333333333334</v>
      </c>
      <c r="I58" s="65">
        <v>15492.333333333334</v>
      </c>
      <c r="J58" s="65">
        <v>15492.333333333334</v>
      </c>
      <c r="K58" s="67">
        <v>46477</v>
      </c>
      <c r="L58" s="65">
        <v>15492.333333333334</v>
      </c>
      <c r="M58" s="65">
        <v>15492.333333333334</v>
      </c>
      <c r="N58" s="65">
        <v>15492.333333333334</v>
      </c>
      <c r="O58" s="67">
        <v>46477</v>
      </c>
      <c r="P58" s="65">
        <v>15492.333333333334</v>
      </c>
      <c r="Q58" s="65">
        <v>15492.333333333334</v>
      </c>
      <c r="R58" s="65">
        <v>15492.333333333334</v>
      </c>
      <c r="S58" s="67">
        <v>46477</v>
      </c>
      <c r="T58" s="65">
        <v>15492.333333333334</v>
      </c>
      <c r="U58" s="65">
        <v>15492.333333333334</v>
      </c>
      <c r="V58" s="65">
        <v>15492.333333333334</v>
      </c>
      <c r="W58" s="67">
        <v>46477</v>
      </c>
      <c r="X58" s="45"/>
      <c r="Y58" s="47">
        <v>185908</v>
      </c>
    </row>
    <row r="59" spans="1:25" x14ac:dyDescent="0.2">
      <c r="A59" s="46"/>
      <c r="B59" s="56" t="s">
        <v>35</v>
      </c>
      <c r="C59" s="45"/>
      <c r="D59" s="57">
        <v>1645850.46</v>
      </c>
      <c r="E59" s="58"/>
      <c r="F59" s="58"/>
      <c r="G59" s="58"/>
      <c r="H59" s="57">
        <v>184390.00918061918</v>
      </c>
      <c r="I59" s="57">
        <v>142236.36175438596</v>
      </c>
      <c r="J59" s="57">
        <v>130846.36175438594</v>
      </c>
      <c r="K59" s="57">
        <v>457472.73268939106</v>
      </c>
      <c r="L59" s="57">
        <v>126401.91730994151</v>
      </c>
      <c r="M59" s="57">
        <v>126401.91730994151</v>
      </c>
      <c r="N59" s="57">
        <v>191055.56473617474</v>
      </c>
      <c r="O59" s="57">
        <v>443859.39935605775</v>
      </c>
      <c r="P59" s="57">
        <v>126401.91730994151</v>
      </c>
      <c r="Q59" s="57">
        <v>126401.91730994151</v>
      </c>
      <c r="R59" s="57">
        <v>126401.91730994151</v>
      </c>
      <c r="S59" s="57">
        <v>379205.75192982453</v>
      </c>
      <c r="T59" s="57">
        <v>126401.91730994151</v>
      </c>
      <c r="U59" s="57">
        <v>126401.91730994151</v>
      </c>
      <c r="V59" s="57">
        <v>126401.91730994151</v>
      </c>
      <c r="W59" s="57">
        <v>379205.75192982453</v>
      </c>
      <c r="X59" s="45"/>
      <c r="Y59" s="47">
        <v>1659743.6359050977</v>
      </c>
    </row>
    <row r="60" spans="1:25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x14ac:dyDescent="0.2">
      <c r="A61" s="46"/>
      <c r="B61" s="56" t="s">
        <v>165</v>
      </c>
      <c r="C61" s="45"/>
      <c r="D61" s="57">
        <v>15838498.997440904</v>
      </c>
      <c r="E61" s="58"/>
      <c r="F61" s="58"/>
      <c r="G61" s="58"/>
      <c r="H61" s="57">
        <v>1256082.362936527</v>
      </c>
      <c r="I61" s="57">
        <v>1196153.7155102938</v>
      </c>
      <c r="J61" s="57">
        <v>1288038.7155102936</v>
      </c>
      <c r="K61" s="57">
        <v>3740274.7939571142</v>
      </c>
      <c r="L61" s="57">
        <v>1284253.1599547381</v>
      </c>
      <c r="M61" s="57">
        <v>1286753.1599547381</v>
      </c>
      <c r="N61" s="57">
        <v>1356406.8073809715</v>
      </c>
      <c r="O61" s="57">
        <v>3927413.1272904477</v>
      </c>
      <c r="P61" s="57">
        <v>1289782.6599547381</v>
      </c>
      <c r="Q61" s="57">
        <v>1294782.6599547381</v>
      </c>
      <c r="R61" s="57">
        <v>1269782.6599547381</v>
      </c>
      <c r="S61" s="57">
        <v>3854347.9798642145</v>
      </c>
      <c r="T61" s="57">
        <v>1269782.6599547381</v>
      </c>
      <c r="U61" s="57">
        <v>1274782.6599547381</v>
      </c>
      <c r="V61" s="57">
        <v>1287902.6599547381</v>
      </c>
      <c r="W61" s="69">
        <v>3832467.9798642145</v>
      </c>
      <c r="X61" s="45"/>
      <c r="Y61" s="48">
        <v>15354503.880975991</v>
      </c>
    </row>
    <row r="62" spans="1:25" ht="12.75" customHeight="1" x14ac:dyDescent="0.2">
      <c r="A62" s="59" t="s">
        <v>166</v>
      </c>
      <c r="B62" s="56"/>
      <c r="C62" s="45"/>
      <c r="D62" s="57">
        <v>261501.00255909562</v>
      </c>
      <c r="E62" s="58"/>
      <c r="F62" s="58"/>
      <c r="G62" s="58"/>
      <c r="H62" s="57">
        <v>-20591.499687215546</v>
      </c>
      <c r="I62" s="57">
        <v>39337.147739017615</v>
      </c>
      <c r="J62" s="57">
        <v>27452.147739017848</v>
      </c>
      <c r="K62" s="57">
        <v>46197.795790820383</v>
      </c>
      <c r="L62" s="57">
        <v>-18762.296705426648</v>
      </c>
      <c r="M62" s="57">
        <v>-1262.2967054266483</v>
      </c>
      <c r="N62" s="57">
        <v>-60915.944131660042</v>
      </c>
      <c r="O62" s="57">
        <v>-80940.537542513106</v>
      </c>
      <c r="P62" s="57">
        <v>-9291.7967054266483</v>
      </c>
      <c r="Q62" s="57">
        <v>-9291.7967054266483</v>
      </c>
      <c r="R62" s="57">
        <v>25708.203294573352</v>
      </c>
      <c r="S62" s="57">
        <v>7124.6098837200552</v>
      </c>
      <c r="T62" s="57">
        <v>10708.203294573352</v>
      </c>
      <c r="U62" s="57">
        <v>-4291.7967054266483</v>
      </c>
      <c r="V62" s="57">
        <v>22588.203294573352</v>
      </c>
      <c r="W62" s="57">
        <v>29004.609883720055</v>
      </c>
      <c r="X62" s="45"/>
      <c r="Y62" s="47">
        <v>1386.478015747387</v>
      </c>
    </row>
    <row r="63" spans="1:25" ht="12.75" customHeight="1" x14ac:dyDescent="0.2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x14ac:dyDescent="0.2">
      <c r="A64" s="59" t="s">
        <v>36</v>
      </c>
      <c r="B64" s="56"/>
      <c r="C64" s="45"/>
      <c r="D64" s="103">
        <v>261501.00255909562</v>
      </c>
      <c r="E64" s="104"/>
      <c r="F64" s="104"/>
      <c r="G64" s="104"/>
      <c r="H64" s="103">
        <v>-20591.499687215546</v>
      </c>
      <c r="I64" s="103">
        <v>39337.147739017615</v>
      </c>
      <c r="J64" s="103">
        <v>27452.147739017848</v>
      </c>
      <c r="K64" s="103">
        <v>46197.795790820383</v>
      </c>
      <c r="L64" s="103">
        <v>-18762.296705426648</v>
      </c>
      <c r="M64" s="103">
        <v>-1262.2967054266483</v>
      </c>
      <c r="N64" s="103">
        <v>-60915.944131660042</v>
      </c>
      <c r="O64" s="103">
        <v>-80940.537542513106</v>
      </c>
      <c r="P64" s="103">
        <v>-9291.7967054266483</v>
      </c>
      <c r="Q64" s="103">
        <v>-9291.7967054266483</v>
      </c>
      <c r="R64" s="103">
        <v>25708.203294573352</v>
      </c>
      <c r="S64" s="103">
        <v>7124.6098837200552</v>
      </c>
      <c r="T64" s="103">
        <v>10708.203294573352</v>
      </c>
      <c r="U64" s="103">
        <v>-4291.7967054266483</v>
      </c>
      <c r="V64" s="103">
        <v>22588.203294573352</v>
      </c>
      <c r="W64" s="103">
        <v>29004.609883720055</v>
      </c>
      <c r="X64" s="105"/>
      <c r="Y64" s="106">
        <v>1386.478015747387</v>
      </c>
    </row>
  </sheetData>
  <pageMargins left="0.75" right="0.35" top="0.5" bottom="0.5" header="0.5" footer="0.5"/>
  <pageSetup scale="30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tabSelected="1" workbookViewId="0"/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5" width="9.710937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Enter School Name  The SEED School of Washington DC</v>
      </c>
    </row>
    <row r="2" spans="1:29" x14ac:dyDescent="0.2">
      <c r="A2" s="43" t="str">
        <f>'Cover Sheet'!A8&amp;" "&amp;'Cover Sheet'!$A$9&amp;" Financials"</f>
        <v>2019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149</v>
      </c>
      <c r="E4" s="50"/>
      <c r="F4" s="49" t="s">
        <v>137</v>
      </c>
      <c r="G4" s="49" t="s">
        <v>138</v>
      </c>
      <c r="H4" s="49" t="s">
        <v>139</v>
      </c>
      <c r="I4" s="49" t="s">
        <v>82</v>
      </c>
      <c r="J4" s="49" t="s">
        <v>140</v>
      </c>
      <c r="K4" s="49" t="s">
        <v>141</v>
      </c>
      <c r="L4" s="49" t="s">
        <v>142</v>
      </c>
      <c r="M4" s="49" t="s">
        <v>83</v>
      </c>
      <c r="N4" s="49" t="s">
        <v>143</v>
      </c>
      <c r="O4" s="49" t="s">
        <v>144</v>
      </c>
      <c r="P4" s="49" t="s">
        <v>145</v>
      </c>
      <c r="Q4" s="49" t="s">
        <v>84</v>
      </c>
      <c r="R4" s="49" t="s">
        <v>146</v>
      </c>
      <c r="S4" s="49" t="s">
        <v>147</v>
      </c>
      <c r="T4" s="49" t="s">
        <v>148</v>
      </c>
      <c r="U4" s="49" t="s">
        <v>85</v>
      </c>
      <c r="V4" s="45"/>
      <c r="W4" s="76"/>
      <c r="X4" s="77" t="s">
        <v>0</v>
      </c>
      <c r="Y4" s="76"/>
      <c r="AA4" s="62" t="s">
        <v>151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152</v>
      </c>
      <c r="AC5" s="117" t="s">
        <v>173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153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14165890.358991738</v>
      </c>
      <c r="Y7" s="67">
        <f>W7-X7</f>
        <v>-14165890.358991738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3541472.5897479346</v>
      </c>
    </row>
    <row r="8" spans="1:29" x14ac:dyDescent="0.2">
      <c r="A8" s="46"/>
      <c r="B8" s="46" t="s">
        <v>154</v>
      </c>
      <c r="C8" s="45"/>
      <c r="D8" s="111"/>
      <c r="E8" s="55"/>
      <c r="F8" s="111"/>
      <c r="G8" s="111"/>
      <c r="H8" s="111"/>
      <c r="I8" s="55">
        <f>SUM(F8:H8)</f>
        <v>0</v>
      </c>
      <c r="J8" s="111"/>
      <c r="K8" s="111"/>
      <c r="L8" s="111"/>
      <c r="M8" s="55">
        <f>SUM(J8:L8)</f>
        <v>0</v>
      </c>
      <c r="N8" s="111"/>
      <c r="O8" s="111"/>
      <c r="P8" s="111"/>
      <c r="Q8" s="55">
        <f>SUM(N8:P8)</f>
        <v>0</v>
      </c>
      <c r="R8" s="111"/>
      <c r="S8" s="111"/>
      <c r="T8" s="111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0</v>
      </c>
      <c r="Y9" s="67">
        <f t="shared" ref="Y9:Y16" si="5">W9-X9</f>
        <v>0</v>
      </c>
    </row>
    <row r="10" spans="1:29" x14ac:dyDescent="0.2">
      <c r="A10" s="46"/>
      <c r="B10" s="46" t="s">
        <v>167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580000</v>
      </c>
      <c r="Y10" s="67">
        <f t="shared" si="5"/>
        <v>-580000</v>
      </c>
      <c r="AC10" s="62" t="s">
        <v>176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1" s="67">
        <f t="shared" si="5"/>
        <v>0</v>
      </c>
      <c r="AC11" s="62" t="s">
        <v>177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300000</v>
      </c>
      <c r="Y12" s="67">
        <f t="shared" si="5"/>
        <v>-300000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x14ac:dyDescent="0.2">
      <c r="A14" s="46"/>
      <c r="B14" s="46" t="s">
        <v>155</v>
      </c>
      <c r="C14" s="45"/>
      <c r="D14" s="111"/>
      <c r="E14" s="55"/>
      <c r="F14" s="111"/>
      <c r="G14" s="111"/>
      <c r="H14" s="111"/>
      <c r="I14" s="55">
        <f t="shared" si="0"/>
        <v>0</v>
      </c>
      <c r="J14" s="111"/>
      <c r="K14" s="111"/>
      <c r="L14" s="111"/>
      <c r="M14" s="55">
        <f t="shared" si="1"/>
        <v>0</v>
      </c>
      <c r="N14" s="111"/>
      <c r="O14" s="111"/>
      <c r="P14" s="111"/>
      <c r="Q14" s="55">
        <f t="shared" si="2"/>
        <v>0</v>
      </c>
      <c r="R14" s="111"/>
      <c r="S14" s="111"/>
      <c r="T14" s="111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310000</v>
      </c>
      <c r="Y15" s="67">
        <f t="shared" si="5"/>
        <v>-310000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15355890.358991738</v>
      </c>
      <c r="Y16" s="57">
        <f t="shared" si="5"/>
        <v>-15355890.358991738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556951.3946</v>
      </c>
      <c r="Y20" s="67">
        <f>X20-W20</f>
        <v>556951.3946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3078995.4584000004</v>
      </c>
      <c r="Y21" s="67">
        <f t="shared" ref="Y21:Y26" si="11">X21-W21</f>
        <v>3078995.4584000004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1649190.2537599998</v>
      </c>
      <c r="Y22" s="67">
        <f t="shared" si="11"/>
        <v>1649190.2537599998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1266762.7814400003</v>
      </c>
      <c r="Y23" s="67">
        <f t="shared" si="11"/>
        <v>1266762.7814400003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1290484.3768</v>
      </c>
      <c r="Y24" s="67">
        <f t="shared" si="11"/>
        <v>1290484.3768</v>
      </c>
    </row>
    <row r="25" spans="1:25" x14ac:dyDescent="0.2">
      <c r="A25" s="46"/>
      <c r="B25" s="2" t="s">
        <v>168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7">
        <f t="shared" si="11"/>
        <v>0</v>
      </c>
    </row>
    <row r="26" spans="1:25" x14ac:dyDescent="0.2">
      <c r="A26" s="46"/>
      <c r="B26" s="112" t="s">
        <v>169</v>
      </c>
      <c r="C26" s="45"/>
      <c r="D26" s="65"/>
      <c r="E26" s="66"/>
      <c r="F26" s="65"/>
      <c r="G26" s="65"/>
      <c r="H26" s="65"/>
      <c r="I26" s="113">
        <f t="shared" si="6"/>
        <v>0</v>
      </c>
      <c r="J26" s="110"/>
      <c r="K26" s="110"/>
      <c r="L26" s="110"/>
      <c r="M26" s="114">
        <f t="shared" si="7"/>
        <v>0</v>
      </c>
      <c r="N26" s="110"/>
      <c r="O26" s="110"/>
      <c r="P26" s="110"/>
      <c r="Q26" s="114">
        <f t="shared" si="8"/>
        <v>0</v>
      </c>
      <c r="R26" s="110"/>
      <c r="S26" s="110"/>
      <c r="T26" s="110"/>
      <c r="U26" s="114">
        <f t="shared" si="9"/>
        <v>0</v>
      </c>
      <c r="V26" s="115"/>
      <c r="W26" s="116">
        <f t="shared" si="10"/>
        <v>0</v>
      </c>
      <c r="X26" s="11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1768649.9958603662</v>
      </c>
      <c r="Y26" s="114">
        <f t="shared" si="11"/>
        <v>1768649.9958603662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9611034.2608603649</v>
      </c>
      <c r="Y27" s="57">
        <f>X27-W27</f>
        <v>9611034.2608603649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170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45930</v>
      </c>
      <c r="Y30" s="67">
        <f t="shared" ref="Y30:Y34" si="17">X30-W30</f>
        <v>45930</v>
      </c>
    </row>
    <row r="31" spans="1:25" x14ac:dyDescent="0.2">
      <c r="A31" s="46"/>
      <c r="B31" s="2" t="s">
        <v>171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15000</v>
      </c>
      <c r="Y31" s="67">
        <f t="shared" si="17"/>
        <v>15000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158177</v>
      </c>
      <c r="Y32" s="67">
        <f t="shared" si="17"/>
        <v>158177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829725</v>
      </c>
      <c r="Y33" s="67">
        <f>X33-W33</f>
        <v>829725</v>
      </c>
    </row>
    <row r="34" spans="1:29" x14ac:dyDescent="0.2">
      <c r="A34" s="46"/>
      <c r="B34" s="2" t="s">
        <v>172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450209</v>
      </c>
      <c r="Y34" s="67">
        <f t="shared" si="17"/>
        <v>450209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1499041</v>
      </c>
      <c r="Y35" s="57">
        <f>X35-W35</f>
        <v>1499041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12000</v>
      </c>
      <c r="Y38" s="67">
        <f t="shared" ref="Y38:Y44" si="23">X38-W38</f>
        <v>12000</v>
      </c>
    </row>
    <row r="39" spans="1:29" x14ac:dyDescent="0.2">
      <c r="A39" s="46"/>
      <c r="B39" s="46" t="s">
        <v>156</v>
      </c>
      <c r="C39" s="45"/>
      <c r="D39" s="110"/>
      <c r="E39" s="66"/>
      <c r="F39" s="110"/>
      <c r="G39" s="110"/>
      <c r="H39" s="110"/>
      <c r="I39" s="67">
        <f t="shared" si="18"/>
        <v>0</v>
      </c>
      <c r="J39" s="110"/>
      <c r="K39" s="110"/>
      <c r="L39" s="110"/>
      <c r="M39" s="67">
        <f t="shared" si="19"/>
        <v>0</v>
      </c>
      <c r="N39" s="110"/>
      <c r="O39" s="110"/>
      <c r="P39" s="110"/>
      <c r="Q39" s="67">
        <f t="shared" si="20"/>
        <v>0</v>
      </c>
      <c r="R39" s="110"/>
      <c r="S39" s="110"/>
      <c r="T39" s="110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1200000</v>
      </c>
      <c r="Y39" s="67">
        <f t="shared" si="23"/>
        <v>1200000</v>
      </c>
      <c r="AC39" s="62" t="s">
        <v>179</v>
      </c>
    </row>
    <row r="40" spans="1:29" x14ac:dyDescent="0.2">
      <c r="A40" s="46"/>
      <c r="B40" s="46" t="s">
        <v>157</v>
      </c>
      <c r="C40" s="45"/>
      <c r="D40" s="110"/>
      <c r="E40" s="66"/>
      <c r="F40" s="110"/>
      <c r="G40" s="110"/>
      <c r="H40" s="110"/>
      <c r="I40" s="67">
        <f t="shared" si="18"/>
        <v>0</v>
      </c>
      <c r="J40" s="110"/>
      <c r="K40" s="110"/>
      <c r="L40" s="110"/>
      <c r="M40" s="67">
        <f t="shared" si="19"/>
        <v>0</v>
      </c>
      <c r="N40" s="110"/>
      <c r="O40" s="110"/>
      <c r="P40" s="110"/>
      <c r="Q40" s="67">
        <f t="shared" si="20"/>
        <v>0</v>
      </c>
      <c r="R40" s="110"/>
      <c r="S40" s="110"/>
      <c r="T40" s="110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130000</v>
      </c>
      <c r="Y40" s="67">
        <f t="shared" si="23"/>
        <v>130000</v>
      </c>
      <c r="AC40" s="62" t="s">
        <v>180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355411</v>
      </c>
      <c r="Y41" s="67">
        <f t="shared" si="23"/>
        <v>355411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528228.30000000005</v>
      </c>
      <c r="Y42" s="67">
        <f t="shared" si="23"/>
        <v>528228.30000000005</v>
      </c>
    </row>
    <row r="43" spans="1:29" x14ac:dyDescent="0.2">
      <c r="A43" s="46"/>
      <c r="B43" s="46" t="s">
        <v>158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359045.68421052629</v>
      </c>
      <c r="Y43" s="67">
        <f t="shared" si="23"/>
        <v>359045.68421052629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2584684.9842105261</v>
      </c>
      <c r="Y44" s="57">
        <f t="shared" si="23"/>
        <v>2584684.9842105261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25">
      <c r="A46" s="68" t="s">
        <v>160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30000</v>
      </c>
      <c r="Y47" s="67">
        <f t="shared" ref="Y47:Y59" si="30">X47-W47</f>
        <v>30000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49966.256842105257</v>
      </c>
      <c r="Y48" s="67">
        <f t="shared" si="30"/>
        <v>49966.256842105257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186825.28421052633</v>
      </c>
      <c r="Y49" s="67">
        <f t="shared" si="30"/>
        <v>186825.28421052633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197500</v>
      </c>
      <c r="Y50" s="67">
        <f t="shared" si="30"/>
        <v>197500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211636.8</v>
      </c>
      <c r="Y51" s="67">
        <f t="shared" si="30"/>
        <v>211636.8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43600</v>
      </c>
      <c r="Y52" s="67">
        <f t="shared" si="30"/>
        <v>43600</v>
      </c>
    </row>
    <row r="53" spans="1:29" x14ac:dyDescent="0.2">
      <c r="A53" s="46"/>
      <c r="B53" s="46" t="s">
        <v>161</v>
      </c>
      <c r="C53" s="45"/>
      <c r="D53" s="110"/>
      <c r="E53" s="66"/>
      <c r="F53" s="110"/>
      <c r="G53" s="110"/>
      <c r="H53" s="110"/>
      <c r="I53" s="67">
        <f t="shared" si="31"/>
        <v>0</v>
      </c>
      <c r="J53" s="110"/>
      <c r="K53" s="110"/>
      <c r="L53" s="110"/>
      <c r="M53" s="67">
        <f t="shared" si="26"/>
        <v>0</v>
      </c>
      <c r="N53" s="110"/>
      <c r="O53" s="110"/>
      <c r="P53" s="110"/>
      <c r="Q53" s="67">
        <f t="shared" si="27"/>
        <v>0</v>
      </c>
      <c r="R53" s="110"/>
      <c r="S53" s="110"/>
      <c r="T53" s="110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139999.99999999997</v>
      </c>
      <c r="Y53" s="67">
        <f t="shared" si="30"/>
        <v>139999.99999999997</v>
      </c>
    </row>
    <row r="54" spans="1:29" x14ac:dyDescent="0.2">
      <c r="A54" s="46"/>
      <c r="B54" s="46" t="s">
        <v>162</v>
      </c>
      <c r="C54" s="45"/>
      <c r="D54" s="110"/>
      <c r="E54" s="66"/>
      <c r="F54" s="110"/>
      <c r="G54" s="110"/>
      <c r="H54" s="110"/>
      <c r="I54" s="67">
        <f t="shared" si="31"/>
        <v>0</v>
      </c>
      <c r="J54" s="110"/>
      <c r="K54" s="110"/>
      <c r="L54" s="110"/>
      <c r="M54" s="67">
        <f t="shared" si="26"/>
        <v>0</v>
      </c>
      <c r="N54" s="110"/>
      <c r="O54" s="110"/>
      <c r="P54" s="110"/>
      <c r="Q54" s="67">
        <f t="shared" si="27"/>
        <v>0</v>
      </c>
      <c r="R54" s="110"/>
      <c r="S54" s="110"/>
      <c r="T54" s="110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129307.29485246642</v>
      </c>
      <c r="Y54" s="67">
        <f t="shared" si="30"/>
        <v>129307.29485246642</v>
      </c>
    </row>
    <row r="55" spans="1:29" x14ac:dyDescent="0.2">
      <c r="A55" s="46"/>
      <c r="B55" s="46" t="s">
        <v>33</v>
      </c>
      <c r="C55" s="45"/>
      <c r="D55" s="110"/>
      <c r="E55" s="66"/>
      <c r="F55" s="110"/>
      <c r="G55" s="110"/>
      <c r="H55" s="110"/>
      <c r="I55" s="67">
        <f t="shared" si="31"/>
        <v>0</v>
      </c>
      <c r="J55" s="110"/>
      <c r="K55" s="110"/>
      <c r="L55" s="110"/>
      <c r="M55" s="67">
        <f t="shared" si="26"/>
        <v>0</v>
      </c>
      <c r="N55" s="110"/>
      <c r="O55" s="110"/>
      <c r="P55" s="110"/>
      <c r="Q55" s="67">
        <f t="shared" si="27"/>
        <v>0</v>
      </c>
      <c r="R55" s="110"/>
      <c r="S55" s="110"/>
      <c r="T55" s="110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485000</v>
      </c>
      <c r="Y55" s="67">
        <f t="shared" si="30"/>
        <v>485000</v>
      </c>
    </row>
    <row r="56" spans="1:29" x14ac:dyDescent="0.2">
      <c r="A56" s="46"/>
      <c r="B56" s="46" t="s">
        <v>163</v>
      </c>
      <c r="C56" s="45"/>
      <c r="D56" s="110"/>
      <c r="E56" s="66"/>
      <c r="F56" s="110"/>
      <c r="G56" s="110"/>
      <c r="H56" s="110"/>
      <c r="I56" s="67">
        <f t="shared" si="31"/>
        <v>0</v>
      </c>
      <c r="J56" s="110"/>
      <c r="K56" s="110"/>
      <c r="L56" s="110"/>
      <c r="M56" s="67">
        <f t="shared" si="26"/>
        <v>0</v>
      </c>
      <c r="N56" s="110"/>
      <c r="O56" s="110"/>
      <c r="P56" s="110"/>
      <c r="Q56" s="67">
        <f t="shared" si="27"/>
        <v>0</v>
      </c>
      <c r="R56" s="110"/>
      <c r="S56" s="110"/>
      <c r="T56" s="110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181</v>
      </c>
    </row>
    <row r="57" spans="1:29" x14ac:dyDescent="0.2">
      <c r="A57" s="46"/>
      <c r="B57" s="46" t="s">
        <v>164</v>
      </c>
      <c r="C57" s="45"/>
      <c r="D57" s="110"/>
      <c r="E57" s="66"/>
      <c r="F57" s="110"/>
      <c r="G57" s="110"/>
      <c r="H57" s="110"/>
      <c r="I57" s="67">
        <f t="shared" si="31"/>
        <v>0</v>
      </c>
      <c r="J57" s="110"/>
      <c r="K57" s="110"/>
      <c r="L57" s="110"/>
      <c r="M57" s="67">
        <f t="shared" si="26"/>
        <v>0</v>
      </c>
      <c r="N57" s="110"/>
      <c r="O57" s="110"/>
      <c r="P57" s="110"/>
      <c r="Q57" s="67">
        <f t="shared" si="27"/>
        <v>0</v>
      </c>
      <c r="R57" s="110"/>
      <c r="S57" s="110"/>
      <c r="T57" s="110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182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185908</v>
      </c>
      <c r="Y58" s="67">
        <f t="shared" si="30"/>
        <v>185908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1659743.6359050982</v>
      </c>
      <c r="Y59" s="57">
        <f t="shared" si="30"/>
        <v>1659743.6359050982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x14ac:dyDescent="0.2">
      <c r="A61" s="46"/>
      <c r="B61" s="56" t="s">
        <v>165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15354503.88097599</v>
      </c>
      <c r="Y61" s="57">
        <f t="shared" ref="Y61:Y62" si="40">X61-W61</f>
        <v>15354503.88097599</v>
      </c>
    </row>
    <row r="62" spans="1:29" ht="12.75" customHeight="1" x14ac:dyDescent="0.2">
      <c r="A62" s="59" t="s">
        <v>166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1386.4780157487839</v>
      </c>
      <c r="Y62" s="57">
        <f t="shared" si="40"/>
        <v>1386.4780157487839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1386.4780157487839</v>
      </c>
      <c r="Y64" s="78">
        <f t="shared" ref="Y64" si="43">X64-W64</f>
        <v>1386.4780157487839</v>
      </c>
    </row>
    <row r="66" spans="1:21" ht="12.75" customHeight="1" x14ac:dyDescent="0.2">
      <c r="A66" s="53" t="s">
        <v>129</v>
      </c>
    </row>
    <row r="67" spans="1:21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topLeftCell="A22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Enter School Name  The SEED School of Washington DC</v>
      </c>
    </row>
    <row r="2" spans="1:13" x14ac:dyDescent="0.2">
      <c r="A2" s="43" t="str">
        <f>'Cover Sheet'!A8&amp;" "&amp;'Cover Sheet'!$A$9&amp;" Balance Sheet"</f>
        <v>2019 Enter Period Balance Sheet</v>
      </c>
    </row>
    <row r="3" spans="1:13" x14ac:dyDescent="0.2">
      <c r="B3" s="125"/>
      <c r="C3" s="125"/>
      <c r="D3" s="125"/>
      <c r="E3" s="125"/>
      <c r="F3" s="125"/>
      <c r="G3" s="125"/>
      <c r="H3" s="79"/>
      <c r="I3" s="79"/>
      <c r="J3" s="79"/>
    </row>
    <row r="4" spans="1:13" x14ac:dyDescent="0.2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5" thickBot="1" x14ac:dyDescent="0.25">
      <c r="B5" s="79"/>
      <c r="C5" s="79"/>
      <c r="D5" s="79"/>
      <c r="E5" s="82" t="s">
        <v>149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7" t="s">
        <v>173</v>
      </c>
    </row>
    <row r="6" spans="1:13" x14ac:dyDescent="0.2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183</v>
      </c>
    </row>
    <row r="10" spans="1:13" x14ac:dyDescent="0.2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174</v>
      </c>
    </row>
    <row r="18" spans="1:13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2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6" t="s">
        <v>178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">
      <c r="B30" s="92"/>
      <c r="E30" s="88"/>
      <c r="F30" s="88"/>
      <c r="G30" s="88"/>
      <c r="H30" s="88"/>
      <c r="I30" s="88"/>
      <c r="J30" s="88"/>
    </row>
    <row r="31" spans="1:13" x14ac:dyDescent="0.2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175</v>
      </c>
    </row>
    <row r="34" spans="1:13" x14ac:dyDescent="0.2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3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6" t="s">
        <v>134</v>
      </c>
      <c r="D41" s="94"/>
      <c r="E41" s="110">
        <v>0</v>
      </c>
      <c r="F41" s="88"/>
      <c r="G41" s="110">
        <v>0</v>
      </c>
      <c r="H41" s="110">
        <v>0</v>
      </c>
      <c r="I41" s="110">
        <v>0</v>
      </c>
      <c r="J41" s="110">
        <v>0</v>
      </c>
    </row>
    <row r="42" spans="1:13" ht="15" x14ac:dyDescent="0.3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2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Arndt</dc:creator>
  <cp:lastModifiedBy>Windows User</cp:lastModifiedBy>
  <cp:lastPrinted>2016-11-10T20:34:43Z</cp:lastPrinted>
  <dcterms:created xsi:type="dcterms:W3CDTF">2015-03-09T19:17:40Z</dcterms:created>
  <dcterms:modified xsi:type="dcterms:W3CDTF">2018-06-01T16:32:44Z</dcterms:modified>
</cp:coreProperties>
</file>