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417"/>
  <workbookPr/>
  <mc:AlternateContent xmlns:mc="http://schemas.openxmlformats.org/markup-compatibility/2006">
    <mc:Choice Requires="x15">
      <x15ac:absPath xmlns:x15ac="http://schemas.microsoft.com/office/spreadsheetml/2010/11/ac" url="/Users/smaldonado/Desktop/"/>
    </mc:Choice>
  </mc:AlternateContent>
  <bookViews>
    <workbookView xWindow="640" yWindow="1180" windowWidth="28160" windowHeight="15740" tabRatio="500"/>
  </bookViews>
  <sheets>
    <sheet name="Sheet1" sheetId="1" r:id="rId1"/>
  </sheets>
  <externalReferences>
    <externalReference r:id="rId2"/>
  </externalReference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04" i="1" l="1"/>
  <c r="H104" i="1"/>
  <c r="G104" i="1"/>
  <c r="F104" i="1"/>
  <c r="E104" i="1"/>
  <c r="J103" i="1"/>
  <c r="H103" i="1"/>
  <c r="G103" i="1"/>
  <c r="F103" i="1"/>
  <c r="E103" i="1"/>
  <c r="J101" i="1"/>
  <c r="C101" i="1"/>
  <c r="D101" i="1"/>
  <c r="J100" i="1"/>
  <c r="C100" i="1"/>
  <c r="D100" i="1"/>
  <c r="I99" i="1"/>
  <c r="C99" i="1"/>
  <c r="D99" i="1"/>
  <c r="I98" i="1"/>
  <c r="C98" i="1"/>
  <c r="D98" i="1"/>
  <c r="B97" i="1"/>
  <c r="B96" i="1"/>
  <c r="J91" i="1"/>
  <c r="H91" i="1"/>
  <c r="G91" i="1"/>
  <c r="F91" i="1"/>
  <c r="E91" i="1"/>
  <c r="J90" i="1"/>
  <c r="H90" i="1"/>
  <c r="G90" i="1"/>
  <c r="F90" i="1"/>
  <c r="E90" i="1"/>
  <c r="J88" i="1"/>
  <c r="C88" i="1"/>
  <c r="D88" i="1"/>
  <c r="J87" i="1"/>
  <c r="C87" i="1"/>
  <c r="D87" i="1"/>
  <c r="I86" i="1"/>
  <c r="C86" i="1"/>
  <c r="D86" i="1"/>
  <c r="I85" i="1"/>
  <c r="C85" i="1"/>
  <c r="D85" i="1"/>
  <c r="B84" i="1"/>
  <c r="B83" i="1"/>
  <c r="J78" i="1"/>
  <c r="H78" i="1"/>
  <c r="G78" i="1"/>
  <c r="F78" i="1"/>
  <c r="E78" i="1"/>
  <c r="J77" i="1"/>
  <c r="H77" i="1"/>
  <c r="G77" i="1"/>
  <c r="F77" i="1"/>
  <c r="E77" i="1"/>
  <c r="J75" i="1"/>
  <c r="C75" i="1"/>
  <c r="D75" i="1"/>
  <c r="J74" i="1"/>
  <c r="C74" i="1"/>
  <c r="D74" i="1"/>
  <c r="I73" i="1"/>
  <c r="C73" i="1"/>
  <c r="D73" i="1"/>
  <c r="I72" i="1"/>
  <c r="C72" i="1"/>
  <c r="D72" i="1"/>
  <c r="B71" i="1"/>
  <c r="B70" i="1"/>
  <c r="J65" i="1"/>
  <c r="H65" i="1"/>
  <c r="G65" i="1"/>
  <c r="F65" i="1"/>
  <c r="E65" i="1"/>
  <c r="J64" i="1"/>
  <c r="H64" i="1"/>
  <c r="G64" i="1"/>
  <c r="F64" i="1"/>
  <c r="E64" i="1"/>
  <c r="J62" i="1"/>
  <c r="C62" i="1"/>
  <c r="D62" i="1"/>
  <c r="J61" i="1"/>
  <c r="C61" i="1"/>
  <c r="D61" i="1"/>
  <c r="I60" i="1"/>
  <c r="C60" i="1"/>
  <c r="D60" i="1"/>
  <c r="I59" i="1"/>
  <c r="C59" i="1"/>
  <c r="D59" i="1"/>
  <c r="B58" i="1"/>
  <c r="B57" i="1"/>
  <c r="J52" i="1"/>
  <c r="H52" i="1"/>
  <c r="G52" i="1"/>
  <c r="F52" i="1"/>
  <c r="E52" i="1"/>
  <c r="J51" i="1"/>
  <c r="H51" i="1"/>
  <c r="G51" i="1"/>
  <c r="F51" i="1"/>
  <c r="E51" i="1"/>
  <c r="J49" i="1"/>
  <c r="C49" i="1"/>
  <c r="D49" i="1"/>
  <c r="J48" i="1"/>
  <c r="C48" i="1"/>
  <c r="D48" i="1"/>
  <c r="I47" i="1"/>
  <c r="C47" i="1"/>
  <c r="D47" i="1"/>
  <c r="I46" i="1"/>
  <c r="C46" i="1"/>
  <c r="D46" i="1"/>
  <c r="B45" i="1"/>
  <c r="B44" i="1"/>
  <c r="J39" i="1"/>
  <c r="H39" i="1"/>
  <c r="G39" i="1"/>
  <c r="F39" i="1"/>
  <c r="E39" i="1"/>
  <c r="J38" i="1"/>
  <c r="H38" i="1"/>
  <c r="G38" i="1"/>
  <c r="F38" i="1"/>
  <c r="E38" i="1"/>
  <c r="J36" i="1"/>
  <c r="C36" i="1"/>
  <c r="D36" i="1"/>
  <c r="J35" i="1"/>
  <c r="C35" i="1"/>
  <c r="D35" i="1"/>
  <c r="I34" i="1"/>
  <c r="C34" i="1"/>
  <c r="D34" i="1"/>
  <c r="I33" i="1"/>
  <c r="C33" i="1"/>
  <c r="D33" i="1"/>
  <c r="B32" i="1"/>
  <c r="B31" i="1"/>
  <c r="J26" i="1"/>
  <c r="H26" i="1"/>
  <c r="G26" i="1"/>
  <c r="F26" i="1"/>
  <c r="E26" i="1"/>
  <c r="J25" i="1"/>
  <c r="H25" i="1"/>
  <c r="G25" i="1"/>
  <c r="F25" i="1"/>
  <c r="E25" i="1"/>
  <c r="J23" i="1"/>
  <c r="C23" i="1"/>
  <c r="D23" i="1"/>
  <c r="J22" i="1"/>
  <c r="C22" i="1"/>
  <c r="D22" i="1"/>
  <c r="I21" i="1"/>
  <c r="C21" i="1"/>
  <c r="D21" i="1"/>
  <c r="I20" i="1"/>
  <c r="C20" i="1"/>
  <c r="D20" i="1"/>
  <c r="B19" i="1"/>
  <c r="B18" i="1"/>
  <c r="J13" i="1"/>
  <c r="H13" i="1"/>
  <c r="G13" i="1"/>
  <c r="F13" i="1"/>
  <c r="E13" i="1"/>
  <c r="J12" i="1"/>
  <c r="H12" i="1"/>
  <c r="G12" i="1"/>
  <c r="F12" i="1"/>
  <c r="E12" i="1"/>
  <c r="J10" i="1"/>
  <c r="C10" i="1"/>
  <c r="D10" i="1"/>
  <c r="J9" i="1"/>
  <c r="C9" i="1"/>
  <c r="D9" i="1"/>
  <c r="I8" i="1"/>
  <c r="C8" i="1"/>
  <c r="D8" i="1"/>
  <c r="I7" i="1"/>
  <c r="C7" i="1"/>
  <c r="D7" i="1"/>
  <c r="B6" i="1"/>
  <c r="B5" i="1"/>
</calcChain>
</file>

<file path=xl/sharedStrings.xml><?xml version="1.0" encoding="utf-8"?>
<sst xmlns="http://schemas.openxmlformats.org/spreadsheetml/2006/main" count="210" uniqueCount="29">
  <si>
    <t>By Ward: ELA and Math - EC/ES/MS</t>
  </si>
  <si>
    <t>Public Charter Schools</t>
  </si>
  <si>
    <t>Ward 1 students</t>
  </si>
  <si>
    <t>Change from 2015 to 2016</t>
  </si>
  <si>
    <t>Did Not Yet Meet Expectations</t>
  </si>
  <si>
    <t xml:space="preserve">Partially Met Expectations </t>
  </si>
  <si>
    <t>Approached Expectations</t>
  </si>
  <si>
    <t xml:space="preserve">Met Expectations </t>
  </si>
  <si>
    <t>Exceeded Expectations</t>
  </si>
  <si>
    <t>ELA:</t>
  </si>
  <si>
    <t>Math:</t>
  </si>
  <si>
    <t>Level 1</t>
  </si>
  <si>
    <t>Level 2</t>
  </si>
  <si>
    <t>Level 3</t>
  </si>
  <si>
    <t>Level 4</t>
  </si>
  <si>
    <t>Level 5</t>
  </si>
  <si>
    <t xml:space="preserve">Approached, met, and exceeded </t>
  </si>
  <si>
    <t xml:space="preserve">Met and exceeded expectations </t>
  </si>
  <si>
    <t>By level, 2016</t>
  </si>
  <si>
    <t>ELA</t>
  </si>
  <si>
    <t>Math</t>
  </si>
  <si>
    <t>By level, 2015</t>
  </si>
  <si>
    <t>Ward 2 students</t>
  </si>
  <si>
    <t>Ward 3 students</t>
  </si>
  <si>
    <t>Ward 4 students</t>
  </si>
  <si>
    <t>Ward 5 students</t>
  </si>
  <si>
    <t>Ward 6 students</t>
  </si>
  <si>
    <t>Ward 7 students</t>
  </si>
  <si>
    <t>Ward 8 students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</si>
</sst>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Calibri"/>
      <family val="2"/>
      <scheme val="minor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sz val="11"/>
      <color rgb="FF000000"/>
      <name val="Verdana"/>
      <family val="2"/>
    </font>
    <font>
      <sz val="11"/>
      <color rgb="FFFFFFFF"/>
      <name val="Verdana"/>
      <family val="2"/>
    </font>
    <font>
      <sz val="11"/>
      <name val="Verdana"/>
      <family val="2"/>
    </font>
    <font>
      <b/>
      <sz val="11"/>
      <color rgb="FF000000"/>
      <name val="Verdana"/>
      <family val="2"/>
    </font>
    <font>
      <b/>
      <sz val="11"/>
      <color rgb="FFFFFFFF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rgb="FF000000"/>
      </right>
      <top style="medium">
        <color auto="1"/>
      </top>
      <bottom/>
      <diagonal/>
    </border>
    <border>
      <left style="thin">
        <color rgb="FF000000"/>
      </left>
      <right style="thin">
        <color rgb="FF000000"/>
      </right>
      <top style="medium">
        <color auto="1"/>
      </top>
      <bottom/>
      <diagonal/>
    </border>
    <border>
      <left style="thin">
        <color rgb="FF000000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 readingOrder="1"/>
    </xf>
    <xf numFmtId="0" fontId="3" fillId="4" borderId="5" xfId="0" applyFont="1" applyFill="1" applyBorder="1" applyAlignment="1">
      <alignment horizontal="center" vertical="center" wrapText="1" readingOrder="1"/>
    </xf>
    <xf numFmtId="0" fontId="3" fillId="5" borderId="5" xfId="0" applyFont="1" applyFill="1" applyBorder="1" applyAlignment="1">
      <alignment horizontal="center" vertical="center" wrapText="1" readingOrder="1"/>
    </xf>
    <xf numFmtId="0" fontId="4" fillId="6" borderId="6" xfId="0" applyFont="1" applyFill="1" applyBorder="1" applyAlignment="1">
      <alignment horizontal="center" vertical="center" wrapText="1" readingOrder="1"/>
    </xf>
    <xf numFmtId="0" fontId="4" fillId="6" borderId="4" xfId="0" applyFont="1" applyFill="1" applyBorder="1" applyAlignment="1">
      <alignment horizontal="center" vertical="center" wrapText="1" readingOrder="1"/>
    </xf>
    <xf numFmtId="0" fontId="4" fillId="7" borderId="6" xfId="0" applyFont="1" applyFill="1" applyBorder="1" applyAlignment="1">
      <alignment horizontal="center" vertical="center" wrapText="1" readingOrder="1"/>
    </xf>
    <xf numFmtId="0" fontId="4" fillId="7" borderId="7" xfId="0" applyFont="1" applyFill="1" applyBorder="1" applyAlignment="1">
      <alignment horizontal="center" vertical="center" wrapText="1" readingOrder="1"/>
    </xf>
    <xf numFmtId="0" fontId="2" fillId="0" borderId="8" xfId="0" applyFont="1" applyBorder="1" applyAlignment="1">
      <alignment horizontal="right" vertical="center" wrapText="1"/>
    </xf>
    <xf numFmtId="0" fontId="2" fillId="0" borderId="9" xfId="0" applyFont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 readingOrder="1"/>
    </xf>
    <xf numFmtId="0" fontId="3" fillId="4" borderId="12" xfId="0" applyFont="1" applyFill="1" applyBorder="1" applyAlignment="1">
      <alignment horizontal="center" vertical="center" wrapText="1" readingOrder="1"/>
    </xf>
    <xf numFmtId="0" fontId="3" fillId="5" borderId="12" xfId="0" applyFont="1" applyFill="1" applyBorder="1" applyAlignment="1">
      <alignment horizontal="center" vertical="center" wrapText="1" readingOrder="1"/>
    </xf>
    <xf numFmtId="0" fontId="4" fillId="6" borderId="13" xfId="0" applyFont="1" applyFill="1" applyBorder="1" applyAlignment="1">
      <alignment horizontal="center" vertical="center" wrapText="1" readingOrder="1"/>
    </xf>
    <xf numFmtId="0" fontId="4" fillId="6" borderId="11" xfId="0" applyFont="1" applyFill="1" applyBorder="1" applyAlignment="1">
      <alignment horizontal="center" vertical="center" wrapText="1" readingOrder="1"/>
    </xf>
    <xf numFmtId="0" fontId="4" fillId="7" borderId="13" xfId="0" applyFont="1" applyFill="1" applyBorder="1" applyAlignment="1">
      <alignment horizontal="center" vertical="center" wrapText="1" readingOrder="1"/>
    </xf>
    <xf numFmtId="0" fontId="4" fillId="7" borderId="14" xfId="0" applyFont="1" applyFill="1" applyBorder="1" applyAlignment="1">
      <alignment horizontal="center" vertical="center" wrapText="1" readingOrder="1"/>
    </xf>
    <xf numFmtId="3" fontId="2" fillId="0" borderId="8" xfId="0" applyNumberFormat="1" applyFont="1" applyBorder="1" applyAlignment="1">
      <alignment horizontal="right" wrapText="1"/>
    </xf>
    <xf numFmtId="3" fontId="2" fillId="0" borderId="9" xfId="0" applyNumberFormat="1" applyFont="1" applyBorder="1" applyAlignment="1">
      <alignment horizontal="left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 readingOrder="1"/>
    </xf>
    <xf numFmtId="0" fontId="3" fillId="4" borderId="18" xfId="0" applyFont="1" applyFill="1" applyBorder="1" applyAlignment="1">
      <alignment horizontal="center" vertical="center" wrapText="1" readingOrder="1"/>
    </xf>
    <xf numFmtId="0" fontId="4" fillId="6" borderId="13" xfId="0" applyFont="1" applyFill="1" applyBorder="1" applyAlignment="1">
      <alignment horizontal="center" vertical="center" wrapText="1" readingOrder="1"/>
    </xf>
    <xf numFmtId="0" fontId="4" fillId="6" borderId="11" xfId="0" applyFont="1" applyFill="1" applyBorder="1" applyAlignment="1">
      <alignment horizontal="center" vertical="center" wrapText="1" readingOrder="1"/>
    </xf>
    <xf numFmtId="0" fontId="4" fillId="7" borderId="13" xfId="0" applyFont="1" applyFill="1" applyBorder="1" applyAlignment="1">
      <alignment horizontal="center" vertical="center" wrapText="1" readingOrder="1"/>
    </xf>
    <xf numFmtId="0" fontId="4" fillId="7" borderId="14" xfId="0" applyFont="1" applyFill="1" applyBorder="1" applyAlignment="1">
      <alignment horizontal="center" vertical="center" wrapText="1" readingOrder="1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9" fontId="2" fillId="2" borderId="21" xfId="0" applyNumberFormat="1" applyFont="1" applyFill="1" applyBorder="1" applyAlignment="1">
      <alignment horizontal="right" vertical="center"/>
    </xf>
    <xf numFmtId="0" fontId="2" fillId="2" borderId="22" xfId="0" applyFont="1" applyFill="1" applyBorder="1" applyAlignment="1">
      <alignment horizontal="left" vertical="center"/>
    </xf>
    <xf numFmtId="0" fontId="5" fillId="0" borderId="23" xfId="0" applyFont="1" applyBorder="1" applyAlignment="1">
      <alignment horizontal="center" vertical="center" wrapText="1"/>
    </xf>
    <xf numFmtId="9" fontId="3" fillId="5" borderId="24" xfId="0" applyNumberFormat="1" applyFont="1" applyFill="1" applyBorder="1" applyAlignment="1">
      <alignment horizontal="center" vertical="center" wrapText="1" readingOrder="1"/>
    </xf>
    <xf numFmtId="9" fontId="3" fillId="5" borderId="25" xfId="0" applyNumberFormat="1" applyFont="1" applyFill="1" applyBorder="1" applyAlignment="1">
      <alignment horizontal="right" vertical="center" wrapText="1" readingOrder="1"/>
    </xf>
    <xf numFmtId="9" fontId="3" fillId="5" borderId="25" xfId="0" applyNumberFormat="1" applyFont="1" applyFill="1" applyBorder="1" applyAlignment="1">
      <alignment horizontal="left" vertical="center" wrapText="1" readingOrder="1"/>
    </xf>
    <xf numFmtId="9" fontId="3" fillId="5" borderId="25" xfId="0" applyNumberFormat="1" applyFont="1" applyFill="1" applyBorder="1" applyAlignment="1">
      <alignment horizontal="center" vertical="center" wrapText="1" readingOrder="1"/>
    </xf>
    <xf numFmtId="9" fontId="3" fillId="5" borderId="26" xfId="0" applyNumberFormat="1" applyFont="1" applyFill="1" applyBorder="1" applyAlignment="1">
      <alignment horizontal="center" vertical="center" wrapText="1" readingOrder="1"/>
    </xf>
    <xf numFmtId="0" fontId="2" fillId="0" borderId="27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9" fontId="3" fillId="5" borderId="21" xfId="0" applyNumberFormat="1" applyFont="1" applyFill="1" applyBorder="1" applyAlignment="1">
      <alignment horizontal="center" vertical="center" wrapText="1" readingOrder="1"/>
    </xf>
    <xf numFmtId="0" fontId="5" fillId="0" borderId="28" xfId="0" applyFont="1" applyBorder="1" applyAlignment="1">
      <alignment horizontal="center" vertical="center" wrapText="1"/>
    </xf>
    <xf numFmtId="9" fontId="4" fillId="6" borderId="24" xfId="0" applyNumberFormat="1" applyFont="1" applyFill="1" applyBorder="1" applyAlignment="1">
      <alignment horizontal="center" vertical="center" wrapText="1" readingOrder="1"/>
    </xf>
    <xf numFmtId="9" fontId="4" fillId="6" borderId="25" xfId="0" applyNumberFormat="1" applyFont="1" applyFill="1" applyBorder="1" applyAlignment="1">
      <alignment horizontal="right" vertical="center" wrapText="1" readingOrder="1"/>
    </xf>
    <xf numFmtId="9" fontId="4" fillId="6" borderId="25" xfId="0" applyNumberFormat="1" applyFont="1" applyFill="1" applyBorder="1" applyAlignment="1">
      <alignment horizontal="left" vertical="center" wrapText="1" readingOrder="1"/>
    </xf>
    <xf numFmtId="9" fontId="4" fillId="6" borderId="26" xfId="0" applyNumberFormat="1" applyFont="1" applyFill="1" applyBorder="1" applyAlignment="1">
      <alignment horizontal="center" vertical="center" wrapText="1" readingOrder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9" fontId="4" fillId="6" borderId="21" xfId="0" applyNumberFormat="1" applyFont="1" applyFill="1" applyBorder="1" applyAlignment="1">
      <alignment horizontal="center" vertical="center" wrapText="1" readingOrder="1"/>
    </xf>
    <xf numFmtId="9" fontId="4" fillId="6" borderId="31" xfId="0" applyNumberFormat="1" applyFont="1" applyFill="1" applyBorder="1" applyAlignment="1">
      <alignment horizontal="right" vertical="center" wrapText="1" readingOrder="1"/>
    </xf>
    <xf numFmtId="9" fontId="4" fillId="6" borderId="31" xfId="0" applyNumberFormat="1" applyFont="1" applyFill="1" applyBorder="1" applyAlignment="1">
      <alignment horizontal="left" vertical="center" wrapText="1" readingOrder="1"/>
    </xf>
    <xf numFmtId="9" fontId="4" fillId="6" borderId="32" xfId="0" applyNumberFormat="1" applyFont="1" applyFill="1" applyBorder="1" applyAlignment="1">
      <alignment horizontal="center" vertical="center" wrapText="1" readingOrder="1"/>
    </xf>
    <xf numFmtId="0" fontId="0" fillId="0" borderId="8" xfId="0" applyBorder="1"/>
    <xf numFmtId="0" fontId="0" fillId="0" borderId="0" xfId="0" applyBorder="1" applyAlignment="1">
      <alignment horizontal="left"/>
    </xf>
    <xf numFmtId="0" fontId="0" fillId="0" borderId="0" xfId="0" applyFont="1" applyBorder="1"/>
    <xf numFmtId="0" fontId="0" fillId="0" borderId="0" xfId="0" applyBorder="1"/>
    <xf numFmtId="0" fontId="0" fillId="0" borderId="14" xfId="0" applyBorder="1"/>
    <xf numFmtId="0" fontId="1" fillId="0" borderId="20" xfId="0" applyFont="1" applyBorder="1" applyAlignment="1">
      <alignment horizontal="left" wrapText="1"/>
    </xf>
    <xf numFmtId="0" fontId="2" fillId="0" borderId="31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9" fontId="6" fillId="3" borderId="33" xfId="0" applyNumberFormat="1" applyFont="1" applyFill="1" applyBorder="1" applyAlignment="1">
      <alignment horizontal="center" vertical="center" wrapText="1" readingOrder="1"/>
    </xf>
    <xf numFmtId="9" fontId="6" fillId="4" borderId="33" xfId="0" applyNumberFormat="1" applyFont="1" applyFill="1" applyBorder="1" applyAlignment="1">
      <alignment horizontal="center" vertical="center" wrapText="1" readingOrder="1"/>
    </xf>
    <xf numFmtId="9" fontId="6" fillId="5" borderId="33" xfId="0" applyNumberFormat="1" applyFont="1" applyFill="1" applyBorder="1" applyAlignment="1">
      <alignment horizontal="center" vertical="center" wrapText="1" readingOrder="1"/>
    </xf>
    <xf numFmtId="9" fontId="7" fillId="6" borderId="33" xfId="0" applyNumberFormat="1" applyFont="1" applyFill="1" applyBorder="1" applyAlignment="1">
      <alignment horizontal="center" vertical="center" wrapText="1" readingOrder="1"/>
    </xf>
    <xf numFmtId="9" fontId="7" fillId="7" borderId="33" xfId="0" applyNumberFormat="1" applyFont="1" applyFill="1" applyBorder="1" applyAlignment="1">
      <alignment horizontal="center" vertical="center" wrapText="1" readingOrder="1"/>
    </xf>
    <xf numFmtId="9" fontId="7" fillId="7" borderId="34" xfId="0" applyNumberFormat="1" applyFont="1" applyFill="1" applyBorder="1" applyAlignment="1">
      <alignment horizontal="center" vertical="center" wrapText="1" readingOrder="1"/>
    </xf>
    <xf numFmtId="0" fontId="2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wrapText="1"/>
    </xf>
    <xf numFmtId="9" fontId="7" fillId="6" borderId="21" xfId="0" applyNumberFormat="1" applyFont="1" applyFill="1" applyBorder="1" applyAlignment="1">
      <alignment horizontal="center" vertical="center" wrapText="1" readingOrder="1"/>
    </xf>
    <xf numFmtId="9" fontId="7" fillId="6" borderId="22" xfId="0" applyNumberFormat="1" applyFont="1" applyFill="1" applyBorder="1" applyAlignment="1">
      <alignment horizontal="center" vertical="center" wrapText="1" readingOrder="1"/>
    </xf>
    <xf numFmtId="9" fontId="7" fillId="7" borderId="21" xfId="0" applyNumberFormat="1" applyFont="1" applyFill="1" applyBorder="1" applyAlignment="1">
      <alignment horizontal="center" vertical="center" wrapText="1" readingOrder="1"/>
    </xf>
    <xf numFmtId="9" fontId="7" fillId="7" borderId="32" xfId="0" applyNumberFormat="1" applyFont="1" applyFill="1" applyBorder="1" applyAlignment="1">
      <alignment horizontal="center" vertical="center" wrapText="1" readingOrder="1"/>
    </xf>
    <xf numFmtId="0" fontId="2" fillId="0" borderId="35" xfId="0" applyFont="1" applyBorder="1" applyAlignment="1">
      <alignment horizontal="left" vertical="center" wrapText="1"/>
    </xf>
    <xf numFmtId="0" fontId="1" fillId="0" borderId="36" xfId="0" applyFont="1" applyBorder="1" applyAlignment="1">
      <alignment horizontal="left" wrapText="1"/>
    </xf>
    <xf numFmtId="0" fontId="2" fillId="0" borderId="37" xfId="0" applyFont="1" applyBorder="1" applyAlignment="1">
      <alignment horizontal="center" wrapText="1"/>
    </xf>
    <xf numFmtId="0" fontId="2" fillId="0" borderId="38" xfId="0" applyFont="1" applyBorder="1" applyAlignment="1">
      <alignment horizontal="center" wrapText="1"/>
    </xf>
    <xf numFmtId="9" fontId="6" fillId="3" borderId="39" xfId="0" applyNumberFormat="1" applyFont="1" applyFill="1" applyBorder="1" applyAlignment="1">
      <alignment horizontal="center" vertical="center" wrapText="1" readingOrder="1"/>
    </xf>
    <xf numFmtId="9" fontId="6" fillId="4" borderId="39" xfId="0" applyNumberFormat="1" applyFont="1" applyFill="1" applyBorder="1" applyAlignment="1">
      <alignment horizontal="center" vertical="center" wrapText="1" readingOrder="1"/>
    </xf>
    <xf numFmtId="9" fontId="6" fillId="5" borderId="39" xfId="0" applyNumberFormat="1" applyFont="1" applyFill="1" applyBorder="1" applyAlignment="1">
      <alignment horizontal="center" vertical="center" wrapText="1" readingOrder="1"/>
    </xf>
    <xf numFmtId="9" fontId="7" fillId="6" borderId="40" xfId="0" applyNumberFormat="1" applyFont="1" applyFill="1" applyBorder="1" applyAlignment="1">
      <alignment horizontal="center" vertical="center" wrapText="1" readingOrder="1"/>
    </xf>
    <xf numFmtId="9" fontId="7" fillId="6" borderId="38" xfId="0" applyNumberFormat="1" applyFont="1" applyFill="1" applyBorder="1" applyAlignment="1">
      <alignment horizontal="center" vertical="center" wrapText="1" readingOrder="1"/>
    </xf>
    <xf numFmtId="9" fontId="7" fillId="7" borderId="40" xfId="0" applyNumberFormat="1" applyFont="1" applyFill="1" applyBorder="1" applyAlignment="1">
      <alignment horizontal="center" vertical="center" wrapText="1" readingOrder="1"/>
    </xf>
    <xf numFmtId="9" fontId="7" fillId="7" borderId="41" xfId="0" applyNumberFormat="1" applyFont="1" applyFill="1" applyBorder="1" applyAlignment="1">
      <alignment horizontal="center" vertical="center" wrapText="1" readingOrder="1"/>
    </xf>
    <xf numFmtId="0" fontId="0" fillId="0" borderId="0" xfId="0" applyAlignment="1">
      <alignment horizontal="left"/>
    </xf>
    <xf numFmtId="0" fontId="0" fillId="0" borderId="0" xfId="0" applyFont="1"/>
    <xf numFmtId="3" fontId="2" fillId="0" borderId="9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ccoffin/Dropbox%20(DC%20PCSB)/Data/Performance/PARCC/PARCC%20SY15-16/Stata%20analysis/Analysis/final/PARCC_SY15-16_final_results_stu%20war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CC_SY15-16_final_results_stu"/>
    </sheetNames>
    <sheetDataSet>
      <sheetData sheetId="0" refreshError="1">
        <row r="4">
          <cell r="C4">
            <v>0.19850000000000001</v>
          </cell>
          <cell r="E4">
            <v>0.15060000000000001</v>
          </cell>
          <cell r="G4">
            <v>1.2999999999999999E-2</v>
          </cell>
          <cell r="I4">
            <v>0.161</v>
          </cell>
          <cell r="K4">
            <v>0.17130000000000001</v>
          </cell>
          <cell r="M4">
            <v>0.1598</v>
          </cell>
          <cell r="O4">
            <v>0.21049999999999999</v>
          </cell>
          <cell r="Q4">
            <v>0.2482</v>
          </cell>
        </row>
        <row r="5">
          <cell r="C5">
            <v>0.24010000000000001</v>
          </cell>
          <cell r="E5">
            <v>0.1928</v>
          </cell>
          <cell r="G5">
            <v>7.1400000000000005E-2</v>
          </cell>
          <cell r="I5">
            <v>0.20710000000000001</v>
          </cell>
          <cell r="K5">
            <v>0.2339</v>
          </cell>
          <cell r="M5">
            <v>0.18360000000000001</v>
          </cell>
          <cell r="O5">
            <v>0.25490000000000002</v>
          </cell>
          <cell r="Q5">
            <v>0.27260000000000001</v>
          </cell>
        </row>
        <row r="6">
          <cell r="C6">
            <v>0.2621</v>
          </cell>
          <cell r="E6">
            <v>0.20480000000000001</v>
          </cell>
          <cell r="G6">
            <v>0.1429</v>
          </cell>
          <cell r="I6">
            <v>0.26640000000000003</v>
          </cell>
          <cell r="K6">
            <v>0.2661</v>
          </cell>
          <cell r="M6">
            <v>0.248</v>
          </cell>
          <cell r="O6">
            <v>0.29520000000000002</v>
          </cell>
          <cell r="Q6">
            <v>0.27079999999999999</v>
          </cell>
        </row>
        <row r="7">
          <cell r="C7">
            <v>0.25330000000000003</v>
          </cell>
          <cell r="E7">
            <v>0.3735</v>
          </cell>
          <cell r="G7">
            <v>0.55189999999999995</v>
          </cell>
          <cell r="I7">
            <v>0.30809999999999998</v>
          </cell>
          <cell r="K7">
            <v>0.2868</v>
          </cell>
          <cell r="M7">
            <v>0.33189999999999997</v>
          </cell>
          <cell r="O7">
            <v>0.21560000000000001</v>
          </cell>
          <cell r="Q7">
            <v>0.19350000000000001</v>
          </cell>
        </row>
        <row r="8">
          <cell r="C8">
            <v>4.6100000000000002E-2</v>
          </cell>
          <cell r="E8">
            <v>7.8299999999999995E-2</v>
          </cell>
          <cell r="G8">
            <v>0.2208</v>
          </cell>
          <cell r="I8">
            <v>5.74E-2</v>
          </cell>
          <cell r="K8">
            <v>4.19E-2</v>
          </cell>
          <cell r="M8">
            <v>7.6799999999999993E-2</v>
          </cell>
          <cell r="O8">
            <v>2.3800000000000002E-2</v>
          </cell>
          <cell r="Q8">
            <v>1.4999999999999999E-2</v>
          </cell>
        </row>
        <row r="9">
          <cell r="B9">
            <v>912</v>
          </cell>
          <cell r="D9">
            <v>166</v>
          </cell>
          <cell r="F9">
            <v>154</v>
          </cell>
          <cell r="H9">
            <v>1584</v>
          </cell>
          <cell r="J9">
            <v>2078</v>
          </cell>
          <cell r="L9">
            <v>1133</v>
          </cell>
          <cell r="N9">
            <v>2727</v>
          </cell>
          <cell r="P9">
            <v>3276</v>
          </cell>
        </row>
        <row r="24">
          <cell r="C24">
            <v>0.19170000000000001</v>
          </cell>
          <cell r="E24">
            <v>0.1091</v>
          </cell>
          <cell r="G24">
            <v>1.2999999999999999E-2</v>
          </cell>
          <cell r="I24">
            <v>0.1404</v>
          </cell>
          <cell r="K24">
            <v>0.16470000000000001</v>
          </cell>
          <cell r="M24">
            <v>0.13619999999999999</v>
          </cell>
          <cell r="O24">
            <v>0.17949999999999999</v>
          </cell>
          <cell r="Q24">
            <v>0.23319999999999999</v>
          </cell>
        </row>
        <row r="25">
          <cell r="C25">
            <v>0.2782</v>
          </cell>
          <cell r="E25">
            <v>0.22420000000000001</v>
          </cell>
          <cell r="G25">
            <v>6.4899999999999999E-2</v>
          </cell>
          <cell r="I25">
            <v>0.26879999999999998</v>
          </cell>
          <cell r="K25">
            <v>0.26929999999999998</v>
          </cell>
          <cell r="M25">
            <v>0.2157</v>
          </cell>
          <cell r="O25">
            <v>0.27439999999999998</v>
          </cell>
          <cell r="Q25">
            <v>0.30459999999999998</v>
          </cell>
        </row>
        <row r="26">
          <cell r="C26">
            <v>0.27160000000000001</v>
          </cell>
          <cell r="E26">
            <v>0.2545</v>
          </cell>
          <cell r="G26">
            <v>0.20130000000000001</v>
          </cell>
          <cell r="I26">
            <v>0.27889999999999998</v>
          </cell>
          <cell r="K26">
            <v>0.27410000000000001</v>
          </cell>
          <cell r="M26">
            <v>0.25019999999999998</v>
          </cell>
          <cell r="O26">
            <v>0.26850000000000002</v>
          </cell>
          <cell r="Q26">
            <v>0.25190000000000001</v>
          </cell>
        </row>
        <row r="27">
          <cell r="C27">
            <v>0.22339999999999999</v>
          </cell>
          <cell r="E27">
            <v>0.30909999999999999</v>
          </cell>
          <cell r="G27">
            <v>0.56489999999999996</v>
          </cell>
          <cell r="I27">
            <v>0.2802</v>
          </cell>
          <cell r="K27">
            <v>0.2616</v>
          </cell>
          <cell r="M27">
            <v>0.33510000000000001</v>
          </cell>
          <cell r="O27">
            <v>0.25080000000000002</v>
          </cell>
          <cell r="Q27">
            <v>0.191</v>
          </cell>
        </row>
        <row r="28">
          <cell r="C28">
            <v>3.5000000000000003E-2</v>
          </cell>
          <cell r="E28">
            <v>0.10299999999999999</v>
          </cell>
          <cell r="G28">
            <v>0.15579999999999999</v>
          </cell>
          <cell r="I28">
            <v>3.1600000000000003E-2</v>
          </cell>
          <cell r="K28">
            <v>3.0200000000000001E-2</v>
          </cell>
          <cell r="M28">
            <v>6.2799999999999995E-2</v>
          </cell>
          <cell r="O28">
            <v>2.6800000000000001E-2</v>
          </cell>
          <cell r="Q28">
            <v>1.9300000000000001E-2</v>
          </cell>
        </row>
        <row r="29">
          <cell r="B29">
            <v>913</v>
          </cell>
          <cell r="D29">
            <v>165</v>
          </cell>
          <cell r="F29">
            <v>154</v>
          </cell>
          <cell r="H29">
            <v>1581</v>
          </cell>
          <cell r="J29">
            <v>2083</v>
          </cell>
          <cell r="L29">
            <v>1131</v>
          </cell>
          <cell r="N29">
            <v>2719</v>
          </cell>
          <cell r="P29">
            <v>3267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9"/>
  <sheetViews>
    <sheetView tabSelected="1" workbookViewId="0">
      <selection activeCell="M19" sqref="M19"/>
    </sheetView>
  </sheetViews>
  <sheetFormatPr baseColWidth="10" defaultRowHeight="16" x14ac:dyDescent="0.2"/>
  <sheetData>
    <row r="1" spans="1:1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7" thickBot="1" x14ac:dyDescent="0.25">
      <c r="A3" s="2"/>
      <c r="B3" s="3"/>
      <c r="C3" s="2"/>
      <c r="D3" s="2"/>
      <c r="E3" s="2"/>
      <c r="F3" s="2"/>
      <c r="G3" s="2"/>
      <c r="H3" s="2"/>
      <c r="I3" s="2"/>
      <c r="J3" s="2"/>
      <c r="K3" s="2"/>
    </row>
    <row r="4" spans="1:11" ht="56" x14ac:dyDescent="0.2">
      <c r="A4" s="4" t="s">
        <v>2</v>
      </c>
      <c r="B4" s="5"/>
      <c r="C4" s="6" t="s">
        <v>3</v>
      </c>
      <c r="D4" s="7"/>
      <c r="E4" s="8" t="s">
        <v>4</v>
      </c>
      <c r="F4" s="9" t="s">
        <v>5</v>
      </c>
      <c r="G4" s="10" t="s">
        <v>6</v>
      </c>
      <c r="H4" s="11" t="s">
        <v>7</v>
      </c>
      <c r="I4" s="12"/>
      <c r="J4" s="13" t="s">
        <v>8</v>
      </c>
      <c r="K4" s="14"/>
    </row>
    <row r="5" spans="1:11" x14ac:dyDescent="0.2">
      <c r="A5" s="15" t="s">
        <v>9</v>
      </c>
      <c r="B5" s="16">
        <f>'[1]PARCC_SY15-16_final_results_stu'!$B$9</f>
        <v>912</v>
      </c>
      <c r="C5" s="17"/>
      <c r="D5" s="18"/>
      <c r="E5" s="19"/>
      <c r="F5" s="20"/>
      <c r="G5" s="21"/>
      <c r="H5" s="22"/>
      <c r="I5" s="23"/>
      <c r="J5" s="24"/>
      <c r="K5" s="25"/>
    </row>
    <row r="6" spans="1:11" x14ac:dyDescent="0.2">
      <c r="A6" s="26" t="s">
        <v>10</v>
      </c>
      <c r="B6" s="27">
        <f>'[1]PARCC_SY15-16_final_results_stu'!$B$29</f>
        <v>913</v>
      </c>
      <c r="C6" s="28"/>
      <c r="D6" s="29"/>
      <c r="E6" s="30" t="s">
        <v>11</v>
      </c>
      <c r="F6" s="31" t="s">
        <v>12</v>
      </c>
      <c r="G6" s="21" t="s">
        <v>13</v>
      </c>
      <c r="H6" s="32" t="s">
        <v>14</v>
      </c>
      <c r="I6" s="33"/>
      <c r="J6" s="34" t="s">
        <v>15</v>
      </c>
      <c r="K6" s="35"/>
    </row>
    <row r="7" spans="1:11" x14ac:dyDescent="0.2">
      <c r="A7" s="36" t="s">
        <v>16</v>
      </c>
      <c r="B7" s="37"/>
      <c r="C7" s="38">
        <f>ROUND(I7-SUM(G14,H14,J14),2)</f>
        <v>0.03</v>
      </c>
      <c r="D7" s="39" t="str">
        <f>IF(C7&gt;0,"↑",IF(C7&lt;0,"↓","↔"))</f>
        <v>↑</v>
      </c>
      <c r="E7" s="40"/>
      <c r="F7" s="40"/>
      <c r="G7" s="41"/>
      <c r="H7" s="42" t="s">
        <v>9</v>
      </c>
      <c r="I7" s="43">
        <f>SUM(G12:J12)</f>
        <v>0.56150000000000011</v>
      </c>
      <c r="J7" s="44"/>
      <c r="K7" s="45"/>
    </row>
    <row r="8" spans="1:11" x14ac:dyDescent="0.2">
      <c r="A8" s="46"/>
      <c r="B8" s="47"/>
      <c r="C8" s="38">
        <f>ROUND(I8-SUM(G15,H15,J15),2)</f>
        <v>-0.01</v>
      </c>
      <c r="D8" s="39" t="str">
        <f>IF(C8&gt;0,"↑",IF(C8&lt;0,"↓","↔"))</f>
        <v>↓</v>
      </c>
      <c r="E8" s="48"/>
      <c r="F8" s="48"/>
      <c r="G8" s="49"/>
      <c r="H8" s="42" t="s">
        <v>10</v>
      </c>
      <c r="I8" s="43">
        <f>SUM(G13:K13)</f>
        <v>0.53</v>
      </c>
      <c r="J8" s="44"/>
      <c r="K8" s="45"/>
    </row>
    <row r="9" spans="1:11" x14ac:dyDescent="0.2">
      <c r="A9" s="36" t="s">
        <v>17</v>
      </c>
      <c r="B9" s="37"/>
      <c r="C9" s="38">
        <f>ROUND(J9-SUM(H14,J14),2)</f>
        <v>0.04</v>
      </c>
      <c r="D9" s="39" t="str">
        <f>IF(C9&gt;0,"↑",IF(C9&lt;0,"↓","↔"))</f>
        <v>↑</v>
      </c>
      <c r="E9" s="40"/>
      <c r="F9" s="40"/>
      <c r="G9" s="50"/>
      <c r="H9" s="51"/>
      <c r="I9" s="52" t="s">
        <v>9</v>
      </c>
      <c r="J9" s="53">
        <f>SUM(H12:J12)</f>
        <v>0.2994</v>
      </c>
      <c r="K9" s="54"/>
    </row>
    <row r="10" spans="1:11" x14ac:dyDescent="0.2">
      <c r="A10" s="46"/>
      <c r="B10" s="47"/>
      <c r="C10" s="38">
        <f>ROUND(J10-SUM(H15,J15),2)</f>
        <v>0.01</v>
      </c>
      <c r="D10" s="39" t="str">
        <f>IF(C10&gt;0,"↑",IF(C10&lt;0,"↓","↔"))</f>
        <v>↑</v>
      </c>
      <c r="E10" s="55"/>
      <c r="F10" s="55"/>
      <c r="G10" s="56"/>
      <c r="H10" s="57"/>
      <c r="I10" s="58" t="s">
        <v>10</v>
      </c>
      <c r="J10" s="59">
        <f>SUM(H13:K13)</f>
        <v>0.25839999999999996</v>
      </c>
      <c r="K10" s="60"/>
    </row>
    <row r="11" spans="1:11" x14ac:dyDescent="0.2">
      <c r="A11" s="61"/>
      <c r="B11" s="62"/>
      <c r="C11" s="63"/>
      <c r="D11" s="63"/>
      <c r="E11" s="64"/>
      <c r="F11" s="64"/>
      <c r="G11" s="64"/>
      <c r="H11" s="64"/>
      <c r="I11" s="64"/>
      <c r="J11" s="64"/>
      <c r="K11" s="65"/>
    </row>
    <row r="12" spans="1:11" x14ac:dyDescent="0.2">
      <c r="A12" s="36" t="s">
        <v>18</v>
      </c>
      <c r="B12" s="66"/>
      <c r="C12" s="67" t="s">
        <v>19</v>
      </c>
      <c r="D12" s="68"/>
      <c r="E12" s="69">
        <f>'[1]PARCC_SY15-16_final_results_stu'!$C$4</f>
        <v>0.19850000000000001</v>
      </c>
      <c r="F12" s="70">
        <f>'[1]PARCC_SY15-16_final_results_stu'!$C$5</f>
        <v>0.24010000000000001</v>
      </c>
      <c r="G12" s="71">
        <f>'[1]PARCC_SY15-16_final_results_stu'!$C$6</f>
        <v>0.2621</v>
      </c>
      <c r="H12" s="72">
        <f>'[1]PARCC_SY15-16_final_results_stu'!$C$7</f>
        <v>0.25330000000000003</v>
      </c>
      <c r="I12" s="72"/>
      <c r="J12" s="73">
        <f>'[1]PARCC_SY15-16_final_results_stu'!$C$8</f>
        <v>4.6100000000000002E-2</v>
      </c>
      <c r="K12" s="74"/>
    </row>
    <row r="13" spans="1:11" x14ac:dyDescent="0.2">
      <c r="A13" s="75"/>
      <c r="B13" s="76"/>
      <c r="C13" s="67" t="s">
        <v>20</v>
      </c>
      <c r="D13" s="68"/>
      <c r="E13" s="69">
        <f>'[1]PARCC_SY15-16_final_results_stu'!$C$24</f>
        <v>0.19170000000000001</v>
      </c>
      <c r="F13" s="70">
        <f>'[1]PARCC_SY15-16_final_results_stu'!$C$25</f>
        <v>0.2782</v>
      </c>
      <c r="G13" s="71">
        <f>'[1]PARCC_SY15-16_final_results_stu'!$C$26</f>
        <v>0.27160000000000001</v>
      </c>
      <c r="H13" s="77">
        <f>'[1]PARCC_SY15-16_final_results_stu'!$C$27</f>
        <v>0.22339999999999999</v>
      </c>
      <c r="I13" s="78"/>
      <c r="J13" s="79">
        <f>'[1]PARCC_SY15-16_final_results_stu'!$C$28</f>
        <v>3.5000000000000003E-2</v>
      </c>
      <c r="K13" s="80"/>
    </row>
    <row r="14" spans="1:11" x14ac:dyDescent="0.2">
      <c r="A14" s="36" t="s">
        <v>21</v>
      </c>
      <c r="B14" s="66"/>
      <c r="C14" s="67" t="s">
        <v>19</v>
      </c>
      <c r="D14" s="68"/>
      <c r="E14" s="69">
        <v>0.21</v>
      </c>
      <c r="F14" s="70">
        <v>0.26</v>
      </c>
      <c r="G14" s="71">
        <v>0.27</v>
      </c>
      <c r="H14" s="77">
        <v>0.22</v>
      </c>
      <c r="I14" s="78"/>
      <c r="J14" s="79">
        <v>0.04</v>
      </c>
      <c r="K14" s="80"/>
    </row>
    <row r="15" spans="1:11" ht="17" thickBot="1" x14ac:dyDescent="0.25">
      <c r="A15" s="81"/>
      <c r="B15" s="82"/>
      <c r="C15" s="83" t="s">
        <v>20</v>
      </c>
      <c r="D15" s="84"/>
      <c r="E15" s="85">
        <v>0.14000000000000001</v>
      </c>
      <c r="F15" s="86">
        <v>0.32</v>
      </c>
      <c r="G15" s="87">
        <v>0.28999999999999998</v>
      </c>
      <c r="H15" s="88">
        <v>0.22</v>
      </c>
      <c r="I15" s="89"/>
      <c r="J15" s="90">
        <v>0.03</v>
      </c>
      <c r="K15" s="91"/>
    </row>
    <row r="16" spans="1:11" ht="17" thickBot="1" x14ac:dyDescent="0.25">
      <c r="B16" s="92"/>
      <c r="C16" s="93"/>
      <c r="D16" s="93"/>
    </row>
    <row r="17" spans="1:11" ht="56" x14ac:dyDescent="0.2">
      <c r="A17" s="4" t="s">
        <v>22</v>
      </c>
      <c r="B17" s="5"/>
      <c r="C17" s="6" t="s">
        <v>3</v>
      </c>
      <c r="D17" s="7"/>
      <c r="E17" s="8" t="s">
        <v>4</v>
      </c>
      <c r="F17" s="9" t="s">
        <v>5</v>
      </c>
      <c r="G17" s="10" t="s">
        <v>6</v>
      </c>
      <c r="H17" s="11" t="s">
        <v>7</v>
      </c>
      <c r="I17" s="12"/>
      <c r="J17" s="13" t="s">
        <v>8</v>
      </c>
      <c r="K17" s="14"/>
    </row>
    <row r="18" spans="1:11" x14ac:dyDescent="0.2">
      <c r="A18" s="15" t="s">
        <v>9</v>
      </c>
      <c r="B18" s="16">
        <f>'[1]PARCC_SY15-16_final_results_stu'!$D$9</f>
        <v>166</v>
      </c>
      <c r="C18" s="17"/>
      <c r="D18" s="18"/>
      <c r="E18" s="19"/>
      <c r="F18" s="20"/>
      <c r="G18" s="21"/>
      <c r="H18" s="22"/>
      <c r="I18" s="23"/>
      <c r="J18" s="24"/>
      <c r="K18" s="25"/>
    </row>
    <row r="19" spans="1:11" x14ac:dyDescent="0.2">
      <c r="A19" s="26" t="s">
        <v>10</v>
      </c>
      <c r="B19" s="27">
        <f>'[1]PARCC_SY15-16_final_results_stu'!$D$29</f>
        <v>165</v>
      </c>
      <c r="C19" s="28"/>
      <c r="D19" s="29"/>
      <c r="E19" s="30" t="s">
        <v>11</v>
      </c>
      <c r="F19" s="31" t="s">
        <v>12</v>
      </c>
      <c r="G19" s="21" t="s">
        <v>13</v>
      </c>
      <c r="H19" s="32" t="s">
        <v>14</v>
      </c>
      <c r="I19" s="33"/>
      <c r="J19" s="34" t="s">
        <v>15</v>
      </c>
      <c r="K19" s="35"/>
    </row>
    <row r="20" spans="1:11" x14ac:dyDescent="0.2">
      <c r="A20" s="36" t="s">
        <v>16</v>
      </c>
      <c r="B20" s="37"/>
      <c r="C20" s="38">
        <f>ROUND(I20-SUM(G27,H27,J27),2)</f>
        <v>-0.04</v>
      </c>
      <c r="D20" s="39" t="str">
        <f>IF(C20&gt;0,"↑",IF(C20&lt;0,"↓","↔"))</f>
        <v>↓</v>
      </c>
      <c r="E20" s="40"/>
      <c r="F20" s="40"/>
      <c r="G20" s="41"/>
      <c r="H20" s="42" t="s">
        <v>9</v>
      </c>
      <c r="I20" s="43">
        <f>SUM(G25:J25)</f>
        <v>0.65660000000000007</v>
      </c>
      <c r="J20" s="44"/>
      <c r="K20" s="45"/>
    </row>
    <row r="21" spans="1:11" x14ac:dyDescent="0.2">
      <c r="A21" s="46"/>
      <c r="B21" s="47"/>
      <c r="C21" s="38">
        <f>ROUND(I21-SUM(G28,H28,J28),2)</f>
        <v>0.01</v>
      </c>
      <c r="D21" s="39" t="str">
        <f>IF(C21&gt;0,"↑",IF(C21&lt;0,"↓","↔"))</f>
        <v>↑</v>
      </c>
      <c r="E21" s="48"/>
      <c r="F21" s="48"/>
      <c r="G21" s="49"/>
      <c r="H21" s="42" t="s">
        <v>10</v>
      </c>
      <c r="I21" s="43">
        <f>SUM(G26:K26)</f>
        <v>0.66659999999999997</v>
      </c>
      <c r="J21" s="44"/>
      <c r="K21" s="45"/>
    </row>
    <row r="22" spans="1:11" x14ac:dyDescent="0.2">
      <c r="A22" s="36" t="s">
        <v>17</v>
      </c>
      <c r="B22" s="37"/>
      <c r="C22" s="38">
        <f>ROUND(J22-SUM(H27,J27),2)</f>
        <v>0.06</v>
      </c>
      <c r="D22" s="39" t="str">
        <f>IF(C22&gt;0,"↑",IF(C22&lt;0,"↓","↔"))</f>
        <v>↑</v>
      </c>
      <c r="E22" s="40"/>
      <c r="F22" s="40"/>
      <c r="G22" s="50"/>
      <c r="H22" s="51"/>
      <c r="I22" s="52" t="s">
        <v>9</v>
      </c>
      <c r="J22" s="53">
        <f>SUM(H25:J25)</f>
        <v>0.45179999999999998</v>
      </c>
      <c r="K22" s="54"/>
    </row>
    <row r="23" spans="1:11" x14ac:dyDescent="0.2">
      <c r="A23" s="46"/>
      <c r="B23" s="47"/>
      <c r="C23" s="38">
        <f>ROUND(J23-SUM(H28,J28),2)</f>
        <v>0.04</v>
      </c>
      <c r="D23" s="39" t="str">
        <f>IF(C23&gt;0,"↑",IF(C23&lt;0,"↓","↔"))</f>
        <v>↑</v>
      </c>
      <c r="E23" s="55"/>
      <c r="F23" s="55"/>
      <c r="G23" s="56"/>
      <c r="H23" s="57"/>
      <c r="I23" s="58" t="s">
        <v>10</v>
      </c>
      <c r="J23" s="59">
        <f>SUM(H26:K26)</f>
        <v>0.41209999999999997</v>
      </c>
      <c r="K23" s="60"/>
    </row>
    <row r="24" spans="1:11" x14ac:dyDescent="0.2">
      <c r="A24" s="61"/>
      <c r="B24" s="62"/>
      <c r="C24" s="63"/>
      <c r="D24" s="63"/>
      <c r="E24" s="64"/>
      <c r="F24" s="64"/>
      <c r="G24" s="64"/>
      <c r="H24" s="64"/>
      <c r="I24" s="64"/>
      <c r="J24" s="64"/>
      <c r="K24" s="65"/>
    </row>
    <row r="25" spans="1:11" x14ac:dyDescent="0.2">
      <c r="A25" s="36" t="s">
        <v>18</v>
      </c>
      <c r="B25" s="66"/>
      <c r="C25" s="67" t="s">
        <v>19</v>
      </c>
      <c r="D25" s="68"/>
      <c r="E25" s="69">
        <f>'[1]PARCC_SY15-16_final_results_stu'!$E$4</f>
        <v>0.15060000000000001</v>
      </c>
      <c r="F25" s="70">
        <f>'[1]PARCC_SY15-16_final_results_stu'!$E$5</f>
        <v>0.1928</v>
      </c>
      <c r="G25" s="71">
        <f>'[1]PARCC_SY15-16_final_results_stu'!$E$6</f>
        <v>0.20480000000000001</v>
      </c>
      <c r="H25" s="72">
        <f>'[1]PARCC_SY15-16_final_results_stu'!$E$7</f>
        <v>0.3735</v>
      </c>
      <c r="I25" s="72"/>
      <c r="J25" s="73">
        <f>'[1]PARCC_SY15-16_final_results_stu'!$E$8</f>
        <v>7.8299999999999995E-2</v>
      </c>
      <c r="K25" s="74"/>
    </row>
    <row r="26" spans="1:11" x14ac:dyDescent="0.2">
      <c r="A26" s="75"/>
      <c r="B26" s="76"/>
      <c r="C26" s="67" t="s">
        <v>20</v>
      </c>
      <c r="D26" s="68"/>
      <c r="E26" s="69">
        <f>'[1]PARCC_SY15-16_final_results_stu'!$E$24</f>
        <v>0.1091</v>
      </c>
      <c r="F26" s="70">
        <f>'[1]PARCC_SY15-16_final_results_stu'!$E$25</f>
        <v>0.22420000000000001</v>
      </c>
      <c r="G26" s="71">
        <f>'[1]PARCC_SY15-16_final_results_stu'!$E$26</f>
        <v>0.2545</v>
      </c>
      <c r="H26" s="77">
        <f>'[1]PARCC_SY15-16_final_results_stu'!$E$27</f>
        <v>0.30909999999999999</v>
      </c>
      <c r="I26" s="78"/>
      <c r="J26" s="79">
        <f>'[1]PARCC_SY15-16_final_results_stu'!$E$28</f>
        <v>0.10299999999999999</v>
      </c>
      <c r="K26" s="80"/>
    </row>
    <row r="27" spans="1:11" x14ac:dyDescent="0.2">
      <c r="A27" s="36" t="s">
        <v>21</v>
      </c>
      <c r="B27" s="66"/>
      <c r="C27" s="67" t="s">
        <v>19</v>
      </c>
      <c r="D27" s="68"/>
      <c r="E27" s="69">
        <v>0.12</v>
      </c>
      <c r="F27" s="70">
        <v>0.18</v>
      </c>
      <c r="G27" s="71">
        <v>0.31</v>
      </c>
      <c r="H27" s="77">
        <v>0.28999999999999998</v>
      </c>
      <c r="I27" s="78"/>
      <c r="J27" s="79">
        <v>0.1</v>
      </c>
      <c r="K27" s="80"/>
    </row>
    <row r="28" spans="1:11" ht="17" thickBot="1" x14ac:dyDescent="0.25">
      <c r="A28" s="81"/>
      <c r="B28" s="82"/>
      <c r="C28" s="83" t="s">
        <v>20</v>
      </c>
      <c r="D28" s="84"/>
      <c r="E28" s="85">
        <v>0.09</v>
      </c>
      <c r="F28" s="86">
        <v>0.25</v>
      </c>
      <c r="G28" s="87">
        <v>0.28999999999999998</v>
      </c>
      <c r="H28" s="88">
        <v>0.27</v>
      </c>
      <c r="I28" s="89"/>
      <c r="J28" s="90">
        <v>0.1</v>
      </c>
      <c r="K28" s="91"/>
    </row>
    <row r="29" spans="1:11" ht="17" thickBot="1" x14ac:dyDescent="0.25">
      <c r="B29" s="92"/>
      <c r="C29" s="93"/>
      <c r="D29" s="93"/>
    </row>
    <row r="30" spans="1:11" ht="56" x14ac:dyDescent="0.2">
      <c r="A30" s="4" t="s">
        <v>23</v>
      </c>
      <c r="B30" s="5"/>
      <c r="C30" s="6" t="s">
        <v>3</v>
      </c>
      <c r="D30" s="7"/>
      <c r="E30" s="8" t="s">
        <v>4</v>
      </c>
      <c r="F30" s="9" t="s">
        <v>5</v>
      </c>
      <c r="G30" s="10" t="s">
        <v>6</v>
      </c>
      <c r="H30" s="11" t="s">
        <v>7</v>
      </c>
      <c r="I30" s="12"/>
      <c r="J30" s="13" t="s">
        <v>8</v>
      </c>
      <c r="K30" s="14"/>
    </row>
    <row r="31" spans="1:11" x14ac:dyDescent="0.2">
      <c r="A31" s="15" t="s">
        <v>9</v>
      </c>
      <c r="B31" s="16">
        <f>'[1]PARCC_SY15-16_final_results_stu'!$F$9</f>
        <v>154</v>
      </c>
      <c r="C31" s="17"/>
      <c r="D31" s="18"/>
      <c r="E31" s="19"/>
      <c r="F31" s="20"/>
      <c r="G31" s="21"/>
      <c r="H31" s="22"/>
      <c r="I31" s="23"/>
      <c r="J31" s="24"/>
      <c r="K31" s="25"/>
    </row>
    <row r="32" spans="1:11" x14ac:dyDescent="0.2">
      <c r="A32" s="26" t="s">
        <v>10</v>
      </c>
      <c r="B32" s="27">
        <f>'[1]PARCC_SY15-16_final_results_stu'!$F$29</f>
        <v>154</v>
      </c>
      <c r="C32" s="28"/>
      <c r="D32" s="29"/>
      <c r="E32" s="30" t="s">
        <v>11</v>
      </c>
      <c r="F32" s="31" t="s">
        <v>12</v>
      </c>
      <c r="G32" s="21" t="s">
        <v>13</v>
      </c>
      <c r="H32" s="32" t="s">
        <v>14</v>
      </c>
      <c r="I32" s="33"/>
      <c r="J32" s="34" t="s">
        <v>15</v>
      </c>
      <c r="K32" s="35"/>
    </row>
    <row r="33" spans="1:11" x14ac:dyDescent="0.2">
      <c r="A33" s="36" t="s">
        <v>16</v>
      </c>
      <c r="B33" s="37"/>
      <c r="C33" s="38">
        <f>ROUND(I33-SUM(G40,H40,J40),2)</f>
        <v>-0.01</v>
      </c>
      <c r="D33" s="39" t="str">
        <f>IF(C33&gt;0,"↑",IF(C33&lt;0,"↓","↔"))</f>
        <v>↓</v>
      </c>
      <c r="E33" s="40"/>
      <c r="F33" s="40"/>
      <c r="G33" s="41"/>
      <c r="H33" s="42" t="s">
        <v>9</v>
      </c>
      <c r="I33" s="43">
        <f>SUM(G38:J38)</f>
        <v>0.91559999999999997</v>
      </c>
      <c r="J33" s="44"/>
      <c r="K33" s="45"/>
    </row>
    <row r="34" spans="1:11" x14ac:dyDescent="0.2">
      <c r="A34" s="46"/>
      <c r="B34" s="47"/>
      <c r="C34" s="38">
        <f>ROUND(I34-SUM(G41,H41,J41),2)</f>
        <v>-0.04</v>
      </c>
      <c r="D34" s="39" t="str">
        <f>IF(C34&gt;0,"↑",IF(C34&lt;0,"↓","↔"))</f>
        <v>↓</v>
      </c>
      <c r="E34" s="48"/>
      <c r="F34" s="48"/>
      <c r="G34" s="49"/>
      <c r="H34" s="42" t="s">
        <v>10</v>
      </c>
      <c r="I34" s="43">
        <f>SUM(G39:K39)</f>
        <v>0.92199999999999993</v>
      </c>
      <c r="J34" s="44"/>
      <c r="K34" s="45"/>
    </row>
    <row r="35" spans="1:11" x14ac:dyDescent="0.2">
      <c r="A35" s="36" t="s">
        <v>17</v>
      </c>
      <c r="B35" s="37"/>
      <c r="C35" s="38">
        <f>ROUND(J35-SUM(H40,J40),2)</f>
        <v>-0.05</v>
      </c>
      <c r="D35" s="39" t="str">
        <f>IF(C35&gt;0,"↑",IF(C35&lt;0,"↓","↔"))</f>
        <v>↓</v>
      </c>
      <c r="E35" s="40"/>
      <c r="F35" s="40"/>
      <c r="G35" s="50"/>
      <c r="H35" s="51"/>
      <c r="I35" s="52" t="s">
        <v>9</v>
      </c>
      <c r="J35" s="53">
        <f>SUM(H38:J38)</f>
        <v>0.77269999999999994</v>
      </c>
      <c r="K35" s="54"/>
    </row>
    <row r="36" spans="1:11" x14ac:dyDescent="0.2">
      <c r="A36" s="46"/>
      <c r="B36" s="47"/>
      <c r="C36" s="38">
        <f>ROUND(J36-SUM(H41,J41),2)</f>
        <v>-0.06</v>
      </c>
      <c r="D36" s="39" t="str">
        <f>IF(C36&gt;0,"↑",IF(C36&lt;0,"↓","↔"))</f>
        <v>↓</v>
      </c>
      <c r="E36" s="55"/>
      <c r="F36" s="55"/>
      <c r="G36" s="56"/>
      <c r="H36" s="57"/>
      <c r="I36" s="58" t="s">
        <v>10</v>
      </c>
      <c r="J36" s="59">
        <f>SUM(H39:K39)</f>
        <v>0.7206999999999999</v>
      </c>
      <c r="K36" s="60"/>
    </row>
    <row r="37" spans="1:11" x14ac:dyDescent="0.2">
      <c r="A37" s="61"/>
      <c r="B37" s="62"/>
      <c r="C37" s="63"/>
      <c r="D37" s="63"/>
      <c r="E37" s="64"/>
      <c r="F37" s="64"/>
      <c r="G37" s="64"/>
      <c r="H37" s="64"/>
      <c r="I37" s="64"/>
      <c r="J37" s="64"/>
      <c r="K37" s="65"/>
    </row>
    <row r="38" spans="1:11" x14ac:dyDescent="0.2">
      <c r="A38" s="36" t="s">
        <v>18</v>
      </c>
      <c r="B38" s="66"/>
      <c r="C38" s="67" t="s">
        <v>19</v>
      </c>
      <c r="D38" s="68"/>
      <c r="E38" s="69">
        <f>'[1]PARCC_SY15-16_final_results_stu'!$G$4</f>
        <v>1.2999999999999999E-2</v>
      </c>
      <c r="F38" s="70">
        <f>'[1]PARCC_SY15-16_final_results_stu'!$G$5</f>
        <v>7.1400000000000005E-2</v>
      </c>
      <c r="G38" s="71">
        <f>'[1]PARCC_SY15-16_final_results_stu'!$G$6</f>
        <v>0.1429</v>
      </c>
      <c r="H38" s="72">
        <f>'[1]PARCC_SY15-16_final_results_stu'!$G$7</f>
        <v>0.55189999999999995</v>
      </c>
      <c r="I38" s="72"/>
      <c r="J38" s="73">
        <f>'[1]PARCC_SY15-16_final_results_stu'!$G$8</f>
        <v>0.2208</v>
      </c>
      <c r="K38" s="74"/>
    </row>
    <row r="39" spans="1:11" x14ac:dyDescent="0.2">
      <c r="A39" s="75"/>
      <c r="B39" s="76"/>
      <c r="C39" s="67" t="s">
        <v>20</v>
      </c>
      <c r="D39" s="68"/>
      <c r="E39" s="69">
        <f>'[1]PARCC_SY15-16_final_results_stu'!$G$24</f>
        <v>1.2999999999999999E-2</v>
      </c>
      <c r="F39" s="70">
        <f>'[1]PARCC_SY15-16_final_results_stu'!$G$25</f>
        <v>6.4899999999999999E-2</v>
      </c>
      <c r="G39" s="71">
        <f>'[1]PARCC_SY15-16_final_results_stu'!$G$26</f>
        <v>0.20130000000000001</v>
      </c>
      <c r="H39" s="77">
        <f>'[1]PARCC_SY15-16_final_results_stu'!$G$27</f>
        <v>0.56489999999999996</v>
      </c>
      <c r="I39" s="78"/>
      <c r="J39" s="79">
        <f>'[1]PARCC_SY15-16_final_results_stu'!$G$28</f>
        <v>0.15579999999999999</v>
      </c>
      <c r="K39" s="80"/>
    </row>
    <row r="40" spans="1:11" x14ac:dyDescent="0.2">
      <c r="A40" s="36" t="s">
        <v>21</v>
      </c>
      <c r="B40" s="66"/>
      <c r="C40" s="67" t="s">
        <v>19</v>
      </c>
      <c r="D40" s="68"/>
      <c r="E40" s="69">
        <v>0.01</v>
      </c>
      <c r="F40" s="70">
        <v>0.06</v>
      </c>
      <c r="G40" s="71">
        <v>0.11</v>
      </c>
      <c r="H40" s="77">
        <v>0.55000000000000004</v>
      </c>
      <c r="I40" s="78"/>
      <c r="J40" s="79">
        <v>0.27</v>
      </c>
      <c r="K40" s="80"/>
    </row>
    <row r="41" spans="1:11" ht="17" thickBot="1" x14ac:dyDescent="0.25">
      <c r="A41" s="81"/>
      <c r="B41" s="82"/>
      <c r="C41" s="83" t="s">
        <v>20</v>
      </c>
      <c r="D41" s="84"/>
      <c r="E41" s="85">
        <v>0.01</v>
      </c>
      <c r="F41" s="86">
        <v>0.03</v>
      </c>
      <c r="G41" s="87">
        <v>0.18</v>
      </c>
      <c r="H41" s="88">
        <v>0.64</v>
      </c>
      <c r="I41" s="89"/>
      <c r="J41" s="90">
        <v>0.14000000000000001</v>
      </c>
      <c r="K41" s="91"/>
    </row>
    <row r="42" spans="1:11" ht="17" thickBot="1" x14ac:dyDescent="0.25">
      <c r="A42" s="2"/>
      <c r="B42" s="3"/>
      <c r="C42" s="2"/>
      <c r="D42" s="2"/>
      <c r="E42" s="2"/>
      <c r="F42" s="2"/>
      <c r="G42" s="2"/>
      <c r="H42" s="2"/>
      <c r="I42" s="2"/>
      <c r="J42" s="2"/>
      <c r="K42" s="2"/>
    </row>
    <row r="43" spans="1:11" ht="56" x14ac:dyDescent="0.2">
      <c r="A43" s="4" t="s">
        <v>24</v>
      </c>
      <c r="B43" s="5"/>
      <c r="C43" s="6" t="s">
        <v>3</v>
      </c>
      <c r="D43" s="7"/>
      <c r="E43" s="8" t="s">
        <v>4</v>
      </c>
      <c r="F43" s="9" t="s">
        <v>5</v>
      </c>
      <c r="G43" s="10" t="s">
        <v>6</v>
      </c>
      <c r="H43" s="11" t="s">
        <v>7</v>
      </c>
      <c r="I43" s="12"/>
      <c r="J43" s="13" t="s">
        <v>8</v>
      </c>
      <c r="K43" s="14"/>
    </row>
    <row r="44" spans="1:11" x14ac:dyDescent="0.2">
      <c r="A44" s="15" t="s">
        <v>9</v>
      </c>
      <c r="B44" s="94">
        <f>'[1]PARCC_SY15-16_final_results_stu'!$H$9</f>
        <v>1584</v>
      </c>
      <c r="C44" s="17"/>
      <c r="D44" s="18"/>
      <c r="E44" s="19"/>
      <c r="F44" s="20"/>
      <c r="G44" s="21"/>
      <c r="H44" s="22"/>
      <c r="I44" s="23"/>
      <c r="J44" s="24"/>
      <c r="K44" s="25"/>
    </row>
    <row r="45" spans="1:11" x14ac:dyDescent="0.2">
      <c r="A45" s="26" t="s">
        <v>10</v>
      </c>
      <c r="B45" s="27">
        <f>'[1]PARCC_SY15-16_final_results_stu'!$H$29</f>
        <v>1581</v>
      </c>
      <c r="C45" s="28"/>
      <c r="D45" s="29"/>
      <c r="E45" s="30" t="s">
        <v>11</v>
      </c>
      <c r="F45" s="31" t="s">
        <v>12</v>
      </c>
      <c r="G45" s="21" t="s">
        <v>13</v>
      </c>
      <c r="H45" s="32" t="s">
        <v>14</v>
      </c>
      <c r="I45" s="33"/>
      <c r="J45" s="34" t="s">
        <v>15</v>
      </c>
      <c r="K45" s="35"/>
    </row>
    <row r="46" spans="1:11" x14ac:dyDescent="0.2">
      <c r="A46" s="36" t="s">
        <v>16</v>
      </c>
      <c r="B46" s="37"/>
      <c r="C46" s="38">
        <f>ROUND(I46-SUM(G53,H53,J53),2)</f>
        <v>0.04</v>
      </c>
      <c r="D46" s="39" t="str">
        <f>IF(C46&gt;0,"↑",IF(C46&lt;0,"↓","↔"))</f>
        <v>↑</v>
      </c>
      <c r="E46" s="40"/>
      <c r="F46" s="40"/>
      <c r="G46" s="41"/>
      <c r="H46" s="42" t="s">
        <v>9</v>
      </c>
      <c r="I46" s="43">
        <f>SUM(G51:J51)</f>
        <v>0.63190000000000002</v>
      </c>
      <c r="J46" s="44"/>
      <c r="K46" s="45"/>
    </row>
    <row r="47" spans="1:11" x14ac:dyDescent="0.2">
      <c r="A47" s="46"/>
      <c r="B47" s="47"/>
      <c r="C47" s="38">
        <f>ROUND(I47-SUM(G54,H54,J54),2)</f>
        <v>0.02</v>
      </c>
      <c r="D47" s="39" t="str">
        <f>IF(C47&gt;0,"↑",IF(C47&lt;0,"↓","↔"))</f>
        <v>↑</v>
      </c>
      <c r="E47" s="48"/>
      <c r="F47" s="48"/>
      <c r="G47" s="49"/>
      <c r="H47" s="42" t="s">
        <v>10</v>
      </c>
      <c r="I47" s="43">
        <f>SUM(G52:K52)</f>
        <v>0.59069999999999989</v>
      </c>
      <c r="J47" s="44"/>
      <c r="K47" s="45"/>
    </row>
    <row r="48" spans="1:11" x14ac:dyDescent="0.2">
      <c r="A48" s="36" t="s">
        <v>17</v>
      </c>
      <c r="B48" s="37"/>
      <c r="C48" s="38">
        <f>ROUND(J48-SUM(H53,J53),2)</f>
        <v>0.06</v>
      </c>
      <c r="D48" s="39" t="str">
        <f>IF(C48&gt;0,"↑",IF(C48&lt;0,"↓","↔"))</f>
        <v>↑</v>
      </c>
      <c r="E48" s="40"/>
      <c r="F48" s="40"/>
      <c r="G48" s="50"/>
      <c r="H48" s="51"/>
      <c r="I48" s="52" t="s">
        <v>9</v>
      </c>
      <c r="J48" s="53">
        <f>SUM(H51:J51)</f>
        <v>0.36549999999999999</v>
      </c>
      <c r="K48" s="54"/>
    </row>
    <row r="49" spans="1:11" x14ac:dyDescent="0.2">
      <c r="A49" s="46"/>
      <c r="B49" s="47"/>
      <c r="C49" s="38">
        <f>ROUND(J49-SUM(H54,J54),2)</f>
        <v>0.03</v>
      </c>
      <c r="D49" s="39" t="str">
        <f>IF(C49&gt;0,"↑",IF(C49&lt;0,"↓","↔"))</f>
        <v>↑</v>
      </c>
      <c r="E49" s="55"/>
      <c r="F49" s="55"/>
      <c r="G49" s="56"/>
      <c r="H49" s="57"/>
      <c r="I49" s="58" t="s">
        <v>10</v>
      </c>
      <c r="J49" s="59">
        <f>SUM(H52:K52)</f>
        <v>0.31180000000000002</v>
      </c>
      <c r="K49" s="60"/>
    </row>
    <row r="50" spans="1:11" x14ac:dyDescent="0.2">
      <c r="A50" s="61"/>
      <c r="B50" s="62"/>
      <c r="C50" s="63"/>
      <c r="D50" s="63"/>
      <c r="E50" s="64"/>
      <c r="F50" s="64"/>
      <c r="G50" s="64"/>
      <c r="H50" s="64"/>
      <c r="I50" s="64"/>
      <c r="J50" s="64"/>
      <c r="K50" s="65"/>
    </row>
    <row r="51" spans="1:11" x14ac:dyDescent="0.2">
      <c r="A51" s="36" t="s">
        <v>18</v>
      </c>
      <c r="B51" s="66"/>
      <c r="C51" s="67" t="s">
        <v>19</v>
      </c>
      <c r="D51" s="68"/>
      <c r="E51" s="69">
        <f>'[1]PARCC_SY15-16_final_results_stu'!$I$4</f>
        <v>0.161</v>
      </c>
      <c r="F51" s="70">
        <f>'[1]PARCC_SY15-16_final_results_stu'!$I$5</f>
        <v>0.20710000000000001</v>
      </c>
      <c r="G51" s="71">
        <f>'[1]PARCC_SY15-16_final_results_stu'!$I$6</f>
        <v>0.26640000000000003</v>
      </c>
      <c r="H51" s="72">
        <f>'[1]PARCC_SY15-16_final_results_stu'!$I$7</f>
        <v>0.30809999999999998</v>
      </c>
      <c r="I51" s="72"/>
      <c r="J51" s="73">
        <f>'[1]PARCC_SY15-16_final_results_stu'!$I$8</f>
        <v>5.74E-2</v>
      </c>
      <c r="K51" s="74"/>
    </row>
    <row r="52" spans="1:11" x14ac:dyDescent="0.2">
      <c r="A52" s="75"/>
      <c r="B52" s="76"/>
      <c r="C52" s="67" t="s">
        <v>20</v>
      </c>
      <c r="D52" s="68"/>
      <c r="E52" s="69">
        <f>'[1]PARCC_SY15-16_final_results_stu'!$I$24</f>
        <v>0.1404</v>
      </c>
      <c r="F52" s="70">
        <f>'[1]PARCC_SY15-16_final_results_stu'!$I$25</f>
        <v>0.26879999999999998</v>
      </c>
      <c r="G52" s="71">
        <f>'[1]PARCC_SY15-16_final_results_stu'!$I$26</f>
        <v>0.27889999999999998</v>
      </c>
      <c r="H52" s="77">
        <f>'[1]PARCC_SY15-16_final_results_stu'!$I$27</f>
        <v>0.2802</v>
      </c>
      <c r="I52" s="78"/>
      <c r="J52" s="79">
        <f>'[1]PARCC_SY15-16_final_results_stu'!$I$28</f>
        <v>3.1600000000000003E-2</v>
      </c>
      <c r="K52" s="80"/>
    </row>
    <row r="53" spans="1:11" x14ac:dyDescent="0.2">
      <c r="A53" s="36" t="s">
        <v>21</v>
      </c>
      <c r="B53" s="66"/>
      <c r="C53" s="67" t="s">
        <v>19</v>
      </c>
      <c r="D53" s="68"/>
      <c r="E53" s="69">
        <v>0.17</v>
      </c>
      <c r="F53" s="70">
        <v>0.23</v>
      </c>
      <c r="G53" s="71">
        <v>0.28000000000000003</v>
      </c>
      <c r="H53" s="77">
        <v>0.27</v>
      </c>
      <c r="I53" s="78"/>
      <c r="J53" s="79">
        <v>0.04</v>
      </c>
      <c r="K53" s="80"/>
    </row>
    <row r="54" spans="1:11" ht="17" thickBot="1" x14ac:dyDescent="0.25">
      <c r="A54" s="81"/>
      <c r="B54" s="82"/>
      <c r="C54" s="83" t="s">
        <v>20</v>
      </c>
      <c r="D54" s="84"/>
      <c r="E54" s="85">
        <v>0.15</v>
      </c>
      <c r="F54" s="86">
        <v>0.28000000000000003</v>
      </c>
      <c r="G54" s="87">
        <v>0.28999999999999998</v>
      </c>
      <c r="H54" s="88">
        <v>0.26</v>
      </c>
      <c r="I54" s="89"/>
      <c r="J54" s="90">
        <v>0.02</v>
      </c>
      <c r="K54" s="91"/>
    </row>
    <row r="55" spans="1:11" ht="17" thickBot="1" x14ac:dyDescent="0.25">
      <c r="A55" s="2"/>
      <c r="B55" s="3"/>
      <c r="C55" s="2"/>
      <c r="D55" s="2"/>
      <c r="E55" s="2"/>
      <c r="F55" s="2"/>
      <c r="G55" s="2"/>
      <c r="H55" s="2"/>
      <c r="I55" s="2"/>
      <c r="J55" s="2"/>
      <c r="K55" s="2"/>
    </row>
    <row r="56" spans="1:11" ht="56" x14ac:dyDescent="0.2">
      <c r="A56" s="4" t="s">
        <v>25</v>
      </c>
      <c r="B56" s="5"/>
      <c r="C56" s="6" t="s">
        <v>3</v>
      </c>
      <c r="D56" s="7"/>
      <c r="E56" s="8" t="s">
        <v>4</v>
      </c>
      <c r="F56" s="9" t="s">
        <v>5</v>
      </c>
      <c r="G56" s="10" t="s">
        <v>6</v>
      </c>
      <c r="H56" s="11" t="s">
        <v>7</v>
      </c>
      <c r="I56" s="12"/>
      <c r="J56" s="13" t="s">
        <v>8</v>
      </c>
      <c r="K56" s="14"/>
    </row>
    <row r="57" spans="1:11" x14ac:dyDescent="0.2">
      <c r="A57" s="15" t="s">
        <v>9</v>
      </c>
      <c r="B57" s="94">
        <f>'[1]PARCC_SY15-16_final_results_stu'!$J$9</f>
        <v>2078</v>
      </c>
      <c r="C57" s="17"/>
      <c r="D57" s="18"/>
      <c r="E57" s="19"/>
      <c r="F57" s="20"/>
      <c r="G57" s="21"/>
      <c r="H57" s="22"/>
      <c r="I57" s="23"/>
      <c r="J57" s="24"/>
      <c r="K57" s="25"/>
    </row>
    <row r="58" spans="1:11" x14ac:dyDescent="0.2">
      <c r="A58" s="26" t="s">
        <v>10</v>
      </c>
      <c r="B58" s="27">
        <f>'[1]PARCC_SY15-16_final_results_stu'!$J$29</f>
        <v>2083</v>
      </c>
      <c r="C58" s="28"/>
      <c r="D58" s="29"/>
      <c r="E58" s="30" t="s">
        <v>11</v>
      </c>
      <c r="F58" s="31" t="s">
        <v>12</v>
      </c>
      <c r="G58" s="21" t="s">
        <v>13</v>
      </c>
      <c r="H58" s="32" t="s">
        <v>14</v>
      </c>
      <c r="I58" s="33"/>
      <c r="J58" s="34" t="s">
        <v>15</v>
      </c>
      <c r="K58" s="35"/>
    </row>
    <row r="59" spans="1:11" x14ac:dyDescent="0.2">
      <c r="A59" s="36" t="s">
        <v>16</v>
      </c>
      <c r="B59" s="37"/>
      <c r="C59" s="38">
        <f>ROUND(I59-SUM(G66,H66,J66),2)</f>
        <v>0.05</v>
      </c>
      <c r="D59" s="39" t="str">
        <f>IF(C59&gt;0,"↑",IF(C59&lt;0,"↓","↔"))</f>
        <v>↑</v>
      </c>
      <c r="E59" s="40"/>
      <c r="F59" s="40"/>
      <c r="G59" s="41"/>
      <c r="H59" s="42" t="s">
        <v>9</v>
      </c>
      <c r="I59" s="43">
        <f>SUM(G64:J64)</f>
        <v>0.5948</v>
      </c>
      <c r="J59" s="44"/>
      <c r="K59" s="45"/>
    </row>
    <row r="60" spans="1:11" x14ac:dyDescent="0.2">
      <c r="A60" s="46"/>
      <c r="B60" s="47"/>
      <c r="C60" s="38">
        <f>ROUND(I60-SUM(G67,H67,J67),2)</f>
        <v>0.03</v>
      </c>
      <c r="D60" s="39" t="str">
        <f>IF(C60&gt;0,"↑",IF(C60&lt;0,"↓","↔"))</f>
        <v>↑</v>
      </c>
      <c r="E60" s="48"/>
      <c r="F60" s="48"/>
      <c r="G60" s="49"/>
      <c r="H60" s="42" t="s">
        <v>10</v>
      </c>
      <c r="I60" s="43">
        <f>SUM(G65:K65)</f>
        <v>0.56590000000000007</v>
      </c>
      <c r="J60" s="44"/>
      <c r="K60" s="45"/>
    </row>
    <row r="61" spans="1:11" x14ac:dyDescent="0.2">
      <c r="A61" s="36" t="s">
        <v>17</v>
      </c>
      <c r="B61" s="37"/>
      <c r="C61" s="38">
        <f>ROUND(J61-SUM(H66,J66),2)</f>
        <v>0.06</v>
      </c>
      <c r="D61" s="39" t="str">
        <f>IF(C61&gt;0,"↑",IF(C61&lt;0,"↓","↔"))</f>
        <v>↑</v>
      </c>
      <c r="E61" s="40"/>
      <c r="F61" s="40"/>
      <c r="G61" s="50"/>
      <c r="H61" s="51"/>
      <c r="I61" s="52" t="s">
        <v>9</v>
      </c>
      <c r="J61" s="53">
        <f>SUM(H64:J64)</f>
        <v>0.32869999999999999</v>
      </c>
      <c r="K61" s="54"/>
    </row>
    <row r="62" spans="1:11" x14ac:dyDescent="0.2">
      <c r="A62" s="46"/>
      <c r="B62" s="47"/>
      <c r="C62" s="38">
        <f>ROUND(J62-SUM(H67,J67),2)</f>
        <v>0.04</v>
      </c>
      <c r="D62" s="39" t="str">
        <f>IF(C62&gt;0,"↑",IF(C62&lt;0,"↓","↔"))</f>
        <v>↑</v>
      </c>
      <c r="E62" s="55"/>
      <c r="F62" s="55"/>
      <c r="G62" s="56"/>
      <c r="H62" s="57"/>
      <c r="I62" s="58" t="s">
        <v>10</v>
      </c>
      <c r="J62" s="59">
        <f>SUM(H65:K65)</f>
        <v>0.2918</v>
      </c>
      <c r="K62" s="60"/>
    </row>
    <row r="63" spans="1:11" x14ac:dyDescent="0.2">
      <c r="A63" s="61"/>
      <c r="B63" s="62"/>
      <c r="C63" s="63"/>
      <c r="D63" s="63"/>
      <c r="E63" s="64"/>
      <c r="F63" s="64"/>
      <c r="G63" s="64"/>
      <c r="H63" s="64"/>
      <c r="I63" s="64"/>
      <c r="J63" s="64"/>
      <c r="K63" s="65"/>
    </row>
    <row r="64" spans="1:11" x14ac:dyDescent="0.2">
      <c r="A64" s="36" t="s">
        <v>18</v>
      </c>
      <c r="B64" s="66"/>
      <c r="C64" s="67" t="s">
        <v>19</v>
      </c>
      <c r="D64" s="68"/>
      <c r="E64" s="69">
        <f>'[1]PARCC_SY15-16_final_results_stu'!$K$4</f>
        <v>0.17130000000000001</v>
      </c>
      <c r="F64" s="70">
        <f>'[1]PARCC_SY15-16_final_results_stu'!$K$5</f>
        <v>0.2339</v>
      </c>
      <c r="G64" s="71">
        <f>'[1]PARCC_SY15-16_final_results_stu'!$K$6</f>
        <v>0.2661</v>
      </c>
      <c r="H64" s="72">
        <f>'[1]PARCC_SY15-16_final_results_stu'!$K$7</f>
        <v>0.2868</v>
      </c>
      <c r="I64" s="72"/>
      <c r="J64" s="73">
        <f>'[1]PARCC_SY15-16_final_results_stu'!$K$8</f>
        <v>4.19E-2</v>
      </c>
      <c r="K64" s="74"/>
    </row>
    <row r="65" spans="1:11" x14ac:dyDescent="0.2">
      <c r="A65" s="75"/>
      <c r="B65" s="76"/>
      <c r="C65" s="67" t="s">
        <v>20</v>
      </c>
      <c r="D65" s="68"/>
      <c r="E65" s="69">
        <f>'[1]PARCC_SY15-16_final_results_stu'!$K$24</f>
        <v>0.16470000000000001</v>
      </c>
      <c r="F65" s="70">
        <f>'[1]PARCC_SY15-16_final_results_stu'!$K$25</f>
        <v>0.26929999999999998</v>
      </c>
      <c r="G65" s="71">
        <f>'[1]PARCC_SY15-16_final_results_stu'!$K$26</f>
        <v>0.27410000000000001</v>
      </c>
      <c r="H65" s="77">
        <f>'[1]PARCC_SY15-16_final_results_stu'!$K$27</f>
        <v>0.2616</v>
      </c>
      <c r="I65" s="78"/>
      <c r="J65" s="79">
        <f>'[1]PARCC_SY15-16_final_results_stu'!$K$28</f>
        <v>3.0200000000000001E-2</v>
      </c>
      <c r="K65" s="80"/>
    </row>
    <row r="66" spans="1:11" x14ac:dyDescent="0.2">
      <c r="A66" s="36" t="s">
        <v>21</v>
      </c>
      <c r="B66" s="66"/>
      <c r="C66" s="67" t="s">
        <v>19</v>
      </c>
      <c r="D66" s="68"/>
      <c r="E66" s="69">
        <v>0.21</v>
      </c>
      <c r="F66" s="70">
        <v>0.26</v>
      </c>
      <c r="G66" s="71">
        <v>0.27</v>
      </c>
      <c r="H66" s="77">
        <v>0.24</v>
      </c>
      <c r="I66" s="78"/>
      <c r="J66" s="79">
        <v>0.03</v>
      </c>
      <c r="K66" s="80"/>
    </row>
    <row r="67" spans="1:11" ht="17" thickBot="1" x14ac:dyDescent="0.25">
      <c r="A67" s="81"/>
      <c r="B67" s="82"/>
      <c r="C67" s="83" t="s">
        <v>20</v>
      </c>
      <c r="D67" s="84"/>
      <c r="E67" s="85">
        <v>0.17</v>
      </c>
      <c r="F67" s="86">
        <v>0.3</v>
      </c>
      <c r="G67" s="87">
        <v>0.28999999999999998</v>
      </c>
      <c r="H67" s="88">
        <v>0.23</v>
      </c>
      <c r="I67" s="89"/>
      <c r="J67" s="90">
        <v>0.02</v>
      </c>
      <c r="K67" s="91"/>
    </row>
    <row r="68" spans="1:11" ht="17" thickBot="1" x14ac:dyDescent="0.25">
      <c r="A68" s="2"/>
      <c r="B68" s="3"/>
      <c r="C68" s="2"/>
      <c r="D68" s="2"/>
      <c r="E68" s="2"/>
      <c r="F68" s="2"/>
      <c r="G68" s="2"/>
      <c r="H68" s="2"/>
      <c r="I68" s="2"/>
      <c r="J68" s="2"/>
      <c r="K68" s="2"/>
    </row>
    <row r="69" spans="1:11" ht="56" x14ac:dyDescent="0.2">
      <c r="A69" s="4" t="s">
        <v>26</v>
      </c>
      <c r="B69" s="5"/>
      <c r="C69" s="6" t="s">
        <v>3</v>
      </c>
      <c r="D69" s="7"/>
      <c r="E69" s="8" t="s">
        <v>4</v>
      </c>
      <c r="F69" s="9" t="s">
        <v>5</v>
      </c>
      <c r="G69" s="10" t="s">
        <v>6</v>
      </c>
      <c r="H69" s="11" t="s">
        <v>7</v>
      </c>
      <c r="I69" s="12"/>
      <c r="J69" s="13" t="s">
        <v>8</v>
      </c>
      <c r="K69" s="14"/>
    </row>
    <row r="70" spans="1:11" x14ac:dyDescent="0.2">
      <c r="A70" s="15" t="s">
        <v>9</v>
      </c>
      <c r="B70" s="94">
        <f>'[1]PARCC_SY15-16_final_results_stu'!$L$9</f>
        <v>1133</v>
      </c>
      <c r="C70" s="17"/>
      <c r="D70" s="18"/>
      <c r="E70" s="19"/>
      <c r="F70" s="20"/>
      <c r="G70" s="21"/>
      <c r="H70" s="22"/>
      <c r="I70" s="23"/>
      <c r="J70" s="24"/>
      <c r="K70" s="25"/>
    </row>
    <row r="71" spans="1:11" x14ac:dyDescent="0.2">
      <c r="A71" s="26" t="s">
        <v>10</v>
      </c>
      <c r="B71" s="27">
        <f>'[1]PARCC_SY15-16_final_results_stu'!$L$29</f>
        <v>1131</v>
      </c>
      <c r="C71" s="28"/>
      <c r="D71" s="29"/>
      <c r="E71" s="30" t="s">
        <v>11</v>
      </c>
      <c r="F71" s="31" t="s">
        <v>12</v>
      </c>
      <c r="G71" s="21" t="s">
        <v>13</v>
      </c>
      <c r="H71" s="32" t="s">
        <v>14</v>
      </c>
      <c r="I71" s="33"/>
      <c r="J71" s="34" t="s">
        <v>15</v>
      </c>
      <c r="K71" s="35"/>
    </row>
    <row r="72" spans="1:11" x14ac:dyDescent="0.2">
      <c r="A72" s="36" t="s">
        <v>16</v>
      </c>
      <c r="B72" s="37"/>
      <c r="C72" s="38">
        <f>ROUND(I72-SUM(G79,H79,J79),2)</f>
        <v>0.05</v>
      </c>
      <c r="D72" s="39" t="str">
        <f>IF(C72&gt;0,"↑",IF(C72&lt;0,"↓","↔"))</f>
        <v>↑</v>
      </c>
      <c r="E72" s="40"/>
      <c r="F72" s="40"/>
      <c r="G72" s="41"/>
      <c r="H72" s="42" t="s">
        <v>9</v>
      </c>
      <c r="I72" s="43">
        <f>SUM(G77:J77)</f>
        <v>0.65669999999999995</v>
      </c>
      <c r="J72" s="44"/>
      <c r="K72" s="45"/>
    </row>
    <row r="73" spans="1:11" x14ac:dyDescent="0.2">
      <c r="A73" s="46"/>
      <c r="B73" s="47"/>
      <c r="C73" s="38">
        <f>ROUND(I73-SUM(G80,H80,J80),2)</f>
        <v>0.02</v>
      </c>
      <c r="D73" s="39" t="str">
        <f>IF(C73&gt;0,"↑",IF(C73&lt;0,"↓","↔"))</f>
        <v>↑</v>
      </c>
      <c r="E73" s="48"/>
      <c r="F73" s="48"/>
      <c r="G73" s="49"/>
      <c r="H73" s="42" t="s">
        <v>10</v>
      </c>
      <c r="I73" s="43">
        <f>SUM(G78:K78)</f>
        <v>0.6480999999999999</v>
      </c>
      <c r="J73" s="44"/>
      <c r="K73" s="45"/>
    </row>
    <row r="74" spans="1:11" x14ac:dyDescent="0.2">
      <c r="A74" s="36" t="s">
        <v>17</v>
      </c>
      <c r="B74" s="37"/>
      <c r="C74" s="38">
        <f>ROUND(J74-SUM(H79,J79),2)</f>
        <v>0.05</v>
      </c>
      <c r="D74" s="39" t="str">
        <f>IF(C74&gt;0,"↑",IF(C74&lt;0,"↓","↔"))</f>
        <v>↑</v>
      </c>
      <c r="E74" s="40"/>
      <c r="F74" s="40"/>
      <c r="G74" s="50"/>
      <c r="H74" s="51"/>
      <c r="I74" s="52" t="s">
        <v>9</v>
      </c>
      <c r="J74" s="53">
        <f>SUM(H77:J77)</f>
        <v>0.40869999999999995</v>
      </c>
      <c r="K74" s="54"/>
    </row>
    <row r="75" spans="1:11" x14ac:dyDescent="0.2">
      <c r="A75" s="46"/>
      <c r="B75" s="47"/>
      <c r="C75" s="38">
        <f>ROUND(J75-SUM(H80,J80),2)</f>
        <v>0.03</v>
      </c>
      <c r="D75" s="39" t="str">
        <f>IF(C75&gt;0,"↑",IF(C75&lt;0,"↓","↔"))</f>
        <v>↑</v>
      </c>
      <c r="E75" s="55"/>
      <c r="F75" s="55"/>
      <c r="G75" s="56"/>
      <c r="H75" s="57"/>
      <c r="I75" s="58" t="s">
        <v>10</v>
      </c>
      <c r="J75" s="59">
        <f>SUM(H78:K78)</f>
        <v>0.39790000000000003</v>
      </c>
      <c r="K75" s="60"/>
    </row>
    <row r="76" spans="1:11" x14ac:dyDescent="0.2">
      <c r="A76" s="61"/>
      <c r="B76" s="62"/>
      <c r="C76" s="63"/>
      <c r="D76" s="63"/>
      <c r="E76" s="64"/>
      <c r="F76" s="64"/>
      <c r="G76" s="64"/>
      <c r="H76" s="64"/>
      <c r="I76" s="64"/>
      <c r="J76" s="64"/>
      <c r="K76" s="65"/>
    </row>
    <row r="77" spans="1:11" x14ac:dyDescent="0.2">
      <c r="A77" s="36" t="s">
        <v>18</v>
      </c>
      <c r="B77" s="66"/>
      <c r="C77" s="67" t="s">
        <v>19</v>
      </c>
      <c r="D77" s="68"/>
      <c r="E77" s="69">
        <f>'[1]PARCC_SY15-16_final_results_stu'!$M$4</f>
        <v>0.1598</v>
      </c>
      <c r="F77" s="70">
        <f>'[1]PARCC_SY15-16_final_results_stu'!$M$5</f>
        <v>0.18360000000000001</v>
      </c>
      <c r="G77" s="71">
        <f>'[1]PARCC_SY15-16_final_results_stu'!$M$6</f>
        <v>0.248</v>
      </c>
      <c r="H77" s="72">
        <f>'[1]PARCC_SY15-16_final_results_stu'!$M$7</f>
        <v>0.33189999999999997</v>
      </c>
      <c r="I77" s="72"/>
      <c r="J77" s="73">
        <f>'[1]PARCC_SY15-16_final_results_stu'!$M$8</f>
        <v>7.6799999999999993E-2</v>
      </c>
      <c r="K77" s="74"/>
    </row>
    <row r="78" spans="1:11" x14ac:dyDescent="0.2">
      <c r="A78" s="75"/>
      <c r="B78" s="76"/>
      <c r="C78" s="67" t="s">
        <v>20</v>
      </c>
      <c r="D78" s="68"/>
      <c r="E78" s="69">
        <f>'[1]PARCC_SY15-16_final_results_stu'!$M$24</f>
        <v>0.13619999999999999</v>
      </c>
      <c r="F78" s="70">
        <f>'[1]PARCC_SY15-16_final_results_stu'!$M$25</f>
        <v>0.2157</v>
      </c>
      <c r="G78" s="71">
        <f>'[1]PARCC_SY15-16_final_results_stu'!$M$26</f>
        <v>0.25019999999999998</v>
      </c>
      <c r="H78" s="77">
        <f>'[1]PARCC_SY15-16_final_results_stu'!$M$27</f>
        <v>0.33510000000000001</v>
      </c>
      <c r="I78" s="78"/>
      <c r="J78" s="79">
        <f>'[1]PARCC_SY15-16_final_results_stu'!$M$28</f>
        <v>6.2799999999999995E-2</v>
      </c>
      <c r="K78" s="80"/>
    </row>
    <row r="79" spans="1:11" x14ac:dyDescent="0.2">
      <c r="A79" s="36" t="s">
        <v>21</v>
      </c>
      <c r="B79" s="66"/>
      <c r="C79" s="67" t="s">
        <v>19</v>
      </c>
      <c r="D79" s="68"/>
      <c r="E79" s="69">
        <v>0.19</v>
      </c>
      <c r="F79" s="70">
        <v>0.19</v>
      </c>
      <c r="G79" s="71">
        <v>0.25</v>
      </c>
      <c r="H79" s="77">
        <v>0.28999999999999998</v>
      </c>
      <c r="I79" s="78"/>
      <c r="J79" s="79">
        <v>7.0000000000000007E-2</v>
      </c>
      <c r="K79" s="80"/>
    </row>
    <row r="80" spans="1:11" ht="17" thickBot="1" x14ac:dyDescent="0.25">
      <c r="A80" s="81"/>
      <c r="B80" s="82"/>
      <c r="C80" s="83" t="s">
        <v>20</v>
      </c>
      <c r="D80" s="84"/>
      <c r="E80" s="85">
        <v>0.14000000000000001</v>
      </c>
      <c r="F80" s="86">
        <v>0.23</v>
      </c>
      <c r="G80" s="87">
        <v>0.26</v>
      </c>
      <c r="H80" s="88">
        <v>0.32</v>
      </c>
      <c r="I80" s="89"/>
      <c r="J80" s="90">
        <v>0.05</v>
      </c>
      <c r="K80" s="91"/>
    </row>
    <row r="81" spans="1:11" ht="17" thickBot="1" x14ac:dyDescent="0.25">
      <c r="A81" s="2"/>
      <c r="B81" s="3"/>
      <c r="C81" s="2"/>
      <c r="D81" s="2"/>
      <c r="E81" s="2"/>
      <c r="F81" s="2"/>
      <c r="G81" s="2"/>
      <c r="H81" s="2"/>
      <c r="I81" s="2"/>
      <c r="J81" s="2"/>
      <c r="K81" s="2"/>
    </row>
    <row r="82" spans="1:11" ht="56" x14ac:dyDescent="0.2">
      <c r="A82" s="4" t="s">
        <v>27</v>
      </c>
      <c r="B82" s="5"/>
      <c r="C82" s="6" t="s">
        <v>3</v>
      </c>
      <c r="D82" s="7"/>
      <c r="E82" s="8" t="s">
        <v>4</v>
      </c>
      <c r="F82" s="9" t="s">
        <v>5</v>
      </c>
      <c r="G82" s="10" t="s">
        <v>6</v>
      </c>
      <c r="H82" s="11" t="s">
        <v>7</v>
      </c>
      <c r="I82" s="12"/>
      <c r="J82" s="13" t="s">
        <v>8</v>
      </c>
      <c r="K82" s="14"/>
    </row>
    <row r="83" spans="1:11" x14ac:dyDescent="0.2">
      <c r="A83" s="15" t="s">
        <v>9</v>
      </c>
      <c r="B83" s="94">
        <f>'[1]PARCC_SY15-16_final_results_stu'!$N$9</f>
        <v>2727</v>
      </c>
      <c r="C83" s="17"/>
      <c r="D83" s="18"/>
      <c r="E83" s="19"/>
      <c r="F83" s="20"/>
      <c r="G83" s="21"/>
      <c r="H83" s="22"/>
      <c r="I83" s="23"/>
      <c r="J83" s="24"/>
      <c r="K83" s="25"/>
    </row>
    <row r="84" spans="1:11" x14ac:dyDescent="0.2">
      <c r="A84" s="26" t="s">
        <v>10</v>
      </c>
      <c r="B84" s="27">
        <f>'[1]PARCC_SY15-16_final_results_stu'!$N$29</f>
        <v>2719</v>
      </c>
      <c r="C84" s="28"/>
      <c r="D84" s="29"/>
      <c r="E84" s="30" t="s">
        <v>11</v>
      </c>
      <c r="F84" s="31" t="s">
        <v>12</v>
      </c>
      <c r="G84" s="21" t="s">
        <v>13</v>
      </c>
      <c r="H84" s="32" t="s">
        <v>14</v>
      </c>
      <c r="I84" s="33"/>
      <c r="J84" s="34" t="s">
        <v>15</v>
      </c>
      <c r="K84" s="35"/>
    </row>
    <row r="85" spans="1:11" x14ac:dyDescent="0.2">
      <c r="A85" s="36" t="s">
        <v>16</v>
      </c>
      <c r="B85" s="37"/>
      <c r="C85" s="38">
        <f>ROUND(I85-SUM(G92,H92,J92),2)</f>
        <v>0.04</v>
      </c>
      <c r="D85" s="39" t="str">
        <f>IF(C85&gt;0,"↑",IF(C85&lt;0,"↓","↔"))</f>
        <v>↑</v>
      </c>
      <c r="E85" s="40"/>
      <c r="F85" s="40"/>
      <c r="G85" s="41"/>
      <c r="H85" s="42" t="s">
        <v>9</v>
      </c>
      <c r="I85" s="43">
        <f>SUM(G90:J90)</f>
        <v>0.53460000000000008</v>
      </c>
      <c r="J85" s="44"/>
      <c r="K85" s="45"/>
    </row>
    <row r="86" spans="1:11" x14ac:dyDescent="0.2">
      <c r="A86" s="46"/>
      <c r="B86" s="47"/>
      <c r="C86" s="38">
        <f>ROUND(I86-SUM(G93,H93,J93),2)</f>
        <v>0.02</v>
      </c>
      <c r="D86" s="39" t="str">
        <f>IF(C86&gt;0,"↑",IF(C86&lt;0,"↓","↔"))</f>
        <v>↑</v>
      </c>
      <c r="E86" s="48"/>
      <c r="F86" s="48"/>
      <c r="G86" s="49"/>
      <c r="H86" s="42" t="s">
        <v>10</v>
      </c>
      <c r="I86" s="43">
        <f>SUM(G91:K91)</f>
        <v>0.54610000000000014</v>
      </c>
      <c r="J86" s="44"/>
      <c r="K86" s="45"/>
    </row>
    <row r="87" spans="1:11" x14ac:dyDescent="0.2">
      <c r="A87" s="36" t="s">
        <v>17</v>
      </c>
      <c r="B87" s="37"/>
      <c r="C87" s="38">
        <f>ROUND(J87-SUM(H92,J92),2)</f>
        <v>0.04</v>
      </c>
      <c r="D87" s="39" t="str">
        <f>IF(C87&gt;0,"↑",IF(C87&lt;0,"↓","↔"))</f>
        <v>↑</v>
      </c>
      <c r="E87" s="40"/>
      <c r="F87" s="40"/>
      <c r="G87" s="50"/>
      <c r="H87" s="51"/>
      <c r="I87" s="52" t="s">
        <v>9</v>
      </c>
      <c r="J87" s="53">
        <f>SUM(H90:J90)</f>
        <v>0.2394</v>
      </c>
      <c r="K87" s="54"/>
    </row>
    <row r="88" spans="1:11" x14ac:dyDescent="0.2">
      <c r="A88" s="46"/>
      <c r="B88" s="47"/>
      <c r="C88" s="38">
        <f>ROUND(J88-SUM(H93,J93),2)</f>
        <v>0.04</v>
      </c>
      <c r="D88" s="39" t="str">
        <f>IF(C88&gt;0,"↑",IF(C88&lt;0,"↓","↔"))</f>
        <v>↑</v>
      </c>
      <c r="E88" s="55"/>
      <c r="F88" s="55"/>
      <c r="G88" s="56"/>
      <c r="H88" s="57"/>
      <c r="I88" s="58" t="s">
        <v>10</v>
      </c>
      <c r="J88" s="59">
        <f>SUM(H91:K91)</f>
        <v>0.27760000000000001</v>
      </c>
      <c r="K88" s="60"/>
    </row>
    <row r="89" spans="1:11" x14ac:dyDescent="0.2">
      <c r="A89" s="61"/>
      <c r="B89" s="62"/>
      <c r="C89" s="63"/>
      <c r="D89" s="63"/>
      <c r="E89" s="64"/>
      <c r="F89" s="64"/>
      <c r="G89" s="64"/>
      <c r="H89" s="64"/>
      <c r="I89" s="64"/>
      <c r="J89" s="64"/>
      <c r="K89" s="65"/>
    </row>
    <row r="90" spans="1:11" x14ac:dyDescent="0.2">
      <c r="A90" s="36" t="s">
        <v>18</v>
      </c>
      <c r="B90" s="66"/>
      <c r="C90" s="67" t="s">
        <v>19</v>
      </c>
      <c r="D90" s="68"/>
      <c r="E90" s="69">
        <f>'[1]PARCC_SY15-16_final_results_stu'!$O$4</f>
        <v>0.21049999999999999</v>
      </c>
      <c r="F90" s="70">
        <f>'[1]PARCC_SY15-16_final_results_stu'!$O$5</f>
        <v>0.25490000000000002</v>
      </c>
      <c r="G90" s="71">
        <f>'[1]PARCC_SY15-16_final_results_stu'!$O$6</f>
        <v>0.29520000000000002</v>
      </c>
      <c r="H90" s="72">
        <f>'[1]PARCC_SY15-16_final_results_stu'!$O$7</f>
        <v>0.21560000000000001</v>
      </c>
      <c r="I90" s="72"/>
      <c r="J90" s="73">
        <f>'[1]PARCC_SY15-16_final_results_stu'!$O$8</f>
        <v>2.3800000000000002E-2</v>
      </c>
      <c r="K90" s="74"/>
    </row>
    <row r="91" spans="1:11" x14ac:dyDescent="0.2">
      <c r="A91" s="75"/>
      <c r="B91" s="76"/>
      <c r="C91" s="67" t="s">
        <v>20</v>
      </c>
      <c r="D91" s="68"/>
      <c r="E91" s="69">
        <f>'[1]PARCC_SY15-16_final_results_stu'!$O$24</f>
        <v>0.17949999999999999</v>
      </c>
      <c r="F91" s="70">
        <f>'[1]PARCC_SY15-16_final_results_stu'!$O$25</f>
        <v>0.27439999999999998</v>
      </c>
      <c r="G91" s="71">
        <f>'[1]PARCC_SY15-16_final_results_stu'!$O$26</f>
        <v>0.26850000000000002</v>
      </c>
      <c r="H91" s="77">
        <f>'[1]PARCC_SY15-16_final_results_stu'!$O$27</f>
        <v>0.25080000000000002</v>
      </c>
      <c r="I91" s="78"/>
      <c r="J91" s="79">
        <f>'[1]PARCC_SY15-16_final_results_stu'!$O$28</f>
        <v>2.6800000000000001E-2</v>
      </c>
      <c r="K91" s="80"/>
    </row>
    <row r="92" spans="1:11" x14ac:dyDescent="0.2">
      <c r="A92" s="36" t="s">
        <v>21</v>
      </c>
      <c r="B92" s="66"/>
      <c r="C92" s="67" t="s">
        <v>19</v>
      </c>
      <c r="D92" s="68"/>
      <c r="E92" s="69">
        <v>0.23</v>
      </c>
      <c r="F92" s="70">
        <v>0.28000000000000003</v>
      </c>
      <c r="G92" s="71">
        <v>0.28999999999999998</v>
      </c>
      <c r="H92" s="77">
        <v>0.19</v>
      </c>
      <c r="I92" s="78"/>
      <c r="J92" s="79">
        <v>0.01</v>
      </c>
      <c r="K92" s="80"/>
    </row>
    <row r="93" spans="1:11" ht="17" thickBot="1" x14ac:dyDescent="0.25">
      <c r="A93" s="81"/>
      <c r="B93" s="82"/>
      <c r="C93" s="83" t="s">
        <v>20</v>
      </c>
      <c r="D93" s="84"/>
      <c r="E93" s="85">
        <v>0.14000000000000001</v>
      </c>
      <c r="F93" s="86">
        <v>0.32</v>
      </c>
      <c r="G93" s="87">
        <v>0.28999999999999998</v>
      </c>
      <c r="H93" s="88">
        <v>0.23</v>
      </c>
      <c r="I93" s="89"/>
      <c r="J93" s="90">
        <v>0.01</v>
      </c>
      <c r="K93" s="91"/>
    </row>
    <row r="94" spans="1:11" ht="17" thickBot="1" x14ac:dyDescent="0.25">
      <c r="A94" s="2"/>
      <c r="B94" s="3"/>
      <c r="C94" s="2"/>
      <c r="D94" s="2"/>
      <c r="E94" s="2"/>
      <c r="F94" s="2"/>
      <c r="G94" s="2"/>
      <c r="H94" s="2"/>
      <c r="I94" s="2"/>
      <c r="J94" s="2"/>
      <c r="K94" s="2"/>
    </row>
    <row r="95" spans="1:11" ht="56" x14ac:dyDescent="0.2">
      <c r="A95" s="4" t="s">
        <v>28</v>
      </c>
      <c r="B95" s="5"/>
      <c r="C95" s="6" t="s">
        <v>3</v>
      </c>
      <c r="D95" s="7"/>
      <c r="E95" s="8" t="s">
        <v>4</v>
      </c>
      <c r="F95" s="9" t="s">
        <v>5</v>
      </c>
      <c r="G95" s="10" t="s">
        <v>6</v>
      </c>
      <c r="H95" s="11" t="s">
        <v>7</v>
      </c>
      <c r="I95" s="12"/>
      <c r="J95" s="13" t="s">
        <v>8</v>
      </c>
      <c r="K95" s="14"/>
    </row>
    <row r="96" spans="1:11" x14ac:dyDescent="0.2">
      <c r="A96" s="15" t="s">
        <v>9</v>
      </c>
      <c r="B96" s="94">
        <f>'[1]PARCC_SY15-16_final_results_stu'!$P$9</f>
        <v>3276</v>
      </c>
      <c r="C96" s="17"/>
      <c r="D96" s="18"/>
      <c r="E96" s="19"/>
      <c r="F96" s="20"/>
      <c r="G96" s="21"/>
      <c r="H96" s="22"/>
      <c r="I96" s="23"/>
      <c r="J96" s="24"/>
      <c r="K96" s="25"/>
    </row>
    <row r="97" spans="1:11" x14ac:dyDescent="0.2">
      <c r="A97" s="26" t="s">
        <v>10</v>
      </c>
      <c r="B97" s="27">
        <f>'[1]PARCC_SY15-16_final_results_stu'!$P$29</f>
        <v>3267</v>
      </c>
      <c r="C97" s="28"/>
      <c r="D97" s="29"/>
      <c r="E97" s="30" t="s">
        <v>11</v>
      </c>
      <c r="F97" s="31" t="s">
        <v>12</v>
      </c>
      <c r="G97" s="21" t="s">
        <v>13</v>
      </c>
      <c r="H97" s="32" t="s">
        <v>14</v>
      </c>
      <c r="I97" s="33"/>
      <c r="J97" s="34" t="s">
        <v>15</v>
      </c>
      <c r="K97" s="35"/>
    </row>
    <row r="98" spans="1:11" x14ac:dyDescent="0.2">
      <c r="A98" s="36" t="s">
        <v>16</v>
      </c>
      <c r="B98" s="37"/>
      <c r="C98" s="38">
        <f>ROUND(I98-SUM(G105,H105,J105),2)</f>
        <v>0.04</v>
      </c>
      <c r="D98" s="39" t="str">
        <f>IF(C98&gt;0,"↑",IF(C98&lt;0,"↓","↔"))</f>
        <v>↑</v>
      </c>
      <c r="E98" s="40"/>
      <c r="F98" s="40"/>
      <c r="G98" s="41"/>
      <c r="H98" s="42" t="s">
        <v>9</v>
      </c>
      <c r="I98" s="43">
        <f>SUM(G103:J103)</f>
        <v>0.4793</v>
      </c>
      <c r="J98" s="44"/>
      <c r="K98" s="45"/>
    </row>
    <row r="99" spans="1:11" x14ac:dyDescent="0.2">
      <c r="A99" s="46"/>
      <c r="B99" s="47"/>
      <c r="C99" s="38">
        <f>ROUND(I99-SUM(G106,H106,J106),2)</f>
        <v>-0.02</v>
      </c>
      <c r="D99" s="39" t="str">
        <f>IF(C99&gt;0,"↑",IF(C99&lt;0,"↓","↔"))</f>
        <v>↓</v>
      </c>
      <c r="E99" s="48"/>
      <c r="F99" s="48"/>
      <c r="G99" s="49"/>
      <c r="H99" s="42" t="s">
        <v>10</v>
      </c>
      <c r="I99" s="43">
        <f>SUM(G104:K104)</f>
        <v>0.4622</v>
      </c>
      <c r="J99" s="44"/>
      <c r="K99" s="45"/>
    </row>
    <row r="100" spans="1:11" x14ac:dyDescent="0.2">
      <c r="A100" s="36" t="s">
        <v>17</v>
      </c>
      <c r="B100" s="37"/>
      <c r="C100" s="38">
        <f>ROUND(J100-SUM(H105,J105),2)</f>
        <v>0.03</v>
      </c>
      <c r="D100" s="39" t="str">
        <f>IF(C100&gt;0,"↑",IF(C100&lt;0,"↓","↔"))</f>
        <v>↑</v>
      </c>
      <c r="E100" s="40"/>
      <c r="F100" s="40"/>
      <c r="G100" s="50"/>
      <c r="H100" s="51"/>
      <c r="I100" s="52" t="s">
        <v>9</v>
      </c>
      <c r="J100" s="53">
        <f>SUM(H103:J103)</f>
        <v>0.20850000000000002</v>
      </c>
      <c r="K100" s="54"/>
    </row>
    <row r="101" spans="1:11" x14ac:dyDescent="0.2">
      <c r="A101" s="46"/>
      <c r="B101" s="47"/>
      <c r="C101" s="38">
        <f>ROUND(J101-SUM(H106,J106),2)</f>
        <v>0.02</v>
      </c>
      <c r="D101" s="39" t="str">
        <f>IF(C101&gt;0,"↑",IF(C101&lt;0,"↓","↔"))</f>
        <v>↑</v>
      </c>
      <c r="E101" s="55"/>
      <c r="F101" s="55"/>
      <c r="G101" s="56"/>
      <c r="H101" s="57"/>
      <c r="I101" s="58" t="s">
        <v>10</v>
      </c>
      <c r="J101" s="59">
        <f>SUM(H104:K104)</f>
        <v>0.21030000000000001</v>
      </c>
      <c r="K101" s="60"/>
    </row>
    <row r="102" spans="1:11" x14ac:dyDescent="0.2">
      <c r="A102" s="61"/>
      <c r="B102" s="62"/>
      <c r="C102" s="63"/>
      <c r="D102" s="63"/>
      <c r="E102" s="64"/>
      <c r="F102" s="64"/>
      <c r="G102" s="64"/>
      <c r="H102" s="64"/>
      <c r="I102" s="64"/>
      <c r="J102" s="64"/>
      <c r="K102" s="65"/>
    </row>
    <row r="103" spans="1:11" x14ac:dyDescent="0.2">
      <c r="A103" s="36" t="s">
        <v>18</v>
      </c>
      <c r="B103" s="66"/>
      <c r="C103" s="67" t="s">
        <v>19</v>
      </c>
      <c r="D103" s="68"/>
      <c r="E103" s="69">
        <f>'[1]PARCC_SY15-16_final_results_stu'!$Q$4</f>
        <v>0.2482</v>
      </c>
      <c r="F103" s="70">
        <f>'[1]PARCC_SY15-16_final_results_stu'!$Q$5</f>
        <v>0.27260000000000001</v>
      </c>
      <c r="G103" s="71">
        <f>'[1]PARCC_SY15-16_final_results_stu'!$Q$6</f>
        <v>0.27079999999999999</v>
      </c>
      <c r="H103" s="72">
        <f>'[1]PARCC_SY15-16_final_results_stu'!$Q$7</f>
        <v>0.19350000000000001</v>
      </c>
      <c r="I103" s="72"/>
      <c r="J103" s="73">
        <f>'[1]PARCC_SY15-16_final_results_stu'!$Q$8</f>
        <v>1.4999999999999999E-2</v>
      </c>
      <c r="K103" s="74"/>
    </row>
    <row r="104" spans="1:11" x14ac:dyDescent="0.2">
      <c r="A104" s="75"/>
      <c r="B104" s="76"/>
      <c r="C104" s="67" t="s">
        <v>20</v>
      </c>
      <c r="D104" s="68"/>
      <c r="E104" s="69">
        <f>'[1]PARCC_SY15-16_final_results_stu'!$Q$24</f>
        <v>0.23319999999999999</v>
      </c>
      <c r="F104" s="70">
        <f>'[1]PARCC_SY15-16_final_results_stu'!$Q$25</f>
        <v>0.30459999999999998</v>
      </c>
      <c r="G104" s="71">
        <f>'[1]PARCC_SY15-16_final_results_stu'!$Q$26</f>
        <v>0.25190000000000001</v>
      </c>
      <c r="H104" s="77">
        <f>'[1]PARCC_SY15-16_final_results_stu'!$Q$27</f>
        <v>0.191</v>
      </c>
      <c r="I104" s="78"/>
      <c r="J104" s="79">
        <f>'[1]PARCC_SY15-16_final_results_stu'!$Q$28</f>
        <v>1.9300000000000001E-2</v>
      </c>
      <c r="K104" s="80"/>
    </row>
    <row r="105" spans="1:11" x14ac:dyDescent="0.2">
      <c r="A105" s="36" t="s">
        <v>21</v>
      </c>
      <c r="B105" s="66"/>
      <c r="C105" s="67" t="s">
        <v>19</v>
      </c>
      <c r="D105" s="68"/>
      <c r="E105" s="69">
        <v>0.26</v>
      </c>
      <c r="F105" s="70">
        <v>0.3</v>
      </c>
      <c r="G105" s="71">
        <v>0.26</v>
      </c>
      <c r="H105" s="77">
        <v>0.17</v>
      </c>
      <c r="I105" s="78"/>
      <c r="J105" s="79">
        <v>0.01</v>
      </c>
      <c r="K105" s="80"/>
    </row>
    <row r="106" spans="1:11" ht="17" thickBot="1" x14ac:dyDescent="0.25">
      <c r="A106" s="81"/>
      <c r="B106" s="82"/>
      <c r="C106" s="83" t="s">
        <v>20</v>
      </c>
      <c r="D106" s="84"/>
      <c r="E106" s="85">
        <v>0.19</v>
      </c>
      <c r="F106" s="86">
        <v>0.32</v>
      </c>
      <c r="G106" s="87">
        <v>0.28999999999999998</v>
      </c>
      <c r="H106" s="88">
        <v>0.18</v>
      </c>
      <c r="I106" s="89"/>
      <c r="J106" s="90">
        <v>0.01</v>
      </c>
      <c r="K106" s="91"/>
    </row>
    <row r="107" spans="1:11" x14ac:dyDescent="0.2">
      <c r="A107" s="2"/>
      <c r="B107" s="3"/>
      <c r="C107" s="2"/>
      <c r="D107" s="2"/>
      <c r="E107" s="2"/>
      <c r="F107" s="2"/>
      <c r="G107" s="2"/>
      <c r="H107" s="2"/>
      <c r="I107" s="2"/>
      <c r="J107" s="2"/>
      <c r="K107" s="2"/>
    </row>
    <row r="108" spans="1:11" x14ac:dyDescent="0.2">
      <c r="A108" s="2"/>
      <c r="B108" s="3"/>
      <c r="C108" s="2"/>
      <c r="D108" s="2"/>
      <c r="E108" s="2"/>
      <c r="F108" s="2"/>
      <c r="G108" s="2"/>
      <c r="H108" s="2"/>
      <c r="I108" s="2"/>
      <c r="J108" s="2"/>
      <c r="K108" s="2"/>
    </row>
    <row r="109" spans="1:11" x14ac:dyDescent="0.2">
      <c r="A109" s="2"/>
      <c r="B109" s="3"/>
      <c r="C109" s="2"/>
      <c r="D109" s="2"/>
      <c r="E109" s="2"/>
      <c r="F109" s="2"/>
      <c r="G109" s="2"/>
      <c r="H109" s="2"/>
      <c r="I109" s="2"/>
      <c r="J109" s="2"/>
      <c r="K109" s="2"/>
    </row>
    <row r="110" spans="1:11" x14ac:dyDescent="0.2">
      <c r="A110" s="2"/>
      <c r="B110" s="3"/>
      <c r="C110" s="2"/>
      <c r="D110" s="2"/>
      <c r="E110" s="2"/>
      <c r="F110" s="2"/>
      <c r="G110" s="2"/>
      <c r="H110" s="2"/>
      <c r="I110" s="2"/>
      <c r="J110" s="2"/>
      <c r="K110" s="2"/>
    </row>
    <row r="111" spans="1:11" x14ac:dyDescent="0.2">
      <c r="A111" s="2"/>
      <c r="B111" s="3"/>
      <c r="C111" s="2"/>
      <c r="D111" s="2"/>
      <c r="E111" s="2"/>
      <c r="F111" s="2"/>
      <c r="G111" s="2"/>
      <c r="H111" s="2"/>
      <c r="I111" s="2"/>
      <c r="J111" s="2"/>
      <c r="K111" s="2"/>
    </row>
    <row r="112" spans="1:11" x14ac:dyDescent="0.2">
      <c r="A112" s="2"/>
      <c r="B112" s="3"/>
      <c r="C112" s="2"/>
      <c r="D112" s="2"/>
      <c r="E112" s="2"/>
      <c r="F112" s="2"/>
      <c r="G112" s="2"/>
      <c r="H112" s="2"/>
      <c r="I112" s="2"/>
      <c r="J112" s="2"/>
      <c r="K112" s="2"/>
    </row>
    <row r="113" spans="1:11" x14ac:dyDescent="0.2">
      <c r="A113" s="2"/>
      <c r="B113" s="3"/>
      <c r="C113" s="2"/>
      <c r="D113" s="2"/>
      <c r="E113" s="2"/>
      <c r="F113" s="2"/>
      <c r="G113" s="2"/>
      <c r="H113" s="2"/>
      <c r="I113" s="2"/>
      <c r="J113" s="2"/>
      <c r="K113" s="2"/>
    </row>
    <row r="114" spans="1:11" x14ac:dyDescent="0.2">
      <c r="A114" s="2"/>
      <c r="B114" s="3"/>
      <c r="C114" s="2"/>
      <c r="D114" s="2"/>
      <c r="E114" s="2"/>
      <c r="F114" s="2"/>
      <c r="G114" s="2"/>
      <c r="H114" s="2"/>
      <c r="I114" s="2"/>
      <c r="J114" s="2"/>
      <c r="K114" s="2"/>
    </row>
    <row r="115" spans="1:11" x14ac:dyDescent="0.2">
      <c r="A115" s="2"/>
      <c r="B115" s="3"/>
      <c r="C115" s="2"/>
      <c r="D115" s="2"/>
      <c r="E115" s="2"/>
      <c r="F115" s="2"/>
      <c r="G115" s="2"/>
      <c r="H115" s="2"/>
      <c r="I115" s="2"/>
      <c r="J115" s="2"/>
      <c r="K115" s="2"/>
    </row>
    <row r="116" spans="1:11" x14ac:dyDescent="0.2">
      <c r="A116" s="2"/>
      <c r="B116" s="3"/>
      <c r="C116" s="2"/>
      <c r="D116" s="2"/>
      <c r="E116" s="2"/>
      <c r="F116" s="2"/>
      <c r="G116" s="2"/>
      <c r="H116" s="2"/>
      <c r="I116" s="2"/>
      <c r="J116" s="2"/>
      <c r="K116" s="2"/>
    </row>
    <row r="117" spans="1:11" x14ac:dyDescent="0.2">
      <c r="A117" s="2"/>
      <c r="B117" s="3"/>
      <c r="C117" s="2"/>
      <c r="D117" s="2"/>
      <c r="E117" s="2"/>
      <c r="F117" s="2"/>
      <c r="G117" s="2"/>
      <c r="H117" s="2"/>
      <c r="I117" s="2"/>
      <c r="J117" s="2"/>
      <c r="K117" s="2"/>
    </row>
    <row r="118" spans="1:11" x14ac:dyDescent="0.2">
      <c r="A118" s="2"/>
      <c r="B118" s="3"/>
      <c r="C118" s="2"/>
      <c r="D118" s="2"/>
      <c r="E118" s="2"/>
      <c r="F118" s="2"/>
      <c r="G118" s="2"/>
      <c r="H118" s="2"/>
      <c r="I118" s="2"/>
      <c r="J118" s="2"/>
      <c r="K118" s="2"/>
    </row>
    <row r="119" spans="1:11" x14ac:dyDescent="0.2">
      <c r="A119" s="2"/>
      <c r="B119" s="3"/>
      <c r="C119" s="2"/>
      <c r="D119" s="2"/>
      <c r="E119" s="2"/>
      <c r="F119" s="2"/>
      <c r="G119" s="2"/>
      <c r="H119" s="2"/>
      <c r="I119" s="2"/>
      <c r="J119" s="2"/>
      <c r="K119" s="2"/>
    </row>
  </sheetData>
  <mergeCells count="194">
    <mergeCell ref="H106:I106"/>
    <mergeCell ref="J106:K106"/>
    <mergeCell ref="H103:I103"/>
    <mergeCell ref="J103:K103"/>
    <mergeCell ref="C104:D104"/>
    <mergeCell ref="H104:I104"/>
    <mergeCell ref="J104:K104"/>
    <mergeCell ref="A105:A106"/>
    <mergeCell ref="C105:D105"/>
    <mergeCell ref="H105:I105"/>
    <mergeCell ref="J105:K105"/>
    <mergeCell ref="C106:D106"/>
    <mergeCell ref="A98:B99"/>
    <mergeCell ref="E98:F98"/>
    <mergeCell ref="A100:B101"/>
    <mergeCell ref="E100:G100"/>
    <mergeCell ref="A103:A104"/>
    <mergeCell ref="C103:D103"/>
    <mergeCell ref="H93:I93"/>
    <mergeCell ref="J93:K93"/>
    <mergeCell ref="A95:B95"/>
    <mergeCell ref="C95:D97"/>
    <mergeCell ref="H95:I95"/>
    <mergeCell ref="J95:K95"/>
    <mergeCell ref="H97:I97"/>
    <mergeCell ref="J97:K97"/>
    <mergeCell ref="H90:I90"/>
    <mergeCell ref="J90:K90"/>
    <mergeCell ref="C91:D91"/>
    <mergeCell ref="H91:I91"/>
    <mergeCell ref="J91:K91"/>
    <mergeCell ref="A92:A93"/>
    <mergeCell ref="C92:D92"/>
    <mergeCell ref="H92:I92"/>
    <mergeCell ref="J92:K92"/>
    <mergeCell ref="C93:D93"/>
    <mergeCell ref="A85:B86"/>
    <mergeCell ref="E85:F85"/>
    <mergeCell ref="A87:B88"/>
    <mergeCell ref="E87:G87"/>
    <mergeCell ref="A90:A91"/>
    <mergeCell ref="C90:D90"/>
    <mergeCell ref="H80:I80"/>
    <mergeCell ref="J80:K80"/>
    <mergeCell ref="A82:B82"/>
    <mergeCell ref="C82:D84"/>
    <mergeCell ref="H82:I82"/>
    <mergeCell ref="J82:K82"/>
    <mergeCell ref="H84:I84"/>
    <mergeCell ref="J84:K84"/>
    <mergeCell ref="H77:I77"/>
    <mergeCell ref="J77:K77"/>
    <mergeCell ref="C78:D78"/>
    <mergeCell ref="H78:I78"/>
    <mergeCell ref="J78:K78"/>
    <mergeCell ref="A79:A80"/>
    <mergeCell ref="C79:D79"/>
    <mergeCell ref="H79:I79"/>
    <mergeCell ref="J79:K79"/>
    <mergeCell ref="C80:D80"/>
    <mergeCell ref="A72:B73"/>
    <mergeCell ref="E72:F72"/>
    <mergeCell ref="A74:B75"/>
    <mergeCell ref="E74:G74"/>
    <mergeCell ref="A77:A78"/>
    <mergeCell ref="C77:D77"/>
    <mergeCell ref="H67:I67"/>
    <mergeCell ref="J67:K67"/>
    <mergeCell ref="A69:B69"/>
    <mergeCell ref="C69:D71"/>
    <mergeCell ref="H69:I69"/>
    <mergeCell ref="J69:K69"/>
    <mergeCell ref="H71:I71"/>
    <mergeCell ref="J71:K71"/>
    <mergeCell ref="H64:I64"/>
    <mergeCell ref="J64:K64"/>
    <mergeCell ref="C65:D65"/>
    <mergeCell ref="H65:I65"/>
    <mergeCell ref="J65:K65"/>
    <mergeCell ref="A66:A67"/>
    <mergeCell ref="C66:D66"/>
    <mergeCell ref="H66:I66"/>
    <mergeCell ref="J66:K66"/>
    <mergeCell ref="C67:D67"/>
    <mergeCell ref="A59:B60"/>
    <mergeCell ref="E59:F59"/>
    <mergeCell ref="A61:B62"/>
    <mergeCell ref="E61:G61"/>
    <mergeCell ref="A64:A65"/>
    <mergeCell ref="C64:D64"/>
    <mergeCell ref="H54:I54"/>
    <mergeCell ref="J54:K54"/>
    <mergeCell ref="A56:B56"/>
    <mergeCell ref="C56:D58"/>
    <mergeCell ref="H56:I56"/>
    <mergeCell ref="J56:K56"/>
    <mergeCell ref="H58:I58"/>
    <mergeCell ref="J58:K58"/>
    <mergeCell ref="H51:I51"/>
    <mergeCell ref="J51:K51"/>
    <mergeCell ref="C52:D52"/>
    <mergeCell ref="H52:I52"/>
    <mergeCell ref="J52:K52"/>
    <mergeCell ref="A53:A54"/>
    <mergeCell ref="C53:D53"/>
    <mergeCell ref="H53:I53"/>
    <mergeCell ref="J53:K53"/>
    <mergeCell ref="C54:D54"/>
    <mergeCell ref="A46:B47"/>
    <mergeCell ref="E46:F46"/>
    <mergeCell ref="A48:B49"/>
    <mergeCell ref="E48:G48"/>
    <mergeCell ref="A51:A52"/>
    <mergeCell ref="C51:D51"/>
    <mergeCell ref="H41:I41"/>
    <mergeCell ref="J41:K41"/>
    <mergeCell ref="A43:B43"/>
    <mergeCell ref="C43:D45"/>
    <mergeCell ref="H43:I43"/>
    <mergeCell ref="J43:K43"/>
    <mergeCell ref="H45:I45"/>
    <mergeCell ref="J45:K45"/>
    <mergeCell ref="H38:I38"/>
    <mergeCell ref="J38:K38"/>
    <mergeCell ref="C39:D39"/>
    <mergeCell ref="H39:I39"/>
    <mergeCell ref="J39:K39"/>
    <mergeCell ref="A40:A41"/>
    <mergeCell ref="C40:D40"/>
    <mergeCell ref="H40:I40"/>
    <mergeCell ref="J40:K40"/>
    <mergeCell ref="C41:D41"/>
    <mergeCell ref="A33:B34"/>
    <mergeCell ref="E33:F33"/>
    <mergeCell ref="A35:B36"/>
    <mergeCell ref="E35:G35"/>
    <mergeCell ref="A38:A39"/>
    <mergeCell ref="C38:D38"/>
    <mergeCell ref="H28:I28"/>
    <mergeCell ref="J28:K28"/>
    <mergeCell ref="A30:B30"/>
    <mergeCell ref="C30:D32"/>
    <mergeCell ref="H30:I30"/>
    <mergeCell ref="J30:K30"/>
    <mergeCell ref="H32:I32"/>
    <mergeCell ref="J32:K32"/>
    <mergeCell ref="H25:I25"/>
    <mergeCell ref="J25:K25"/>
    <mergeCell ref="C26:D26"/>
    <mergeCell ref="H26:I26"/>
    <mergeCell ref="J26:K26"/>
    <mergeCell ref="A27:A28"/>
    <mergeCell ref="C27:D27"/>
    <mergeCell ref="H27:I27"/>
    <mergeCell ref="J27:K27"/>
    <mergeCell ref="C28:D28"/>
    <mergeCell ref="A20:B21"/>
    <mergeCell ref="E20:F20"/>
    <mergeCell ref="A22:B23"/>
    <mergeCell ref="E22:G22"/>
    <mergeCell ref="A25:A26"/>
    <mergeCell ref="C25:D25"/>
    <mergeCell ref="H15:I15"/>
    <mergeCell ref="J15:K15"/>
    <mergeCell ref="A17:B17"/>
    <mergeCell ref="C17:D19"/>
    <mergeCell ref="H17:I17"/>
    <mergeCell ref="J17:K17"/>
    <mergeCell ref="H19:I19"/>
    <mergeCell ref="J19:K19"/>
    <mergeCell ref="H12:I12"/>
    <mergeCell ref="J12:K12"/>
    <mergeCell ref="C13:D13"/>
    <mergeCell ref="H13:I13"/>
    <mergeCell ref="J13:K13"/>
    <mergeCell ref="A14:A15"/>
    <mergeCell ref="C14:D14"/>
    <mergeCell ref="H14:I14"/>
    <mergeCell ref="J14:K14"/>
    <mergeCell ref="C15:D15"/>
    <mergeCell ref="A7:B8"/>
    <mergeCell ref="E7:F7"/>
    <mergeCell ref="A9:B10"/>
    <mergeCell ref="E9:G9"/>
    <mergeCell ref="A12:A13"/>
    <mergeCell ref="C12:D12"/>
    <mergeCell ref="A1:K1"/>
    <mergeCell ref="A2:K2"/>
    <mergeCell ref="A4:B4"/>
    <mergeCell ref="C4:D6"/>
    <mergeCell ref="H4:I4"/>
    <mergeCell ref="J4:K4"/>
    <mergeCell ref="H6:I6"/>
    <mergeCell ref="J6:K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2016-08-30T17:03:35Z</dcterms:created>
  <dcterms:modified xsi:type="dcterms:W3CDTF">2016-08-30T17:04:10Z</dcterms:modified>
</cp:coreProperties>
</file>