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4795" windowHeight="12015"/>
  </bookViews>
  <sheets>
    <sheet name="Sheet2" sheetId="2" r:id="rId1"/>
  </sheets>
  <definedNames>
    <definedName name="_xlnm.Print_Area" localSheetId="0">Sheet2!$A$1:$C$92</definedName>
  </definedNames>
  <calcPr calcId="145621"/>
</workbook>
</file>

<file path=xl/calcChain.xml><?xml version="1.0" encoding="utf-8"?>
<calcChain xmlns="http://schemas.openxmlformats.org/spreadsheetml/2006/main">
  <c r="C54" i="2" l="1"/>
  <c r="C12" i="2" l="1"/>
  <c r="C84" i="2" l="1"/>
  <c r="C8" i="2"/>
  <c r="C7" i="2"/>
  <c r="C5" i="2"/>
  <c r="C48" i="2" l="1"/>
  <c r="C15" i="2" l="1"/>
  <c r="C64" i="2" s="1"/>
  <c r="C74" i="2" s="1"/>
  <c r="C18" i="2" l="1"/>
  <c r="C57" i="2" l="1"/>
  <c r="C40" i="2"/>
  <c r="C30" i="2"/>
  <c r="C76" i="2" l="1"/>
  <c r="C86" i="2" s="1"/>
</calcChain>
</file>

<file path=xl/sharedStrings.xml><?xml version="1.0" encoding="utf-8"?>
<sst xmlns="http://schemas.openxmlformats.org/spreadsheetml/2006/main" count="78" uniqueCount="78">
  <si>
    <t>NET INCOME</t>
  </si>
  <si>
    <t>TOTAL CAPITAL EXPENSES</t>
  </si>
  <si>
    <t xml:space="preserve">    Furniture</t>
  </si>
  <si>
    <t xml:space="preserve">    Office Equipment</t>
  </si>
  <si>
    <t xml:space="preserve">    Textbooks</t>
  </si>
  <si>
    <t>TOTAL OPERATING EXPENSES</t>
  </si>
  <si>
    <t>Subtotal: General Expenses</t>
  </si>
  <si>
    <t>School Crossing</t>
  </si>
  <si>
    <t>Taxes &amp; Filings</t>
  </si>
  <si>
    <t>Student/Staff Recruitment/Advertising</t>
  </si>
  <si>
    <t>Dues/Subscriptions/Memberships</t>
  </si>
  <si>
    <t>Consultants</t>
  </si>
  <si>
    <t>Administration Fee</t>
  </si>
  <si>
    <t>Food Service</t>
  </si>
  <si>
    <t>Transportation</t>
  </si>
  <si>
    <t>Bank Fees</t>
  </si>
  <si>
    <t>Insurance</t>
  </si>
  <si>
    <t>General Expenses</t>
  </si>
  <si>
    <t>Subtotal: Office Expenses</t>
  </si>
  <si>
    <t>Postage and Shipping</t>
  </si>
  <si>
    <t>Printing and Copying</t>
  </si>
  <si>
    <t>Telephone/Telecommunications</t>
  </si>
  <si>
    <t>Office Equipment Rental and Maintenance</t>
  </si>
  <si>
    <t>Office Supplies and Materials</t>
  </si>
  <si>
    <t>Office Expenses</t>
  </si>
  <si>
    <t>Subtotal: Occupancy Expenses</t>
  </si>
  <si>
    <t>Janitorial Supplies/Services</t>
  </si>
  <si>
    <t>Utilities</t>
  </si>
  <si>
    <t>Mortgage Interest Payments</t>
  </si>
  <si>
    <t>Mortgage Principal Payments</t>
  </si>
  <si>
    <t>Occupancy Expenses</t>
  </si>
  <si>
    <t>Subtotal: Direct Student Costs</t>
  </si>
  <si>
    <t>Miscellaneous Student Costs (Other Direct)</t>
  </si>
  <si>
    <t>Sports Related</t>
  </si>
  <si>
    <t xml:space="preserve">Contracted Instructional/Student Services </t>
  </si>
  <si>
    <t>Student Assessment Materials</t>
  </si>
  <si>
    <t>Other Instructional Supplies</t>
  </si>
  <si>
    <t>Computers and Materials</t>
  </si>
  <si>
    <t>Textbooks</t>
  </si>
  <si>
    <t>Direct Student Costs</t>
  </si>
  <si>
    <t>Subtotal: Personnel Costs</t>
  </si>
  <si>
    <t>Staff Development</t>
  </si>
  <si>
    <t>Employer Taxes</t>
  </si>
  <si>
    <t>Unemployment Benefits</t>
  </si>
  <si>
    <t>Retirement Contribution</t>
  </si>
  <si>
    <t>Reimburseable Healtn Insurance</t>
  </si>
  <si>
    <t>Employee Benefits   (Health)</t>
  </si>
  <si>
    <t xml:space="preserve">General Support Staff   </t>
  </si>
  <si>
    <t xml:space="preserve">Custodial Salaries   </t>
  </si>
  <si>
    <t xml:space="preserve">Clerical Salaries   </t>
  </si>
  <si>
    <t xml:space="preserve">Security Staff   </t>
  </si>
  <si>
    <t xml:space="preserve">Teachers Salaries   </t>
  </si>
  <si>
    <t xml:space="preserve">Principal/Executive Salary  </t>
  </si>
  <si>
    <t>Personnel Salaries and Benefits</t>
  </si>
  <si>
    <t>EXPENSES</t>
  </si>
  <si>
    <t>TOTAL REVENUES</t>
  </si>
  <si>
    <t>Federal School Lunch Program</t>
  </si>
  <si>
    <t>Other Federal Grants</t>
  </si>
  <si>
    <t>ROTC</t>
  </si>
  <si>
    <t>Special Education</t>
  </si>
  <si>
    <t>Facilities</t>
  </si>
  <si>
    <t xml:space="preserve">Federal Entitlements </t>
  </si>
  <si>
    <t xml:space="preserve">Per Pupil Charter Payments   </t>
  </si>
  <si>
    <t>REVENUES</t>
  </si>
  <si>
    <t>Headcount</t>
  </si>
  <si>
    <t>Legal, Audit Fees and Payroll Services</t>
  </si>
  <si>
    <t>Maintenance</t>
  </si>
  <si>
    <t>Other General Expense/Repairs</t>
  </si>
  <si>
    <t>WMST FY 2017-18 PROPOSED BUDGET</t>
  </si>
  <si>
    <t>At Risk Summer School</t>
  </si>
  <si>
    <t>Board Member Contributions</t>
  </si>
  <si>
    <t>Proposed FY 17-18 Budget</t>
  </si>
  <si>
    <t>Philantrophic Donations</t>
  </si>
  <si>
    <t>Capital Expenses</t>
  </si>
  <si>
    <t>IB Program Fees and Services</t>
  </si>
  <si>
    <t>AVID Program Fees and Services</t>
  </si>
  <si>
    <t xml:space="preserve">    Building Repairs</t>
  </si>
  <si>
    <t>School Meetings and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</si>
</sst>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b/>
      <u val="doubleAccounting"/>
      <sz val="14"/>
      <name val="Arial"/>
      <family val="2"/>
    </font>
    <font>
      <b/>
      <i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43" fontId="2" fillId="0" borderId="0" xfId="0" applyNumberFormat="1" applyFont="1" applyBorder="1"/>
    <xf numFmtId="9" fontId="5" fillId="0" borderId="0" xfId="2" applyNumberFormat="1" applyFont="1" applyBorder="1"/>
    <xf numFmtId="0" fontId="2" fillId="0" borderId="0" xfId="0" applyFont="1" applyBorder="1"/>
    <xf numFmtId="0" fontId="3" fillId="0" borderId="0" xfId="0" applyFont="1" applyAlignment="1">
      <alignment horizontal="center" wrapText="1"/>
    </xf>
    <xf numFmtId="0" fontId="2" fillId="0" borderId="1" xfId="0" applyFont="1" applyBorder="1"/>
    <xf numFmtId="41" fontId="7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4" xfId="0" applyFont="1" applyBorder="1"/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2" applyFont="1" applyBorder="1"/>
    <xf numFmtId="41" fontId="7" fillId="0" borderId="0" xfId="0" applyNumberFormat="1" applyFont="1" applyFill="1"/>
    <xf numFmtId="0" fontId="4" fillId="0" borderId="0" xfId="0" applyFont="1" applyFill="1"/>
    <xf numFmtId="41" fontId="7" fillId="0" borderId="3" xfId="0" applyNumberFormat="1" applyFont="1" applyFill="1" applyBorder="1"/>
    <xf numFmtId="42" fontId="8" fillId="0" borderId="0" xfId="1" applyNumberFormat="1" applyFont="1" applyFill="1"/>
    <xf numFmtId="3" fontId="6" fillId="0" borderId="3" xfId="0" applyNumberFormat="1" applyFont="1" applyFill="1" applyBorder="1"/>
    <xf numFmtId="42" fontId="6" fillId="0" borderId="0" xfId="1" applyNumberFormat="1" applyFont="1" applyFill="1" applyBorder="1"/>
    <xf numFmtId="3" fontId="7" fillId="0" borderId="0" xfId="1" applyNumberFormat="1" applyFont="1" applyFill="1"/>
    <xf numFmtId="3" fontId="7" fillId="0" borderId="0" xfId="0" applyNumberFormat="1" applyFont="1" applyFill="1"/>
    <xf numFmtId="0" fontId="2" fillId="0" borderId="1" xfId="0" applyFont="1" applyBorder="1" applyAlignment="1">
      <alignment horizontal="right"/>
    </xf>
    <xf numFmtId="44" fontId="3" fillId="0" borderId="0" xfId="3" applyFont="1"/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wrapText="1"/>
    </xf>
    <xf numFmtId="49" fontId="7" fillId="0" borderId="6" xfId="1" applyNumberFormat="1" applyFont="1" applyBorder="1" applyAlignment="1">
      <alignment horizontal="center" wrapText="1"/>
    </xf>
    <xf numFmtId="3" fontId="7" fillId="0" borderId="8" xfId="0" applyNumberFormat="1" applyFont="1" applyFill="1" applyBorder="1"/>
    <xf numFmtId="3" fontId="7" fillId="0" borderId="0" xfId="0" applyNumberFormat="1" applyFont="1" applyFill="1" applyBorder="1"/>
    <xf numFmtId="3" fontId="7" fillId="0" borderId="8" xfId="1" applyNumberFormat="1" applyFont="1" applyBorder="1"/>
    <xf numFmtId="41" fontId="4" fillId="0" borderId="9" xfId="0" applyNumberFormat="1" applyFont="1" applyFill="1" applyBorder="1"/>
    <xf numFmtId="41" fontId="7" fillId="0" borderId="10" xfId="0" applyNumberFormat="1" applyFont="1" applyFill="1" applyBorder="1"/>
    <xf numFmtId="37" fontId="7" fillId="0" borderId="2" xfId="1" applyNumberFormat="1" applyFont="1" applyBorder="1"/>
    <xf numFmtId="41" fontId="7" fillId="0" borderId="8" xfId="0" applyNumberFormat="1" applyFont="1" applyFill="1" applyBorder="1"/>
    <xf numFmtId="0" fontId="9" fillId="0" borderId="0" xfId="0" applyFont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view="pageBreakPreview" topLeftCell="A46" zoomScaleNormal="100" zoomScaleSheetLayoutView="100" workbookViewId="0">
      <selection activeCell="B72" sqref="B72"/>
    </sheetView>
  </sheetViews>
  <sheetFormatPr defaultRowHeight="15.75" x14ac:dyDescent="0.25"/>
  <cols>
    <col min="1" max="1" width="31.140625" style="1" customWidth="1"/>
    <col min="2" max="2" width="55.42578125" style="1" customWidth="1"/>
    <col min="3" max="3" width="17.5703125" style="1" customWidth="1"/>
    <col min="4" max="7" width="9.140625" style="1"/>
    <col min="8" max="8" width="16" style="1" customWidth="1"/>
    <col min="9" max="9" width="13.5703125" style="1" customWidth="1"/>
    <col min="10" max="10" width="14.85546875" style="1" customWidth="1"/>
    <col min="11" max="11" width="16.42578125" style="1" customWidth="1"/>
    <col min="12" max="12" width="14.85546875" style="1" customWidth="1"/>
    <col min="13" max="13" width="15.85546875" style="1" customWidth="1"/>
    <col min="14" max="14" width="15" style="1" customWidth="1"/>
    <col min="15" max="16384" width="9.140625" style="1"/>
  </cols>
  <sheetData>
    <row r="1" spans="1:7" x14ac:dyDescent="0.25">
      <c r="A1" s="38" t="s">
        <v>68</v>
      </c>
      <c r="B1" s="38"/>
    </row>
    <row r="2" spans="1:7" ht="54" x14ac:dyDescent="0.25">
      <c r="A2" s="13"/>
      <c r="B2" s="14"/>
      <c r="C2" s="30" t="s">
        <v>71</v>
      </c>
      <c r="D2" s="9"/>
      <c r="E2" s="7"/>
      <c r="F2" s="7"/>
      <c r="G2" s="7"/>
    </row>
    <row r="3" spans="1:7" x14ac:dyDescent="0.25">
      <c r="A3" s="13"/>
      <c r="B3" s="12" t="s">
        <v>64</v>
      </c>
      <c r="C3" s="11">
        <v>315</v>
      </c>
      <c r="D3" s="9"/>
      <c r="E3" s="7"/>
      <c r="F3" s="7"/>
      <c r="G3" s="7"/>
    </row>
    <row r="4" spans="1:7" x14ac:dyDescent="0.25">
      <c r="A4" s="2" t="s">
        <v>63</v>
      </c>
      <c r="D4" s="9"/>
      <c r="E4" s="7"/>
      <c r="F4" s="7"/>
      <c r="G4" s="7"/>
    </row>
    <row r="5" spans="1:7" ht="18" x14ac:dyDescent="0.25">
      <c r="B5" s="1" t="s">
        <v>62</v>
      </c>
      <c r="C5" s="24">
        <f>11812*315</f>
        <v>3720780</v>
      </c>
      <c r="D5" s="9"/>
      <c r="E5" s="7"/>
      <c r="F5" s="7"/>
      <c r="G5" s="7"/>
    </row>
    <row r="6" spans="1:7" ht="18" x14ac:dyDescent="0.25">
      <c r="B6" s="1" t="s">
        <v>61</v>
      </c>
      <c r="C6" s="24">
        <v>438094</v>
      </c>
      <c r="D6" s="9"/>
      <c r="E6" s="7"/>
      <c r="F6" s="7"/>
      <c r="G6" s="7"/>
    </row>
    <row r="7" spans="1:7" ht="18" x14ac:dyDescent="0.25">
      <c r="B7" s="1" t="s">
        <v>60</v>
      </c>
      <c r="C7" s="24">
        <f>315*3124</f>
        <v>984060</v>
      </c>
      <c r="D7" s="9"/>
      <c r="E7" s="7"/>
      <c r="F7" s="7"/>
      <c r="G7" s="7"/>
    </row>
    <row r="8" spans="1:7" ht="18" x14ac:dyDescent="0.25">
      <c r="B8" s="1" t="s">
        <v>59</v>
      </c>
      <c r="C8" s="24">
        <f>766814</f>
        <v>766814</v>
      </c>
      <c r="D8" s="9"/>
      <c r="E8" s="7"/>
      <c r="F8" s="7"/>
      <c r="G8" s="7"/>
    </row>
    <row r="9" spans="1:7" ht="18" x14ac:dyDescent="0.25">
      <c r="B9" s="1" t="s">
        <v>58</v>
      </c>
      <c r="C9" s="24">
        <v>60000</v>
      </c>
      <c r="D9" s="9"/>
      <c r="E9" s="7"/>
      <c r="F9" s="7"/>
      <c r="G9" s="7"/>
    </row>
    <row r="10" spans="1:7" ht="18" x14ac:dyDescent="0.25">
      <c r="B10" s="1" t="s">
        <v>57</v>
      </c>
      <c r="C10" s="25">
        <v>145000</v>
      </c>
      <c r="D10" s="9"/>
      <c r="E10" s="7"/>
      <c r="F10" s="7"/>
      <c r="G10" s="7"/>
    </row>
    <row r="11" spans="1:7" ht="18" x14ac:dyDescent="0.25">
      <c r="B11" s="1" t="s">
        <v>56</v>
      </c>
      <c r="C11" s="25">
        <v>148764</v>
      </c>
      <c r="D11" s="9"/>
      <c r="E11" s="7"/>
      <c r="F11" s="7"/>
      <c r="G11" s="7"/>
    </row>
    <row r="12" spans="1:7" ht="18" x14ac:dyDescent="0.25">
      <c r="B12" s="1" t="s">
        <v>69</v>
      </c>
      <c r="C12" s="25">
        <f>205*2120</f>
        <v>434600</v>
      </c>
      <c r="D12" s="9"/>
      <c r="E12" s="7"/>
      <c r="F12" s="7"/>
      <c r="G12" s="7"/>
    </row>
    <row r="13" spans="1:7" ht="18" x14ac:dyDescent="0.25">
      <c r="B13" s="1" t="s">
        <v>72</v>
      </c>
      <c r="C13" s="25">
        <v>20000</v>
      </c>
      <c r="D13" s="26"/>
      <c r="E13" s="7"/>
      <c r="F13" s="7"/>
      <c r="G13" s="7"/>
    </row>
    <row r="14" spans="1:7" ht="18" x14ac:dyDescent="0.25">
      <c r="B14" s="1" t="s">
        <v>70</v>
      </c>
      <c r="C14" s="32">
        <v>10000</v>
      </c>
      <c r="D14" s="26"/>
      <c r="E14" s="7"/>
      <c r="F14" s="7"/>
      <c r="G14" s="7"/>
    </row>
    <row r="15" spans="1:7" ht="18.75" thickBot="1" x14ac:dyDescent="0.3">
      <c r="B15" s="1" t="s">
        <v>55</v>
      </c>
      <c r="C15" s="33">
        <f>SUM(C5:C14)</f>
        <v>6728112</v>
      </c>
      <c r="D15" s="9"/>
      <c r="E15" s="7"/>
      <c r="F15" s="7"/>
      <c r="G15" s="7"/>
    </row>
    <row r="16" spans="1:7" ht="18.75" thickTop="1" x14ac:dyDescent="0.25">
      <c r="A16" s="2" t="s">
        <v>54</v>
      </c>
      <c r="C16" s="19"/>
      <c r="D16" s="9"/>
      <c r="E16" s="7"/>
      <c r="F16" s="7"/>
      <c r="G16" s="7"/>
    </row>
    <row r="17" spans="1:8" ht="18" x14ac:dyDescent="0.25">
      <c r="A17" s="2" t="s">
        <v>53</v>
      </c>
      <c r="C17" s="19"/>
      <c r="D17" s="9"/>
      <c r="E17" s="7"/>
      <c r="F17" s="7"/>
      <c r="G17" s="7"/>
    </row>
    <row r="18" spans="1:8" ht="18" x14ac:dyDescent="0.25">
      <c r="B18" s="1" t="s">
        <v>52</v>
      </c>
      <c r="C18" s="18">
        <f>353501-10605.03</f>
        <v>342895.97</v>
      </c>
      <c r="D18" s="9"/>
      <c r="E18" s="7"/>
      <c r="F18" s="7"/>
      <c r="G18" s="7"/>
    </row>
    <row r="19" spans="1:8" ht="18" x14ac:dyDescent="0.25">
      <c r="B19" s="1" t="s">
        <v>51</v>
      </c>
      <c r="C19" s="18">
        <v>2408380</v>
      </c>
      <c r="D19" s="9"/>
      <c r="E19" s="7"/>
      <c r="F19" s="7"/>
      <c r="G19" s="7"/>
      <c r="H19" s="10"/>
    </row>
    <row r="20" spans="1:8" ht="18" x14ac:dyDescent="0.25">
      <c r="B20" s="1" t="s">
        <v>50</v>
      </c>
      <c r="C20" s="18">
        <v>130000</v>
      </c>
      <c r="D20" s="9"/>
      <c r="E20" s="7"/>
      <c r="F20" s="7"/>
      <c r="G20" s="7"/>
      <c r="H20" s="10"/>
    </row>
    <row r="21" spans="1:8" ht="18" x14ac:dyDescent="0.25">
      <c r="B21" s="1" t="s">
        <v>49</v>
      </c>
      <c r="C21" s="18">
        <v>88107</v>
      </c>
      <c r="D21" s="9"/>
      <c r="E21" s="7"/>
      <c r="F21" s="7"/>
      <c r="G21" s="7"/>
      <c r="H21" s="10"/>
    </row>
    <row r="22" spans="1:8" ht="18" x14ac:dyDescent="0.25">
      <c r="B22" s="1" t="s">
        <v>48</v>
      </c>
      <c r="C22" s="18">
        <v>169882</v>
      </c>
      <c r="D22" s="9"/>
      <c r="E22" s="7"/>
      <c r="F22" s="7"/>
      <c r="G22" s="7"/>
      <c r="H22" s="10"/>
    </row>
    <row r="23" spans="1:8" ht="18" x14ac:dyDescent="0.25">
      <c r="B23" s="1" t="s">
        <v>47</v>
      </c>
      <c r="C23" s="18">
        <v>245507</v>
      </c>
      <c r="D23" s="9"/>
      <c r="E23" s="7"/>
      <c r="F23" s="7"/>
      <c r="G23" s="7"/>
      <c r="H23" s="10"/>
    </row>
    <row r="24" spans="1:8" ht="18" x14ac:dyDescent="0.25">
      <c r="B24" s="1" t="s">
        <v>46</v>
      </c>
      <c r="C24" s="18">
        <v>618757</v>
      </c>
      <c r="D24" s="9"/>
      <c r="E24" s="7"/>
      <c r="F24" s="7"/>
      <c r="G24" s="7"/>
      <c r="H24" s="10"/>
    </row>
    <row r="25" spans="1:8" ht="18" x14ac:dyDescent="0.25">
      <c r="B25" s="1" t="s">
        <v>45</v>
      </c>
      <c r="C25" s="18">
        <v>-154689.25</v>
      </c>
      <c r="D25" s="26"/>
      <c r="E25" s="7"/>
      <c r="F25" s="7"/>
      <c r="G25" s="7"/>
      <c r="H25" s="10"/>
    </row>
    <row r="26" spans="1:8" ht="18" x14ac:dyDescent="0.25">
      <c r="B26" s="1" t="s">
        <v>44</v>
      </c>
      <c r="C26" s="18">
        <v>150766</v>
      </c>
      <c r="D26" s="9"/>
      <c r="E26" s="7"/>
      <c r="F26" s="7"/>
      <c r="G26" s="7"/>
      <c r="H26" s="10"/>
    </row>
    <row r="27" spans="1:8" ht="18" x14ac:dyDescent="0.25">
      <c r="B27" s="1" t="s">
        <v>43</v>
      </c>
      <c r="C27" s="18">
        <v>24000</v>
      </c>
      <c r="D27" s="9"/>
      <c r="E27" s="7"/>
      <c r="F27" s="7"/>
      <c r="G27" s="7"/>
      <c r="H27" s="10"/>
    </row>
    <row r="28" spans="1:8" ht="18" x14ac:dyDescent="0.25">
      <c r="B28" s="1" t="s">
        <v>42</v>
      </c>
      <c r="C28" s="18">
        <v>289109</v>
      </c>
      <c r="D28" s="9"/>
      <c r="E28" s="7"/>
      <c r="F28" s="28"/>
      <c r="G28" s="7"/>
      <c r="H28" s="10"/>
    </row>
    <row r="29" spans="1:8" ht="18" x14ac:dyDescent="0.25">
      <c r="B29" s="1" t="s">
        <v>41</v>
      </c>
      <c r="C29" s="18">
        <v>85000</v>
      </c>
      <c r="D29" s="9"/>
      <c r="E29" s="7"/>
      <c r="F29" s="7"/>
      <c r="G29" s="7"/>
      <c r="H29" s="10"/>
    </row>
    <row r="30" spans="1:8" ht="18.75" thickBot="1" x14ac:dyDescent="0.3">
      <c r="B30" s="1" t="s">
        <v>40</v>
      </c>
      <c r="C30" s="31">
        <f>SUM(C18:C29)</f>
        <v>4397714.72</v>
      </c>
      <c r="D30" s="9"/>
      <c r="E30" s="7"/>
      <c r="F30" s="7"/>
      <c r="G30" s="7"/>
      <c r="H30" s="10"/>
    </row>
    <row r="31" spans="1:8" ht="18.75" thickTop="1" x14ac:dyDescent="0.25">
      <c r="C31" s="19"/>
      <c r="D31" s="9"/>
      <c r="E31" s="7"/>
      <c r="F31" s="7"/>
      <c r="G31" s="7"/>
    </row>
    <row r="32" spans="1:8" ht="18" x14ac:dyDescent="0.25">
      <c r="A32" s="2" t="s">
        <v>39</v>
      </c>
      <c r="C32" s="19"/>
      <c r="D32" s="9"/>
      <c r="E32" s="7"/>
      <c r="F32" s="7"/>
      <c r="G32" s="7"/>
    </row>
    <row r="33" spans="1:7" ht="18" x14ac:dyDescent="0.25">
      <c r="B33" s="1" t="s">
        <v>38</v>
      </c>
      <c r="C33" s="18">
        <v>6000</v>
      </c>
      <c r="D33" s="9"/>
      <c r="E33" s="7"/>
      <c r="F33" s="7"/>
      <c r="G33" s="7"/>
    </row>
    <row r="34" spans="1:7" ht="18" x14ac:dyDescent="0.25">
      <c r="B34" s="1" t="s">
        <v>37</v>
      </c>
      <c r="C34" s="18">
        <v>7000</v>
      </c>
      <c r="D34" s="9"/>
      <c r="E34" s="7"/>
      <c r="F34" s="7"/>
      <c r="G34" s="7"/>
    </row>
    <row r="35" spans="1:7" ht="18" x14ac:dyDescent="0.25">
      <c r="B35" s="3" t="s">
        <v>36</v>
      </c>
      <c r="C35" s="18">
        <v>132000</v>
      </c>
      <c r="D35" s="9"/>
      <c r="E35" s="7"/>
      <c r="F35" s="7"/>
      <c r="G35" s="7"/>
    </row>
    <row r="36" spans="1:7" ht="18" x14ac:dyDescent="0.25">
      <c r="B36" s="1" t="s">
        <v>35</v>
      </c>
      <c r="C36" s="18">
        <v>11687</v>
      </c>
      <c r="D36" s="9"/>
      <c r="E36" s="7"/>
      <c r="F36" s="7"/>
      <c r="G36" s="7"/>
    </row>
    <row r="37" spans="1:7" ht="31.5" x14ac:dyDescent="0.25">
      <c r="B37" s="3" t="s">
        <v>34</v>
      </c>
      <c r="C37" s="18">
        <v>637557</v>
      </c>
      <c r="D37" s="9"/>
      <c r="E37" s="7"/>
      <c r="F37" s="7"/>
      <c r="G37" s="7"/>
    </row>
    <row r="38" spans="1:7" ht="18" x14ac:dyDescent="0.25">
      <c r="B38" s="3" t="s">
        <v>33</v>
      </c>
      <c r="C38" s="18">
        <v>16000</v>
      </c>
      <c r="D38" s="9"/>
      <c r="E38" s="7"/>
      <c r="F38" s="7"/>
      <c r="G38" s="7"/>
    </row>
    <row r="39" spans="1:7" ht="31.5" x14ac:dyDescent="0.25">
      <c r="B39" s="3" t="s">
        <v>32</v>
      </c>
      <c r="C39" s="18">
        <v>42100</v>
      </c>
      <c r="D39" s="9"/>
      <c r="E39" s="7"/>
      <c r="F39" s="7"/>
      <c r="G39" s="7"/>
    </row>
    <row r="40" spans="1:7" ht="18.75" thickBot="1" x14ac:dyDescent="0.3">
      <c r="B40" s="1" t="s">
        <v>31</v>
      </c>
      <c r="C40" s="20">
        <f>SUM(C33:C39)</f>
        <v>852344</v>
      </c>
      <c r="D40" s="9"/>
      <c r="E40" s="7"/>
      <c r="F40" s="7"/>
      <c r="G40" s="7"/>
    </row>
    <row r="41" spans="1:7" ht="18.75" thickTop="1" x14ac:dyDescent="0.25">
      <c r="C41" s="18"/>
      <c r="D41" s="9"/>
      <c r="E41" s="7"/>
      <c r="F41" s="7"/>
      <c r="G41" s="7"/>
    </row>
    <row r="42" spans="1:7" ht="18" x14ac:dyDescent="0.25">
      <c r="A42" s="2" t="s">
        <v>30</v>
      </c>
      <c r="C42" s="18"/>
      <c r="D42" s="9"/>
      <c r="E42" s="7"/>
      <c r="F42" s="7"/>
      <c r="G42" s="7"/>
    </row>
    <row r="43" spans="1:7" ht="18" x14ac:dyDescent="0.25">
      <c r="B43" s="1" t="s">
        <v>29</v>
      </c>
      <c r="C43" s="18">
        <v>305492.15999999997</v>
      </c>
      <c r="D43" s="9"/>
      <c r="E43" s="7"/>
      <c r="F43" s="7"/>
      <c r="G43" s="7"/>
    </row>
    <row r="44" spans="1:7" ht="18" x14ac:dyDescent="0.25">
      <c r="B44" s="1" t="s">
        <v>28</v>
      </c>
      <c r="C44" s="18">
        <v>183042.84</v>
      </c>
      <c r="D44" s="9"/>
      <c r="E44" s="7"/>
      <c r="F44" s="7"/>
      <c r="G44" s="7"/>
    </row>
    <row r="45" spans="1:7" ht="18" x14ac:dyDescent="0.25">
      <c r="B45" s="1" t="s">
        <v>66</v>
      </c>
      <c r="C45" s="18">
        <v>48646</v>
      </c>
      <c r="D45" s="9"/>
      <c r="E45" s="7"/>
      <c r="F45" s="7"/>
      <c r="G45" s="7"/>
    </row>
    <row r="46" spans="1:7" ht="18" x14ac:dyDescent="0.25">
      <c r="B46" s="1" t="s">
        <v>27</v>
      </c>
      <c r="C46" s="18">
        <v>92000</v>
      </c>
      <c r="D46" s="9"/>
      <c r="E46" s="7"/>
      <c r="F46" s="7"/>
      <c r="G46" s="7"/>
    </row>
    <row r="47" spans="1:7" ht="18" x14ac:dyDescent="0.25">
      <c r="B47" s="1" t="s">
        <v>26</v>
      </c>
      <c r="C47" s="18">
        <v>16000</v>
      </c>
      <c r="D47" s="9"/>
      <c r="E47" s="7"/>
      <c r="F47" s="7"/>
      <c r="G47" s="7"/>
    </row>
    <row r="48" spans="1:7" ht="18.75" thickBot="1" x14ac:dyDescent="0.3">
      <c r="B48" s="1" t="s">
        <v>25</v>
      </c>
      <c r="C48" s="37">
        <f>SUM(C41:C47)</f>
        <v>645181</v>
      </c>
      <c r="D48" s="7"/>
      <c r="E48" s="7"/>
      <c r="F48" s="7"/>
      <c r="G48" s="7"/>
    </row>
    <row r="49" spans="1:7" ht="18.75" thickTop="1" x14ac:dyDescent="0.25">
      <c r="C49" s="19"/>
      <c r="D49" s="9"/>
      <c r="E49" s="7"/>
      <c r="F49" s="7"/>
      <c r="G49" s="7"/>
    </row>
    <row r="50" spans="1:7" ht="18" x14ac:dyDescent="0.25">
      <c r="A50" s="2" t="s">
        <v>24</v>
      </c>
      <c r="C50" s="34"/>
      <c r="D50" s="7"/>
      <c r="E50" s="7"/>
      <c r="F50" s="7"/>
      <c r="G50" s="7"/>
    </row>
    <row r="51" spans="1:7" ht="18" x14ac:dyDescent="0.25">
      <c r="B51" s="1" t="s">
        <v>23</v>
      </c>
      <c r="C51" s="18">
        <v>47000</v>
      </c>
      <c r="D51" s="9"/>
      <c r="E51" s="7"/>
      <c r="F51" s="7"/>
      <c r="G51" s="7"/>
    </row>
    <row r="52" spans="1:7" ht="18" x14ac:dyDescent="0.25">
      <c r="B52" s="1" t="s">
        <v>22</v>
      </c>
      <c r="C52" s="18">
        <v>23633</v>
      </c>
      <c r="D52" s="9"/>
      <c r="E52" s="7"/>
      <c r="F52" s="7"/>
      <c r="G52" s="7"/>
    </row>
    <row r="53" spans="1:7" ht="18" x14ac:dyDescent="0.25">
      <c r="B53" s="1" t="s">
        <v>21</v>
      </c>
      <c r="C53" s="18">
        <v>51412</v>
      </c>
      <c r="D53" s="9"/>
      <c r="E53" s="7"/>
      <c r="F53" s="7"/>
      <c r="G53" s="7"/>
    </row>
    <row r="54" spans="1:7" ht="18" x14ac:dyDescent="0.25">
      <c r="B54" s="1" t="s">
        <v>65</v>
      </c>
      <c r="C54" s="18">
        <f>55000+40000</f>
        <v>95000</v>
      </c>
      <c r="D54" s="9"/>
      <c r="E54" s="7"/>
      <c r="F54" s="7"/>
      <c r="G54" s="7"/>
    </row>
    <row r="55" spans="1:7" ht="18" x14ac:dyDescent="0.25">
      <c r="B55" s="1" t="s">
        <v>20</v>
      </c>
      <c r="C55" s="18">
        <v>49747</v>
      </c>
      <c r="D55" s="9"/>
      <c r="E55" s="7"/>
      <c r="F55" s="7"/>
      <c r="G55" s="7"/>
    </row>
    <row r="56" spans="1:7" ht="18" x14ac:dyDescent="0.25">
      <c r="B56" s="1" t="s">
        <v>19</v>
      </c>
      <c r="C56" s="18">
        <v>12600</v>
      </c>
      <c r="D56" s="9"/>
      <c r="E56" s="7"/>
      <c r="F56" s="7"/>
      <c r="G56" s="7"/>
    </row>
    <row r="57" spans="1:7" ht="18.75" thickBot="1" x14ac:dyDescent="0.3">
      <c r="B57" s="1" t="s">
        <v>18</v>
      </c>
      <c r="C57" s="20">
        <f>SUM(C51:C56)</f>
        <v>279392</v>
      </c>
      <c r="D57" s="9"/>
      <c r="E57" s="7"/>
      <c r="F57" s="7"/>
      <c r="G57" s="7"/>
    </row>
    <row r="58" spans="1:7" ht="18.75" thickTop="1" x14ac:dyDescent="0.25">
      <c r="C58" s="19"/>
      <c r="D58" s="9"/>
      <c r="E58" s="7"/>
      <c r="F58" s="7"/>
      <c r="G58" s="7"/>
    </row>
    <row r="59" spans="1:7" ht="18" x14ac:dyDescent="0.25">
      <c r="A59" s="2" t="s">
        <v>17</v>
      </c>
      <c r="C59" s="19"/>
      <c r="D59" s="9"/>
      <c r="E59" s="7"/>
      <c r="F59" s="7"/>
      <c r="G59" s="7"/>
    </row>
    <row r="60" spans="1:7" ht="18" x14ac:dyDescent="0.25">
      <c r="B60" s="7" t="s">
        <v>16</v>
      </c>
      <c r="C60" s="18">
        <v>47500</v>
      </c>
      <c r="D60" s="9"/>
      <c r="E60" s="7"/>
      <c r="F60" s="7"/>
      <c r="G60" s="7"/>
    </row>
    <row r="61" spans="1:7" ht="18" x14ac:dyDescent="0.25">
      <c r="B61" s="1" t="s">
        <v>15</v>
      </c>
      <c r="C61" s="18">
        <v>3600</v>
      </c>
      <c r="D61" s="9"/>
      <c r="E61" s="7"/>
      <c r="F61" s="7"/>
      <c r="G61" s="7"/>
    </row>
    <row r="62" spans="1:7" ht="18" x14ac:dyDescent="0.25">
      <c r="B62" s="1" t="s">
        <v>14</v>
      </c>
      <c r="C62" s="18">
        <v>22000</v>
      </c>
      <c r="D62" s="9"/>
      <c r="E62" s="7"/>
      <c r="F62" s="7"/>
      <c r="G62" s="7"/>
    </row>
    <row r="63" spans="1:7" ht="18" x14ac:dyDescent="0.25">
      <c r="B63" s="1" t="s">
        <v>13</v>
      </c>
      <c r="C63" s="18">
        <v>189362</v>
      </c>
      <c r="D63" s="9"/>
      <c r="E63" s="7"/>
      <c r="F63" s="7"/>
      <c r="G63" s="7"/>
    </row>
    <row r="64" spans="1:7" ht="18" x14ac:dyDescent="0.25">
      <c r="B64" s="1" t="s">
        <v>12</v>
      </c>
      <c r="C64" s="18">
        <f>+C15*0.01</f>
        <v>67281.119999999995</v>
      </c>
      <c r="D64" s="9"/>
      <c r="E64" s="7"/>
      <c r="F64" s="7"/>
      <c r="G64" s="7"/>
    </row>
    <row r="65" spans="1:7" ht="18" x14ac:dyDescent="0.25">
      <c r="B65" s="1" t="s">
        <v>11</v>
      </c>
      <c r="C65" s="18">
        <v>10000</v>
      </c>
      <c r="D65" s="9"/>
      <c r="E65" s="7"/>
      <c r="F65" s="7"/>
      <c r="G65" s="7"/>
    </row>
    <row r="66" spans="1:7" ht="18" x14ac:dyDescent="0.25">
      <c r="B66" s="1" t="s">
        <v>10</v>
      </c>
      <c r="C66" s="18">
        <v>10253</v>
      </c>
      <c r="D66" s="9"/>
      <c r="E66" s="7"/>
      <c r="F66" s="7"/>
      <c r="G66" s="7"/>
    </row>
    <row r="67" spans="1:7" ht="18" x14ac:dyDescent="0.25">
      <c r="B67" s="1" t="s">
        <v>77</v>
      </c>
      <c r="C67" s="18">
        <v>18041</v>
      </c>
      <c r="D67" s="9"/>
      <c r="E67" s="7"/>
      <c r="F67" s="7"/>
      <c r="G67" s="7"/>
    </row>
    <row r="68" spans="1:7" ht="18" x14ac:dyDescent="0.25">
      <c r="B68" s="1" t="s">
        <v>9</v>
      </c>
      <c r="C68" s="18">
        <v>6620</v>
      </c>
      <c r="D68" s="9"/>
      <c r="E68" s="7"/>
      <c r="F68" s="7"/>
      <c r="G68" s="7"/>
    </row>
    <row r="69" spans="1:7" ht="18" x14ac:dyDescent="0.25">
      <c r="B69" s="1" t="s">
        <v>8</v>
      </c>
      <c r="C69" s="18">
        <v>1050</v>
      </c>
      <c r="D69" s="9"/>
      <c r="E69" s="7"/>
      <c r="F69" s="7"/>
      <c r="G69" s="7"/>
    </row>
    <row r="70" spans="1:7" ht="18" x14ac:dyDescent="0.25">
      <c r="B70" s="1" t="s">
        <v>7</v>
      </c>
      <c r="C70" s="18">
        <v>41985</v>
      </c>
      <c r="D70" s="9"/>
      <c r="E70" s="7"/>
      <c r="F70" s="7"/>
      <c r="G70" s="7"/>
    </row>
    <row r="71" spans="1:7" ht="18" x14ac:dyDescent="0.25">
      <c r="B71" s="1" t="s">
        <v>74</v>
      </c>
      <c r="C71" s="18">
        <v>25000</v>
      </c>
      <c r="D71" s="9"/>
      <c r="E71" s="7"/>
      <c r="F71" s="7"/>
      <c r="G71" s="7"/>
    </row>
    <row r="72" spans="1:7" ht="18" x14ac:dyDescent="0.25">
      <c r="B72" s="1" t="s">
        <v>75</v>
      </c>
      <c r="C72" s="18">
        <v>8700</v>
      </c>
      <c r="D72" s="9"/>
      <c r="E72" s="7"/>
      <c r="F72" s="7"/>
      <c r="G72" s="7"/>
    </row>
    <row r="73" spans="1:7" ht="18" x14ac:dyDescent="0.25">
      <c r="B73" s="1" t="s">
        <v>67</v>
      </c>
      <c r="C73" s="18">
        <v>42000</v>
      </c>
      <c r="D73" s="9"/>
      <c r="E73" s="7"/>
      <c r="F73" s="7"/>
      <c r="G73" s="7"/>
    </row>
    <row r="74" spans="1:7" ht="18.75" thickBot="1" x14ac:dyDescent="0.3">
      <c r="B74" s="1" t="s">
        <v>6</v>
      </c>
      <c r="C74" s="20">
        <f>SUM(C59:C73)</f>
        <v>493392.12</v>
      </c>
      <c r="D74" s="9"/>
      <c r="E74" s="7"/>
      <c r="F74" s="7"/>
      <c r="G74" s="7"/>
    </row>
    <row r="75" spans="1:7" ht="18.75" thickTop="1" x14ac:dyDescent="0.25">
      <c r="C75" s="35"/>
      <c r="D75" s="9"/>
      <c r="E75" s="7"/>
      <c r="F75" s="7"/>
      <c r="G75" s="7"/>
    </row>
    <row r="76" spans="1:7" ht="20.25" x14ac:dyDescent="0.4">
      <c r="B76" s="2" t="s">
        <v>5</v>
      </c>
      <c r="C76" s="21">
        <f>+C30+C40+C48+C57+C74</f>
        <v>6668023.8399999999</v>
      </c>
      <c r="D76" s="9"/>
      <c r="E76" s="7"/>
      <c r="F76" s="7"/>
      <c r="G76" s="7"/>
    </row>
    <row r="77" spans="1:7" ht="18" x14ac:dyDescent="0.25">
      <c r="C77" s="19"/>
      <c r="D77" s="9"/>
      <c r="E77" s="7"/>
      <c r="F77" s="7"/>
      <c r="G77" s="7"/>
    </row>
    <row r="78" spans="1:7" ht="18" x14ac:dyDescent="0.25">
      <c r="B78" s="7"/>
      <c r="C78" s="19"/>
      <c r="D78" s="9"/>
      <c r="E78" s="7"/>
      <c r="F78" s="7"/>
      <c r="G78" s="7"/>
    </row>
    <row r="79" spans="1:7" ht="18" x14ac:dyDescent="0.25">
      <c r="A79" s="2" t="s">
        <v>73</v>
      </c>
      <c r="C79" s="19"/>
      <c r="D79" s="9"/>
      <c r="E79" s="7"/>
      <c r="F79" s="7"/>
      <c r="G79" s="7"/>
    </row>
    <row r="80" spans="1:7" ht="18" x14ac:dyDescent="0.25">
      <c r="B80" s="1" t="s">
        <v>4</v>
      </c>
      <c r="C80" s="18">
        <v>20000</v>
      </c>
      <c r="D80" s="9"/>
      <c r="E80" s="7"/>
      <c r="F80" s="7"/>
      <c r="G80" s="7"/>
    </row>
    <row r="81" spans="2:14" ht="18" x14ac:dyDescent="0.25">
      <c r="B81" s="1" t="s">
        <v>3</v>
      </c>
      <c r="C81" s="18">
        <v>20000</v>
      </c>
      <c r="D81" s="9"/>
      <c r="E81" s="7"/>
      <c r="F81" s="7"/>
      <c r="G81" s="7"/>
    </row>
    <row r="82" spans="2:14" ht="18" x14ac:dyDescent="0.25">
      <c r="B82" s="1" t="s">
        <v>2</v>
      </c>
      <c r="C82" s="18">
        <v>5000</v>
      </c>
      <c r="D82" s="9"/>
      <c r="E82" s="7"/>
      <c r="F82" s="7"/>
      <c r="G82" s="7"/>
    </row>
    <row r="83" spans="2:14" ht="18" x14ac:dyDescent="0.25">
      <c r="B83" s="1" t="s">
        <v>76</v>
      </c>
      <c r="C83" s="18">
        <v>15088</v>
      </c>
      <c r="D83" s="9"/>
      <c r="E83" s="7"/>
      <c r="F83" s="7"/>
      <c r="G83" s="7"/>
    </row>
    <row r="84" spans="2:14" ht="19.5" thickBot="1" x14ac:dyDescent="0.35">
      <c r="B84" s="2" t="s">
        <v>1</v>
      </c>
      <c r="C84" s="22">
        <f>SUM(C80:C83)</f>
        <v>60088</v>
      </c>
      <c r="D84" s="9"/>
      <c r="E84" s="7"/>
      <c r="F84" s="7"/>
      <c r="G84" s="7"/>
    </row>
    <row r="85" spans="2:14" ht="18.75" thickTop="1" x14ac:dyDescent="0.25">
      <c r="C85" s="19"/>
      <c r="D85" s="9"/>
      <c r="E85" s="7"/>
      <c r="F85" s="7"/>
      <c r="G85" s="7"/>
    </row>
    <row r="86" spans="2:14" ht="18.75" thickBot="1" x14ac:dyDescent="0.3">
      <c r="B86" s="2" t="s">
        <v>0</v>
      </c>
      <c r="C86" s="36">
        <f>+C15-C76-C84</f>
        <v>0.16000000014901161</v>
      </c>
      <c r="D86" s="9"/>
      <c r="E86" s="7"/>
      <c r="F86" s="7"/>
      <c r="G86" s="7"/>
    </row>
    <row r="87" spans="2:14" ht="18.75" thickTop="1" x14ac:dyDescent="0.25">
      <c r="C87" s="19"/>
      <c r="D87" s="9"/>
      <c r="E87" s="7"/>
      <c r="F87" s="7"/>
      <c r="G87" s="7"/>
    </row>
    <row r="88" spans="2:14" ht="18.75" x14ac:dyDescent="0.3">
      <c r="C88" s="23"/>
      <c r="D88" s="7"/>
      <c r="E88" s="7"/>
      <c r="F88" s="7"/>
      <c r="G88" s="7"/>
      <c r="I88" s="2"/>
      <c r="J88" s="27"/>
      <c r="K88" s="2"/>
      <c r="L88" s="27"/>
    </row>
    <row r="89" spans="2:14" ht="18.75" x14ac:dyDescent="0.3">
      <c r="B89" s="2"/>
      <c r="C89" s="23"/>
      <c r="D89" s="7"/>
      <c r="E89" s="7"/>
      <c r="F89" s="7"/>
      <c r="G89" s="7"/>
    </row>
    <row r="90" spans="2:14" ht="18.75" x14ac:dyDescent="0.3">
      <c r="B90" s="2"/>
      <c r="C90" s="23"/>
      <c r="D90" s="7"/>
      <c r="E90" s="7"/>
      <c r="F90" s="7"/>
      <c r="G90" s="7"/>
    </row>
    <row r="91" spans="2:14" ht="18.75" x14ac:dyDescent="0.3">
      <c r="B91" s="2"/>
      <c r="C91" s="23"/>
      <c r="D91" s="7"/>
      <c r="E91" s="7"/>
      <c r="F91" s="7"/>
      <c r="G91" s="7"/>
    </row>
    <row r="92" spans="2:14" ht="18.75" x14ac:dyDescent="0.3">
      <c r="B92" s="2"/>
      <c r="C92" s="23"/>
      <c r="D92" s="7"/>
      <c r="E92" s="7"/>
      <c r="F92" s="7"/>
      <c r="G92" s="7"/>
    </row>
    <row r="93" spans="2:14" x14ac:dyDescent="0.25">
      <c r="G93" s="7"/>
      <c r="H93" s="15"/>
      <c r="I93" s="15"/>
      <c r="J93" s="16"/>
      <c r="K93" s="16"/>
      <c r="L93" s="8"/>
      <c r="M93" s="8"/>
      <c r="N93" s="8"/>
    </row>
    <row r="94" spans="2:14" x14ac:dyDescent="0.25">
      <c r="B94" s="2"/>
      <c r="G94" s="7"/>
      <c r="H94" s="17"/>
      <c r="I94" s="6"/>
      <c r="J94" s="7"/>
      <c r="K94" s="7"/>
      <c r="L94" s="7"/>
      <c r="M94" s="7"/>
      <c r="N94" s="7"/>
    </row>
    <row r="95" spans="2:14" x14ac:dyDescent="0.25">
      <c r="G95" s="7"/>
      <c r="H95" s="17"/>
      <c r="I95" s="6"/>
      <c r="J95" s="5"/>
      <c r="K95" s="5"/>
      <c r="L95" s="5"/>
      <c r="M95" s="5"/>
      <c r="N95" s="5"/>
    </row>
    <row r="96" spans="2:14" x14ac:dyDescent="0.25">
      <c r="G96" s="7"/>
      <c r="H96" s="17"/>
      <c r="I96" s="6"/>
      <c r="J96" s="7"/>
      <c r="K96" s="7"/>
      <c r="L96" s="7"/>
      <c r="M96" s="7"/>
      <c r="N96" s="7"/>
    </row>
    <row r="97" spans="2:14" x14ac:dyDescent="0.25">
      <c r="G97" s="7"/>
      <c r="H97" s="17"/>
      <c r="I97" s="6"/>
      <c r="J97" s="5"/>
      <c r="K97" s="5"/>
      <c r="L97" s="5"/>
      <c r="M97" s="5"/>
      <c r="N97" s="5"/>
    </row>
    <row r="98" spans="2:14" ht="21" customHeight="1" x14ac:dyDescent="0.25">
      <c r="B98" s="4"/>
      <c r="G98" s="7"/>
      <c r="H98" s="17"/>
      <c r="I98" s="6"/>
      <c r="J98" s="7"/>
      <c r="K98" s="7"/>
      <c r="L98" s="7"/>
      <c r="M98" s="5"/>
      <c r="N98" s="5"/>
    </row>
    <row r="99" spans="2:14" ht="21" customHeight="1" x14ac:dyDescent="0.25">
      <c r="B99" s="4"/>
      <c r="G99" s="7"/>
      <c r="H99" s="17"/>
      <c r="I99" s="6"/>
      <c r="J99" s="7"/>
      <c r="K99" s="7"/>
      <c r="L99" s="7"/>
      <c r="M99" s="5"/>
      <c r="N99" s="5"/>
    </row>
    <row r="100" spans="2:14" x14ac:dyDescent="0.25">
      <c r="G100" s="7"/>
      <c r="H100" s="7"/>
      <c r="I100" s="7"/>
      <c r="J100" s="7"/>
      <c r="K100" s="7"/>
      <c r="L100" s="7"/>
      <c r="M100" s="7"/>
      <c r="N100" s="7"/>
    </row>
    <row r="101" spans="2:14" x14ac:dyDescent="0.25">
      <c r="G101" s="7"/>
      <c r="H101" s="7"/>
      <c r="I101" s="7"/>
      <c r="J101" s="7"/>
      <c r="K101" s="7"/>
      <c r="L101" s="7"/>
      <c r="M101" s="7"/>
      <c r="N101" s="7"/>
    </row>
    <row r="102" spans="2:14" x14ac:dyDescent="0.25">
      <c r="G102" s="7"/>
      <c r="H102" s="7"/>
      <c r="I102" s="7"/>
      <c r="J102" s="7"/>
      <c r="K102" s="7"/>
      <c r="L102" s="7"/>
    </row>
    <row r="103" spans="2:14" x14ac:dyDescent="0.25">
      <c r="G103" s="7"/>
      <c r="H103" s="7"/>
      <c r="I103" s="7"/>
      <c r="J103" s="7"/>
      <c r="K103" s="7"/>
      <c r="L103" s="7"/>
    </row>
    <row r="104" spans="2:14" x14ac:dyDescent="0.25">
      <c r="G104" s="7"/>
      <c r="H104" s="7"/>
      <c r="I104" s="7"/>
      <c r="J104" s="7"/>
      <c r="K104" s="7"/>
      <c r="L104" s="7"/>
    </row>
    <row r="108" spans="2:14" x14ac:dyDescent="0.25">
      <c r="B108" s="2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3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2"/>
    </row>
    <row r="127" spans="2:2" x14ac:dyDescent="0.25">
      <c r="B127" s="3"/>
    </row>
    <row r="128" spans="2:2" x14ac:dyDescent="0.25">
      <c r="B128" s="4"/>
    </row>
    <row r="129" spans="2:9" x14ac:dyDescent="0.25">
      <c r="B129" s="29"/>
      <c r="C129" s="29"/>
      <c r="D129" s="8"/>
      <c r="E129" s="8"/>
      <c r="F129" s="8"/>
      <c r="G129" s="8"/>
      <c r="H129" s="8"/>
    </row>
    <row r="130" spans="2:9" x14ac:dyDescent="0.25">
      <c r="B130" s="17"/>
      <c r="C130" s="6"/>
      <c r="D130" s="7"/>
      <c r="E130" s="7"/>
      <c r="F130" s="7"/>
      <c r="G130" s="7"/>
      <c r="H130" s="7"/>
      <c r="I130" s="7"/>
    </row>
    <row r="131" spans="2:9" x14ac:dyDescent="0.25">
      <c r="B131" s="17"/>
      <c r="C131" s="6"/>
      <c r="D131" s="5"/>
      <c r="E131" s="5"/>
      <c r="F131" s="5"/>
      <c r="G131" s="5"/>
      <c r="H131" s="5"/>
      <c r="I131" s="7"/>
    </row>
    <row r="132" spans="2:9" x14ac:dyDescent="0.25">
      <c r="B132" s="17"/>
      <c r="C132" s="6"/>
      <c r="D132" s="7"/>
      <c r="E132" s="7"/>
      <c r="F132" s="7"/>
      <c r="G132" s="7"/>
      <c r="H132" s="7"/>
      <c r="I132" s="7"/>
    </row>
    <row r="133" spans="2:9" x14ac:dyDescent="0.25">
      <c r="B133" s="17"/>
      <c r="C133" s="6"/>
      <c r="D133" s="5"/>
      <c r="E133" s="5"/>
      <c r="F133" s="5"/>
      <c r="G133" s="5"/>
      <c r="H133" s="5"/>
      <c r="I133" s="7"/>
    </row>
    <row r="134" spans="2:9" x14ac:dyDescent="0.25">
      <c r="B134" s="17"/>
      <c r="C134" s="6"/>
      <c r="D134" s="7"/>
      <c r="E134" s="7"/>
      <c r="F134" s="7"/>
      <c r="G134" s="5"/>
      <c r="H134" s="5"/>
      <c r="I134" s="7"/>
    </row>
    <row r="135" spans="2:9" x14ac:dyDescent="0.25">
      <c r="B135" s="7"/>
      <c r="C135" s="7"/>
      <c r="D135" s="7"/>
      <c r="E135" s="7"/>
      <c r="F135" s="7"/>
      <c r="G135" s="7"/>
      <c r="H135" s="7"/>
      <c r="I135" s="7"/>
    </row>
  </sheetData>
  <mergeCells count="1">
    <mergeCell ref="A1:B1"/>
  </mergeCells>
  <pageMargins left="0.7" right="0.7" top="0.75" bottom="0.75" header="0.3" footer="0.3"/>
  <pageSetup scale="71" orientation="landscape" r:id="rId1"/>
  <rowBreaks count="3" manualBreakCount="3">
    <brk id="31" max="16383" man="1"/>
    <brk id="58" max="16383" man="1"/>
    <brk id="92" max="16383" man="1"/>
  </rowBreaks>
  <colBreaks count="1" manualBreakCount="1">
    <brk id="5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Addae</dc:creator>
  <cp:lastModifiedBy>Mark Addae</cp:lastModifiedBy>
  <cp:lastPrinted>2017-04-26T20:43:06Z</cp:lastPrinted>
  <dcterms:created xsi:type="dcterms:W3CDTF">2012-06-04T18:51:42Z</dcterms:created>
  <dcterms:modified xsi:type="dcterms:W3CDTF">2017-05-25T18:15:45Z</dcterms:modified>
</cp:coreProperties>
</file>