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mner.weymouth\Documents\Temp\"/>
    </mc:Choice>
  </mc:AlternateContent>
  <bookViews>
    <workbookView xWindow="0" yWindow="0" windowWidth="23052" windowHeight="9492"/>
  </bookViews>
  <sheets>
    <sheet name="OperatingBudget-BoT" sheetId="1" r:id="rId1"/>
  </sheets>
  <definedNames>
    <definedName name="_xlnm.Print_Area" localSheetId="0">'OperatingBudget-BoT'!$B$1:$E$127</definedName>
    <definedName name="_xlnm.Print_Titles" localSheetId="0">'OperatingBudget-BoT'!$1:$5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E106" i="1"/>
  <c r="E98" i="1"/>
  <c r="E84" i="1"/>
  <c r="E71" i="1"/>
  <c r="E54" i="1"/>
  <c r="E33" i="1"/>
  <c r="E22" i="1"/>
  <c r="E13" i="1"/>
  <c r="E35" i="1" l="1"/>
  <c r="E123" i="1"/>
  <c r="E125" i="1" l="1"/>
</calcChain>
</file>

<file path=xl/sharedStrings.xml><?xml version="1.0" encoding="utf-8"?>
<sst xmlns="http://schemas.openxmlformats.org/spreadsheetml/2006/main" count="113" uniqueCount="113">
  <si>
    <t>KIPP DC:</t>
  </si>
  <si>
    <t>For the Fiscal Year Ending June 30, 2018</t>
  </si>
  <si>
    <t>FY18</t>
  </si>
  <si>
    <t>Revenue</t>
  </si>
  <si>
    <t>Base Per Pupil Allocation</t>
  </si>
  <si>
    <t>At Risk Per Pupil Allocation</t>
  </si>
  <si>
    <t xml:space="preserve">Special Ed Per Pupil </t>
  </si>
  <si>
    <t>LEP/NEP Per Pupil</t>
  </si>
  <si>
    <t xml:space="preserve">Summer School Per Pupil </t>
  </si>
  <si>
    <t>Facility Per Pupil Allocation</t>
  </si>
  <si>
    <t>Public Revenue Subtotal</t>
  </si>
  <si>
    <t>Other Public Revenue</t>
  </si>
  <si>
    <t>NCLB Entitlement Revenue</t>
  </si>
  <si>
    <t>Food Program Revenue</t>
  </si>
  <si>
    <t>Medicaid Remittances</t>
  </si>
  <si>
    <t>IDEA Funding (SPED LEA)</t>
  </si>
  <si>
    <t>Federal Grants</t>
  </si>
  <si>
    <t>State and Local Grants</t>
  </si>
  <si>
    <t>Other Public Revenue Subtotal</t>
  </si>
  <si>
    <t>Private Revenue</t>
  </si>
  <si>
    <t>Contributions &amp; Private Grants</t>
  </si>
  <si>
    <t>Student Uniform Fees</t>
  </si>
  <si>
    <t>Student Meal Fees</t>
  </si>
  <si>
    <t>Student Activity Fees</t>
  </si>
  <si>
    <t>Other Student Fees</t>
  </si>
  <si>
    <t>Interest Income</t>
  </si>
  <si>
    <t>Rental Income</t>
  </si>
  <si>
    <t>Miscellaneous Income</t>
  </si>
  <si>
    <t>Private Revenue Subtotal</t>
  </si>
  <si>
    <t>TOTAL REVENUE</t>
  </si>
  <si>
    <t>Salaries and Benefits</t>
  </si>
  <si>
    <t>Principals/Exec Leadership</t>
  </si>
  <si>
    <t>Administrative Salaries</t>
  </si>
  <si>
    <t>Instructional Salaries</t>
  </si>
  <si>
    <t>Instructional Support Salaries</t>
  </si>
  <si>
    <t>Student Support Salaries</t>
  </si>
  <si>
    <t>Contracted Program Staff</t>
  </si>
  <si>
    <t>Supplemental School Staff</t>
  </si>
  <si>
    <t xml:space="preserve">Coaching Stipends </t>
  </si>
  <si>
    <t>Bonuses</t>
  </si>
  <si>
    <t>Substitutes</t>
  </si>
  <si>
    <t>Payroll Taxes</t>
  </si>
  <si>
    <t>Employee Benefits</t>
  </si>
  <si>
    <t>Payroll and HR Processing Fees</t>
  </si>
  <si>
    <t>Staff Recruitment</t>
  </si>
  <si>
    <t xml:space="preserve">Staff Development </t>
  </si>
  <si>
    <t>Staff Meals, Events, Awards</t>
  </si>
  <si>
    <t>Salaries &amp; Benefits Subtotal</t>
  </si>
  <si>
    <t>Direct Student Costs</t>
  </si>
  <si>
    <t>Educational Supplies</t>
  </si>
  <si>
    <t>Classroom Furniture and Equip</t>
  </si>
  <si>
    <t>Classroom Technology</t>
  </si>
  <si>
    <t>Software Licenses - Educ</t>
  </si>
  <si>
    <t>Educational Consultants</t>
  </si>
  <si>
    <t>Student Assessment</t>
  </si>
  <si>
    <t>Student Uniform Expense</t>
  </si>
  <si>
    <t>Contracted Food Service</t>
  </si>
  <si>
    <t>Student Transportation</t>
  </si>
  <si>
    <t>Student Lodging</t>
  </si>
  <si>
    <t>Student Snacks &amp; Other Meals</t>
  </si>
  <si>
    <t>Extracurricular Activities</t>
  </si>
  <si>
    <t>Financial Assistance</t>
  </si>
  <si>
    <t>Other Direct Student Expense</t>
  </si>
  <si>
    <t>Direct Student Costs Subtotal</t>
  </si>
  <si>
    <t>Office Expenses</t>
  </si>
  <si>
    <t>Administrative Supplies</t>
  </si>
  <si>
    <t>Admin Furniture &amp; Equipment</t>
  </si>
  <si>
    <t>Administrative Technology</t>
  </si>
  <si>
    <t>Software Licenses - Admin</t>
  </si>
  <si>
    <t xml:space="preserve">Telecommunications &amp; Internet </t>
  </si>
  <si>
    <t>Printing &amp; Photocopying</t>
  </si>
  <si>
    <t>Postage &amp; Courier</t>
  </si>
  <si>
    <t>Business Insurance</t>
  </si>
  <si>
    <t>Licenses, Dues &amp; Memberships</t>
  </si>
  <si>
    <t>Bank and Credit Card Fees</t>
  </si>
  <si>
    <t>Office Expense Subtotal</t>
  </si>
  <si>
    <t>Occupancy Expense</t>
  </si>
  <si>
    <t xml:space="preserve">Rent </t>
  </si>
  <si>
    <t>Contracted Parking</t>
  </si>
  <si>
    <t>Utilities</t>
  </si>
  <si>
    <t>Janitorial Service</t>
  </si>
  <si>
    <t>Janitorial Supplies</t>
  </si>
  <si>
    <t>Security Service</t>
  </si>
  <si>
    <t>Repairs &amp; Maintenance</t>
  </si>
  <si>
    <t>Property Taxes</t>
  </si>
  <si>
    <t>Other Contracted Services</t>
  </si>
  <si>
    <t>Interest Expense</t>
  </si>
  <si>
    <t>Financing Costs</t>
  </si>
  <si>
    <t>Occupancy Expense Subtotal</t>
  </si>
  <si>
    <t>Professional Fees</t>
  </si>
  <si>
    <t>Accounting Fees</t>
  </si>
  <si>
    <t>Audit &amp; Tax Fees</t>
  </si>
  <si>
    <t>Technology Consultants</t>
  </si>
  <si>
    <t>Legal Fees</t>
  </si>
  <si>
    <t>Consultants (non-ed)</t>
  </si>
  <si>
    <t>Professional Fees Subtotal</t>
  </si>
  <si>
    <t>General Expenses</t>
  </si>
  <si>
    <t>Staff Travel  (non-PD)</t>
  </si>
  <si>
    <t>Outreach</t>
  </si>
  <si>
    <t>Student Recruitment</t>
  </si>
  <si>
    <t>Charter Board Admin Fee</t>
  </si>
  <si>
    <t>Sub-grants</t>
  </si>
  <si>
    <t>In-Kind Expense</t>
  </si>
  <si>
    <t>Other Taxes</t>
  </si>
  <si>
    <t>Bad Debt Expense</t>
  </si>
  <si>
    <t>Other General Expenses</t>
  </si>
  <si>
    <t>Depreciation Expense</t>
  </si>
  <si>
    <t>Amortization Expense</t>
  </si>
  <si>
    <t>Contingency</t>
  </si>
  <si>
    <t>General Expense Subtotal</t>
  </si>
  <si>
    <t>TOTAL EXPENSE</t>
  </si>
  <si>
    <t>NET INCOME / (LOSS)</t>
  </si>
  <si>
    <t>Operating Budget -- Board of Directors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</si>
</sst>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Border="1"/>
    <xf numFmtId="41" fontId="0" fillId="0" borderId="0" xfId="1" applyNumberFormat="1" applyFont="1"/>
    <xf numFmtId="41" fontId="0" fillId="0" borderId="0" xfId="1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5" fontId="0" fillId="0" borderId="0" xfId="2" applyNumberFormat="1" applyFont="1"/>
    <xf numFmtId="165" fontId="0" fillId="0" borderId="0" xfId="2" applyNumberFormat="1" applyFont="1" applyBorder="1"/>
    <xf numFmtId="41" fontId="0" fillId="0" borderId="0" xfId="0" applyNumberFormat="1"/>
    <xf numFmtId="41" fontId="0" fillId="0" borderId="0" xfId="0" applyNumberFormat="1" applyBorder="1"/>
    <xf numFmtId="0" fontId="4" fillId="0" borderId="0" xfId="0" applyFont="1"/>
    <xf numFmtId="41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42" fontId="0" fillId="0" borderId="0" xfId="0" applyNumberFormat="1"/>
    <xf numFmtId="42" fontId="0" fillId="0" borderId="0" xfId="0" applyNumberForma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 applyBorder="1"/>
    <xf numFmtId="44" fontId="0" fillId="0" borderId="0" xfId="0" applyNumberFormat="1"/>
    <xf numFmtId="44" fontId="0" fillId="0" borderId="0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26"/>
  <sheetViews>
    <sheetView tabSelected="1" topLeftCell="B1" zoomScale="85" zoomScaleNormal="85" zoomScaleSheetLayoutView="90" workbookViewId="0">
      <selection activeCell="B5" sqref="B5"/>
    </sheetView>
  </sheetViews>
  <sheetFormatPr defaultRowHeight="14.4" outlineLevelRow="1" x14ac:dyDescent="0.3"/>
  <cols>
    <col min="1" max="1" width="0" hidden="1" customWidth="1"/>
    <col min="2" max="2" width="9.109375" style="6"/>
    <col min="3" max="3" width="41.33203125" customWidth="1"/>
    <col min="4" max="4" width="1.6640625" customWidth="1"/>
    <col min="5" max="5" width="14.44140625" customWidth="1"/>
    <col min="7" max="7" width="14.33203125" customWidth="1"/>
    <col min="9" max="12" width="13.109375" style="3" customWidth="1"/>
    <col min="15" max="21" width="9.6640625" customWidth="1"/>
  </cols>
  <sheetData>
    <row r="1" spans="1:12" x14ac:dyDescent="0.3">
      <c r="A1" s="1"/>
      <c r="B1" s="2" t="s">
        <v>0</v>
      </c>
    </row>
    <row r="2" spans="1:12" x14ac:dyDescent="0.3">
      <c r="A2" s="4"/>
      <c r="B2" s="5" t="s">
        <v>112</v>
      </c>
    </row>
    <row r="3" spans="1:12" x14ac:dyDescent="0.3">
      <c r="B3" s="6" t="s">
        <v>1</v>
      </c>
    </row>
    <row r="4" spans="1:12" ht="6.75" customHeight="1" x14ac:dyDescent="0.3"/>
    <row r="5" spans="1:12" x14ac:dyDescent="0.3">
      <c r="E5" s="7" t="s">
        <v>2</v>
      </c>
      <c r="I5" s="8"/>
      <c r="J5" s="8"/>
      <c r="K5" s="8"/>
      <c r="L5" s="8"/>
    </row>
    <row r="6" spans="1:12" x14ac:dyDescent="0.3">
      <c r="B6" s="2" t="s">
        <v>3</v>
      </c>
    </row>
    <row r="7" spans="1:12" x14ac:dyDescent="0.3">
      <c r="A7" s="6">
        <v>4010</v>
      </c>
      <c r="C7" s="9" t="s">
        <v>4</v>
      </c>
      <c r="E7" s="10">
        <v>68528859.870703682</v>
      </c>
      <c r="I7" s="11"/>
      <c r="J7" s="11"/>
      <c r="K7" s="11"/>
      <c r="L7" s="11"/>
    </row>
    <row r="8" spans="1:12" x14ac:dyDescent="0.3">
      <c r="A8" s="6">
        <v>4020</v>
      </c>
      <c r="C8" s="9" t="s">
        <v>5</v>
      </c>
      <c r="E8" s="12">
        <v>7170108.2932177456</v>
      </c>
      <c r="I8" s="13"/>
      <c r="J8" s="13"/>
      <c r="K8" s="13"/>
      <c r="L8" s="13"/>
    </row>
    <row r="9" spans="1:12" x14ac:dyDescent="0.3">
      <c r="A9" s="6">
        <v>4030</v>
      </c>
      <c r="C9" s="9" t="s">
        <v>6</v>
      </c>
      <c r="E9" s="12">
        <v>16578010.163157407</v>
      </c>
      <c r="I9" s="13"/>
      <c r="J9" s="13"/>
      <c r="K9" s="13"/>
      <c r="L9" s="13"/>
    </row>
    <row r="10" spans="1:12" x14ac:dyDescent="0.3">
      <c r="A10" s="6">
        <v>4040</v>
      </c>
      <c r="C10" s="9" t="s">
        <v>7</v>
      </c>
      <c r="E10" s="12">
        <v>301134.69552096009</v>
      </c>
      <c r="I10" s="13"/>
      <c r="J10" s="13"/>
      <c r="K10" s="13"/>
      <c r="L10" s="13"/>
    </row>
    <row r="11" spans="1:12" hidden="1" outlineLevel="1" x14ac:dyDescent="0.3">
      <c r="A11" s="6">
        <v>4050</v>
      </c>
      <c r="C11" s="9" t="s">
        <v>8</v>
      </c>
      <c r="E11" s="12">
        <v>0</v>
      </c>
      <c r="I11" s="13"/>
      <c r="J11" s="13"/>
      <c r="K11" s="13"/>
      <c r="L11" s="13"/>
    </row>
    <row r="12" spans="1:12" collapsed="1" x14ac:dyDescent="0.3">
      <c r="A12" s="6">
        <v>4060</v>
      </c>
      <c r="C12" s="14" t="s">
        <v>9</v>
      </c>
      <c r="D12" s="15"/>
      <c r="E12" s="16">
        <v>19609735.376000002</v>
      </c>
      <c r="I12" s="13"/>
      <c r="J12" s="13"/>
      <c r="K12" s="13"/>
      <c r="L12" s="13"/>
    </row>
    <row r="13" spans="1:12" x14ac:dyDescent="0.3">
      <c r="A13" s="6"/>
      <c r="C13" s="9" t="s">
        <v>10</v>
      </c>
      <c r="E13" s="17">
        <f>SUM(E7:E12)</f>
        <v>112187848.3985998</v>
      </c>
      <c r="I13" s="18"/>
      <c r="J13" s="18"/>
      <c r="K13" s="18"/>
      <c r="L13" s="18"/>
    </row>
    <row r="14" spans="1:12" x14ac:dyDescent="0.3">
      <c r="A14" s="6"/>
      <c r="E14" s="19"/>
      <c r="I14" s="20"/>
      <c r="J14" s="20"/>
      <c r="K14" s="20"/>
      <c r="L14" s="20"/>
    </row>
    <row r="15" spans="1:12" x14ac:dyDescent="0.3">
      <c r="A15" s="6"/>
      <c r="B15" s="2" t="s">
        <v>11</v>
      </c>
      <c r="E15" s="17"/>
      <c r="I15" s="18"/>
      <c r="J15" s="18"/>
      <c r="K15" s="18"/>
      <c r="L15" s="18"/>
    </row>
    <row r="16" spans="1:12" x14ac:dyDescent="0.3">
      <c r="A16" s="6">
        <v>4110</v>
      </c>
      <c r="C16" s="9" t="s">
        <v>12</v>
      </c>
      <c r="E16" s="17">
        <v>3411050</v>
      </c>
      <c r="I16" s="18"/>
      <c r="J16" s="18"/>
      <c r="K16" s="18"/>
      <c r="L16" s="18"/>
    </row>
    <row r="17" spans="1:12" x14ac:dyDescent="0.3">
      <c r="A17" s="6">
        <v>4120</v>
      </c>
      <c r="C17" s="9" t="s">
        <v>13</v>
      </c>
      <c r="E17" s="21">
        <v>5477534.4134102827</v>
      </c>
      <c r="I17" s="22"/>
      <c r="J17" s="22"/>
      <c r="K17" s="22"/>
      <c r="L17" s="22"/>
    </row>
    <row r="18" spans="1:12" x14ac:dyDescent="0.3">
      <c r="A18" s="6">
        <v>4122</v>
      </c>
      <c r="C18" s="9" t="s">
        <v>14</v>
      </c>
      <c r="E18" s="21">
        <v>850000</v>
      </c>
      <c r="F18" s="23"/>
      <c r="I18" s="22"/>
      <c r="J18" s="22"/>
      <c r="K18" s="22"/>
      <c r="L18" s="22"/>
    </row>
    <row r="19" spans="1:12" x14ac:dyDescent="0.3">
      <c r="A19" s="6">
        <v>4115</v>
      </c>
      <c r="C19" s="9" t="s">
        <v>15</v>
      </c>
      <c r="E19" s="21">
        <v>400000</v>
      </c>
      <c r="F19" s="23"/>
      <c r="I19" s="22"/>
      <c r="J19" s="22"/>
      <c r="K19" s="22"/>
      <c r="L19" s="22"/>
    </row>
    <row r="20" spans="1:12" x14ac:dyDescent="0.3">
      <c r="A20" s="6">
        <v>4130</v>
      </c>
      <c r="C20" s="9" t="s">
        <v>16</v>
      </c>
      <c r="E20" s="21">
        <v>1166066.25</v>
      </c>
      <c r="I20" s="22"/>
      <c r="J20" s="22"/>
      <c r="K20" s="22"/>
      <c r="L20" s="22"/>
    </row>
    <row r="21" spans="1:12" hidden="1" outlineLevel="1" x14ac:dyDescent="0.3">
      <c r="A21" s="6">
        <v>4140</v>
      </c>
      <c r="C21" s="14" t="s">
        <v>17</v>
      </c>
      <c r="D21" s="15"/>
      <c r="E21" s="24">
        <v>0</v>
      </c>
      <c r="I21" s="22"/>
      <c r="J21" s="22"/>
      <c r="K21" s="22"/>
      <c r="L21" s="22"/>
    </row>
    <row r="22" spans="1:12" collapsed="1" x14ac:dyDescent="0.3">
      <c r="A22" s="6"/>
      <c r="C22" s="25" t="s">
        <v>18</v>
      </c>
      <c r="D22" s="26"/>
      <c r="E22" s="27">
        <f>SUM(E16:E21)</f>
        <v>11304650.663410284</v>
      </c>
      <c r="I22" s="18"/>
      <c r="J22" s="18"/>
      <c r="K22" s="18"/>
      <c r="L22" s="18"/>
    </row>
    <row r="23" spans="1:12" ht="9" customHeight="1" x14ac:dyDescent="0.3">
      <c r="A23" s="6"/>
    </row>
    <row r="24" spans="1:12" x14ac:dyDescent="0.3">
      <c r="A24" s="6"/>
      <c r="B24" s="2" t="s">
        <v>19</v>
      </c>
    </row>
    <row r="25" spans="1:12" x14ac:dyDescent="0.3">
      <c r="A25" s="6">
        <v>4210</v>
      </c>
      <c r="C25" s="9" t="s">
        <v>20</v>
      </c>
      <c r="E25" s="28">
        <v>4638432</v>
      </c>
      <c r="I25" s="29"/>
      <c r="J25" s="29"/>
      <c r="K25" s="29"/>
      <c r="L25" s="29"/>
    </row>
    <row r="26" spans="1:12" x14ac:dyDescent="0.3">
      <c r="A26" s="6">
        <v>4310</v>
      </c>
      <c r="C26" s="9" t="s">
        <v>21</v>
      </c>
      <c r="E26" s="21">
        <v>142385</v>
      </c>
      <c r="I26" s="22"/>
      <c r="J26" s="22"/>
      <c r="K26" s="22"/>
      <c r="L26" s="22"/>
    </row>
    <row r="27" spans="1:12" hidden="1" outlineLevel="1" x14ac:dyDescent="0.3">
      <c r="A27" s="6">
        <v>4320</v>
      </c>
      <c r="C27" s="9" t="s">
        <v>22</v>
      </c>
      <c r="E27" s="21">
        <v>0</v>
      </c>
      <c r="I27" s="22"/>
      <c r="J27" s="22"/>
      <c r="K27" s="22"/>
      <c r="L27" s="22"/>
    </row>
    <row r="28" spans="1:12" collapsed="1" x14ac:dyDescent="0.3">
      <c r="A28" s="6">
        <v>4330</v>
      </c>
      <c r="C28" s="9" t="s">
        <v>23</v>
      </c>
      <c r="E28" s="21">
        <v>128115</v>
      </c>
      <c r="I28" s="22"/>
      <c r="J28" s="22"/>
      <c r="K28" s="22"/>
      <c r="L28" s="22"/>
    </row>
    <row r="29" spans="1:12" x14ac:dyDescent="0.3">
      <c r="A29" s="6">
        <v>4340</v>
      </c>
      <c r="C29" s="9" t="s">
        <v>24</v>
      </c>
      <c r="E29" s="21">
        <v>30525</v>
      </c>
      <c r="I29" s="22"/>
      <c r="J29" s="22"/>
      <c r="K29" s="22"/>
      <c r="L29" s="22"/>
    </row>
    <row r="30" spans="1:12" x14ac:dyDescent="0.3">
      <c r="A30" s="6">
        <v>4410</v>
      </c>
      <c r="C30" s="9" t="s">
        <v>25</v>
      </c>
      <c r="E30" s="21">
        <v>557728.74410305009</v>
      </c>
      <c r="I30" s="22"/>
      <c r="J30" s="22"/>
      <c r="K30" s="22"/>
      <c r="L30" s="22"/>
    </row>
    <row r="31" spans="1:12" x14ac:dyDescent="0.3">
      <c r="A31" s="6">
        <v>4510</v>
      </c>
      <c r="C31" s="9" t="s">
        <v>26</v>
      </c>
      <c r="E31" s="21">
        <v>368016</v>
      </c>
      <c r="I31" s="22"/>
      <c r="J31" s="22"/>
      <c r="K31" s="22"/>
      <c r="L31" s="22"/>
    </row>
    <row r="32" spans="1:12" x14ac:dyDescent="0.3">
      <c r="A32" s="6">
        <v>4990</v>
      </c>
      <c r="C32" s="14" t="s">
        <v>27</v>
      </c>
      <c r="D32" s="15"/>
      <c r="E32" s="24">
        <v>362498.5294117647</v>
      </c>
      <c r="I32" s="22"/>
      <c r="J32" s="22"/>
      <c r="K32" s="22"/>
      <c r="L32" s="22"/>
    </row>
    <row r="33" spans="1:12" x14ac:dyDescent="0.3">
      <c r="A33" s="6"/>
      <c r="C33" s="9" t="s">
        <v>28</v>
      </c>
      <c r="E33" s="28">
        <f>SUM(E25:E32)</f>
        <v>6227700.2735148147</v>
      </c>
      <c r="I33" s="29"/>
      <c r="J33" s="29"/>
      <c r="K33" s="29"/>
      <c r="L33" s="29"/>
    </row>
    <row r="34" spans="1:12" ht="9" customHeight="1" x14ac:dyDescent="0.3">
      <c r="A34" s="6"/>
    </row>
    <row r="35" spans="1:12" ht="15" thickBot="1" x14ac:dyDescent="0.35">
      <c r="A35" s="6"/>
      <c r="C35" s="30" t="s">
        <v>29</v>
      </c>
      <c r="D35" s="30"/>
      <c r="E35" s="31">
        <f>E13+E22+E33</f>
        <v>129720199.33552489</v>
      </c>
      <c r="I35" s="32"/>
      <c r="J35" s="32"/>
      <c r="K35" s="32"/>
      <c r="L35" s="32"/>
    </row>
    <row r="36" spans="1:12" ht="15" thickTop="1" x14ac:dyDescent="0.3">
      <c r="A36" s="6"/>
    </row>
    <row r="37" spans="1:12" x14ac:dyDescent="0.3">
      <c r="A37" s="6"/>
      <c r="B37" s="2" t="s">
        <v>30</v>
      </c>
    </row>
    <row r="38" spans="1:12" x14ac:dyDescent="0.3">
      <c r="A38" s="6">
        <v>5010</v>
      </c>
      <c r="C38" s="9" t="s">
        <v>31</v>
      </c>
      <c r="E38" s="17">
        <v>8608312.8153000008</v>
      </c>
      <c r="I38" s="18"/>
      <c r="J38" s="18"/>
      <c r="K38" s="18"/>
      <c r="L38" s="18"/>
    </row>
    <row r="39" spans="1:12" x14ac:dyDescent="0.3">
      <c r="A39" s="6">
        <v>5012</v>
      </c>
      <c r="C39" s="9" t="s">
        <v>32</v>
      </c>
      <c r="E39" s="21">
        <v>11261623.288722506</v>
      </c>
      <c r="I39" s="22"/>
      <c r="J39" s="22"/>
      <c r="K39" s="22"/>
      <c r="L39" s="22"/>
    </row>
    <row r="40" spans="1:12" x14ac:dyDescent="0.3">
      <c r="A40" s="6">
        <v>5020</v>
      </c>
      <c r="C40" s="9" t="s">
        <v>33</v>
      </c>
      <c r="E40" s="21">
        <v>30900715.524359997</v>
      </c>
      <c r="I40" s="22"/>
      <c r="J40" s="22"/>
      <c r="K40" s="22"/>
      <c r="L40" s="22"/>
    </row>
    <row r="41" spans="1:12" x14ac:dyDescent="0.3">
      <c r="A41" s="6">
        <v>5022</v>
      </c>
      <c r="C41" s="9" t="s">
        <v>34</v>
      </c>
      <c r="E41" s="21">
        <v>7574841.6905699996</v>
      </c>
      <c r="I41" s="22"/>
      <c r="J41" s="22"/>
      <c r="K41" s="22"/>
      <c r="L41" s="22"/>
    </row>
    <row r="42" spans="1:12" x14ac:dyDescent="0.3">
      <c r="A42" s="6">
        <v>5030</v>
      </c>
      <c r="C42" s="9" t="s">
        <v>35</v>
      </c>
      <c r="E42" s="21">
        <v>5434739.7902820008</v>
      </c>
      <c r="I42" s="22"/>
      <c r="J42" s="22"/>
      <c r="K42" s="22"/>
      <c r="L42" s="22"/>
    </row>
    <row r="43" spans="1:12" x14ac:dyDescent="0.3">
      <c r="A43" s="6">
        <v>5032</v>
      </c>
      <c r="C43" s="9" t="s">
        <v>36</v>
      </c>
      <c r="E43" s="21">
        <v>313285.5</v>
      </c>
      <c r="I43" s="22"/>
      <c r="J43" s="22"/>
      <c r="K43" s="22"/>
      <c r="L43" s="22"/>
    </row>
    <row r="44" spans="1:12" x14ac:dyDescent="0.3">
      <c r="A44" s="6">
        <v>5034</v>
      </c>
      <c r="C44" s="9" t="s">
        <v>37</v>
      </c>
      <c r="E44" s="21">
        <v>436639.36537457281</v>
      </c>
      <c r="I44" s="22"/>
      <c r="J44" s="22"/>
      <c r="K44" s="22"/>
      <c r="L44" s="22"/>
    </row>
    <row r="45" spans="1:12" x14ac:dyDescent="0.3">
      <c r="A45" s="6">
        <v>5036</v>
      </c>
      <c r="C45" s="9" t="s">
        <v>38</v>
      </c>
      <c r="E45" s="21">
        <v>48510</v>
      </c>
      <c r="I45" s="22"/>
      <c r="J45" s="22"/>
      <c r="K45" s="22"/>
      <c r="L45" s="22"/>
    </row>
    <row r="46" spans="1:12" x14ac:dyDescent="0.3">
      <c r="A46" s="6">
        <v>5040</v>
      </c>
      <c r="C46" s="9" t="s">
        <v>39</v>
      </c>
      <c r="E46" s="21">
        <v>2382047.91</v>
      </c>
      <c r="I46" s="22"/>
      <c r="J46" s="22"/>
      <c r="K46" s="22"/>
      <c r="L46" s="22"/>
    </row>
    <row r="47" spans="1:12" outlineLevel="1" x14ac:dyDescent="0.3">
      <c r="A47" s="6">
        <v>5042</v>
      </c>
      <c r="C47" s="9" t="s">
        <v>40</v>
      </c>
      <c r="E47" s="21">
        <v>366164.37</v>
      </c>
      <c r="I47" s="22"/>
      <c r="J47" s="22"/>
      <c r="K47" s="22"/>
      <c r="L47" s="22"/>
    </row>
    <row r="48" spans="1:12" x14ac:dyDescent="0.3">
      <c r="A48" s="6">
        <v>5050</v>
      </c>
      <c r="C48" s="9" t="s">
        <v>41</v>
      </c>
      <c r="E48" s="21">
        <v>5374558.6651725946</v>
      </c>
      <c r="I48" s="22"/>
      <c r="J48" s="22"/>
      <c r="K48" s="22"/>
      <c r="L48" s="22"/>
    </row>
    <row r="49" spans="1:12" x14ac:dyDescent="0.3">
      <c r="A49" s="6">
        <v>5052</v>
      </c>
      <c r="C49" s="9" t="s">
        <v>42</v>
      </c>
      <c r="E49" s="21">
        <v>7867285.6822973136</v>
      </c>
      <c r="I49" s="22"/>
      <c r="J49" s="22"/>
      <c r="K49" s="22"/>
      <c r="L49" s="22"/>
    </row>
    <row r="50" spans="1:12" x14ac:dyDescent="0.3">
      <c r="A50" s="6">
        <v>5054</v>
      </c>
      <c r="C50" s="9" t="s">
        <v>43</v>
      </c>
      <c r="E50" s="21">
        <v>166561.92000000001</v>
      </c>
      <c r="I50" s="22"/>
      <c r="J50" s="22"/>
      <c r="K50" s="22"/>
      <c r="L50" s="22"/>
    </row>
    <row r="51" spans="1:12" x14ac:dyDescent="0.3">
      <c r="A51" s="6">
        <v>5060</v>
      </c>
      <c r="C51" s="9" t="s">
        <v>44</v>
      </c>
      <c r="E51" s="21">
        <v>221500</v>
      </c>
      <c r="I51" s="22"/>
      <c r="J51" s="22"/>
      <c r="K51" s="22"/>
      <c r="L51" s="22"/>
    </row>
    <row r="52" spans="1:12" x14ac:dyDescent="0.3">
      <c r="A52" s="6">
        <v>5070</v>
      </c>
      <c r="C52" s="9" t="s">
        <v>45</v>
      </c>
      <c r="E52" s="21">
        <v>1511945</v>
      </c>
      <c r="I52" s="22"/>
      <c r="J52" s="22"/>
      <c r="K52" s="22"/>
      <c r="L52" s="22"/>
    </row>
    <row r="53" spans="1:12" x14ac:dyDescent="0.3">
      <c r="A53" s="6">
        <v>5080</v>
      </c>
      <c r="C53" s="14" t="s">
        <v>46</v>
      </c>
      <c r="D53" s="15"/>
      <c r="E53" s="24">
        <v>698320</v>
      </c>
      <c r="I53" s="22"/>
      <c r="J53" s="22"/>
      <c r="K53" s="22"/>
      <c r="L53" s="22"/>
    </row>
    <row r="54" spans="1:12" x14ac:dyDescent="0.3">
      <c r="A54" s="6"/>
      <c r="C54" s="9" t="s">
        <v>47</v>
      </c>
      <c r="E54" s="17">
        <f>SUM(E38:E53)</f>
        <v>83167051.522078991</v>
      </c>
      <c r="I54" s="18"/>
      <c r="J54" s="18"/>
      <c r="K54" s="18"/>
      <c r="L54" s="18"/>
    </row>
    <row r="55" spans="1:12" ht="9" customHeight="1" x14ac:dyDescent="0.3">
      <c r="A55" s="6"/>
      <c r="E55" s="17"/>
      <c r="I55" s="18"/>
      <c r="J55" s="18"/>
      <c r="K55" s="18"/>
      <c r="L55" s="18"/>
    </row>
    <row r="56" spans="1:12" x14ac:dyDescent="0.3">
      <c r="A56" s="6"/>
      <c r="B56" s="2" t="s">
        <v>48</v>
      </c>
      <c r="E56" s="33"/>
      <c r="I56" s="34"/>
      <c r="J56" s="34"/>
      <c r="K56" s="34"/>
      <c r="L56" s="34"/>
    </row>
    <row r="57" spans="1:12" x14ac:dyDescent="0.3">
      <c r="A57" s="6">
        <v>5115</v>
      </c>
      <c r="C57" s="9" t="s">
        <v>49</v>
      </c>
      <c r="E57" s="17">
        <v>2108050</v>
      </c>
      <c r="I57" s="18"/>
      <c r="J57" s="18"/>
      <c r="K57" s="18"/>
      <c r="L57" s="18"/>
    </row>
    <row r="58" spans="1:12" x14ac:dyDescent="0.3">
      <c r="A58" s="6">
        <v>5120</v>
      </c>
      <c r="C58" s="9" t="s">
        <v>50</v>
      </c>
      <c r="E58" s="21">
        <v>505302.86</v>
      </c>
      <c r="I58" s="22"/>
      <c r="J58" s="22"/>
      <c r="K58" s="22"/>
      <c r="L58" s="22"/>
    </row>
    <row r="59" spans="1:12" x14ac:dyDescent="0.3">
      <c r="A59" s="6">
        <v>5122</v>
      </c>
      <c r="C59" s="9" t="s">
        <v>51</v>
      </c>
      <c r="E59" s="21">
        <v>1118035</v>
      </c>
      <c r="I59" s="22"/>
      <c r="J59" s="22"/>
      <c r="K59" s="22"/>
      <c r="L59" s="22"/>
    </row>
    <row r="60" spans="1:12" x14ac:dyDescent="0.3">
      <c r="A60" s="6">
        <v>5124</v>
      </c>
      <c r="C60" s="9" t="s">
        <v>52</v>
      </c>
      <c r="E60" s="21">
        <v>714923</v>
      </c>
      <c r="I60" s="22"/>
      <c r="J60" s="22"/>
      <c r="K60" s="22"/>
      <c r="L60" s="22"/>
    </row>
    <row r="61" spans="1:12" x14ac:dyDescent="0.3">
      <c r="A61" s="6">
        <v>5125</v>
      </c>
      <c r="C61" s="9" t="s">
        <v>53</v>
      </c>
      <c r="E61" s="21">
        <v>1130017</v>
      </c>
      <c r="I61" s="22"/>
      <c r="J61" s="22"/>
      <c r="K61" s="22"/>
      <c r="L61" s="22"/>
    </row>
    <row r="62" spans="1:12" x14ac:dyDescent="0.3">
      <c r="A62" s="6">
        <v>5130</v>
      </c>
      <c r="C62" s="9" t="s">
        <v>54</v>
      </c>
      <c r="E62" s="21">
        <v>430563.15</v>
      </c>
      <c r="I62" s="22"/>
      <c r="J62" s="22"/>
      <c r="K62" s="22"/>
      <c r="L62" s="22"/>
    </row>
    <row r="63" spans="1:12" x14ac:dyDescent="0.3">
      <c r="A63" s="6">
        <v>5135</v>
      </c>
      <c r="C63" s="9" t="s">
        <v>55</v>
      </c>
      <c r="E63" s="21">
        <v>308455</v>
      </c>
      <c r="I63" s="22"/>
      <c r="J63" s="22"/>
      <c r="K63" s="22"/>
      <c r="L63" s="22"/>
    </row>
    <row r="64" spans="1:12" x14ac:dyDescent="0.3">
      <c r="A64" s="6">
        <v>5140</v>
      </c>
      <c r="C64" s="9" t="s">
        <v>56</v>
      </c>
      <c r="E64" s="21">
        <v>5833726.3679999998</v>
      </c>
      <c r="I64" s="22"/>
      <c r="J64" s="22"/>
      <c r="K64" s="22"/>
      <c r="L64" s="22"/>
    </row>
    <row r="65" spans="1:12" x14ac:dyDescent="0.3">
      <c r="A65" s="6">
        <v>5145</v>
      </c>
      <c r="C65" s="9" t="s">
        <v>57</v>
      </c>
      <c r="E65" s="21">
        <v>546790</v>
      </c>
      <c r="I65" s="22"/>
      <c r="J65" s="22"/>
      <c r="K65" s="22"/>
      <c r="L65" s="22"/>
    </row>
    <row r="66" spans="1:12" x14ac:dyDescent="0.3">
      <c r="A66" s="6">
        <v>5150</v>
      </c>
      <c r="C66" s="9" t="s">
        <v>58</v>
      </c>
      <c r="E66" s="21">
        <v>131742.54999999999</v>
      </c>
      <c r="I66" s="22"/>
      <c r="J66" s="22"/>
      <c r="K66" s="22"/>
      <c r="L66" s="22"/>
    </row>
    <row r="67" spans="1:12" x14ac:dyDescent="0.3">
      <c r="A67" s="6">
        <v>5155</v>
      </c>
      <c r="C67" s="9" t="s">
        <v>59</v>
      </c>
      <c r="E67" s="21">
        <v>199440</v>
      </c>
      <c r="I67" s="22"/>
      <c r="J67" s="22"/>
      <c r="K67" s="22"/>
      <c r="L67" s="22"/>
    </row>
    <row r="68" spans="1:12" x14ac:dyDescent="0.3">
      <c r="A68" s="6">
        <v>5160</v>
      </c>
      <c r="C68" s="9" t="s">
        <v>60</v>
      </c>
      <c r="E68" s="21">
        <v>535190.5</v>
      </c>
      <c r="I68" s="22"/>
      <c r="J68" s="22"/>
      <c r="K68" s="22"/>
      <c r="L68" s="22"/>
    </row>
    <row r="69" spans="1:12" x14ac:dyDescent="0.3">
      <c r="A69" s="6">
        <v>5170</v>
      </c>
      <c r="C69" s="9" t="s">
        <v>61</v>
      </c>
      <c r="E69" s="21">
        <v>401200</v>
      </c>
      <c r="I69" s="22"/>
      <c r="J69" s="22"/>
      <c r="K69" s="22"/>
      <c r="L69" s="22"/>
    </row>
    <row r="70" spans="1:12" x14ac:dyDescent="0.3">
      <c r="A70" s="6">
        <v>5180</v>
      </c>
      <c r="C70" s="14" t="s">
        <v>62</v>
      </c>
      <c r="D70" s="15"/>
      <c r="E70" s="24">
        <v>117720</v>
      </c>
      <c r="I70" s="22"/>
      <c r="J70" s="22"/>
      <c r="K70" s="22"/>
      <c r="L70" s="22"/>
    </row>
    <row r="71" spans="1:12" x14ac:dyDescent="0.3">
      <c r="A71" s="6"/>
      <c r="C71" s="9" t="s">
        <v>63</v>
      </c>
      <c r="E71" s="17">
        <f>SUM(E57:E70)</f>
        <v>14081155.427999999</v>
      </c>
      <c r="I71" s="18"/>
      <c r="J71" s="18"/>
      <c r="K71" s="18"/>
      <c r="L71" s="18"/>
    </row>
    <row r="72" spans="1:12" ht="9" customHeight="1" x14ac:dyDescent="0.3">
      <c r="A72" s="6"/>
      <c r="E72" s="28"/>
      <c r="I72" s="29"/>
      <c r="J72" s="29"/>
      <c r="K72" s="29"/>
      <c r="L72" s="29"/>
    </row>
    <row r="73" spans="1:12" x14ac:dyDescent="0.3">
      <c r="A73" s="6"/>
      <c r="B73" s="2" t="s">
        <v>64</v>
      </c>
    </row>
    <row r="74" spans="1:12" x14ac:dyDescent="0.3">
      <c r="A74" s="6">
        <v>5410</v>
      </c>
      <c r="C74" s="9" t="s">
        <v>65</v>
      </c>
      <c r="E74" s="17">
        <v>193800.48</v>
      </c>
      <c r="I74" s="18"/>
      <c r="J74" s="18"/>
      <c r="K74" s="18"/>
      <c r="L74" s="18"/>
    </row>
    <row r="75" spans="1:12" x14ac:dyDescent="0.3">
      <c r="A75" s="6">
        <v>5420</v>
      </c>
      <c r="C75" s="9" t="s">
        <v>66</v>
      </c>
      <c r="E75" s="21">
        <v>153896.76999999999</v>
      </c>
      <c r="I75" s="22"/>
      <c r="J75" s="22"/>
      <c r="K75" s="22"/>
      <c r="L75" s="22"/>
    </row>
    <row r="76" spans="1:12" x14ac:dyDescent="0.3">
      <c r="A76" s="6">
        <v>5422</v>
      </c>
      <c r="C76" s="9" t="s">
        <v>67</v>
      </c>
      <c r="E76" s="21">
        <v>1274427</v>
      </c>
      <c r="I76" s="22"/>
      <c r="J76" s="22"/>
      <c r="K76" s="22"/>
      <c r="L76" s="22"/>
    </row>
    <row r="77" spans="1:12" x14ac:dyDescent="0.3">
      <c r="A77" s="6">
        <v>5424</v>
      </c>
      <c r="C77" s="9" t="s">
        <v>68</v>
      </c>
      <c r="E77" s="21">
        <v>877052.91</v>
      </c>
      <c r="I77" s="22"/>
      <c r="J77" s="22"/>
      <c r="K77" s="22"/>
      <c r="L77" s="22"/>
    </row>
    <row r="78" spans="1:12" x14ac:dyDescent="0.3">
      <c r="A78" s="6">
        <v>5430</v>
      </c>
      <c r="C78" s="9" t="s">
        <v>69</v>
      </c>
      <c r="E78" s="21">
        <v>811451.6</v>
      </c>
      <c r="I78" s="22"/>
      <c r="J78" s="22"/>
      <c r="K78" s="22"/>
      <c r="L78" s="22"/>
    </row>
    <row r="79" spans="1:12" x14ac:dyDescent="0.3">
      <c r="A79" s="6">
        <v>5440</v>
      </c>
      <c r="C79" s="9" t="s">
        <v>70</v>
      </c>
      <c r="E79" s="21">
        <v>631970</v>
      </c>
      <c r="I79" s="22"/>
      <c r="J79" s="22"/>
      <c r="K79" s="22"/>
      <c r="L79" s="22"/>
    </row>
    <row r="80" spans="1:12" x14ac:dyDescent="0.3">
      <c r="A80" s="6">
        <v>5450</v>
      </c>
      <c r="C80" s="9" t="s">
        <v>71</v>
      </c>
      <c r="E80" s="21">
        <v>33100</v>
      </c>
      <c r="I80" s="22"/>
      <c r="J80" s="22"/>
      <c r="K80" s="22"/>
      <c r="L80" s="22"/>
    </row>
    <row r="81" spans="1:12" x14ac:dyDescent="0.3">
      <c r="A81" s="6">
        <v>5460</v>
      </c>
      <c r="C81" s="9" t="s">
        <v>72</v>
      </c>
      <c r="E81" s="21">
        <v>415000</v>
      </c>
      <c r="I81" s="22"/>
      <c r="J81" s="22"/>
      <c r="K81" s="22"/>
      <c r="L81" s="22"/>
    </row>
    <row r="82" spans="1:12" x14ac:dyDescent="0.3">
      <c r="A82" s="6">
        <v>5470</v>
      </c>
      <c r="C82" s="9" t="s">
        <v>73</v>
      </c>
      <c r="E82" s="21">
        <v>380847.91892356478</v>
      </c>
      <c r="I82" s="22"/>
      <c r="J82" s="22"/>
      <c r="K82" s="22"/>
      <c r="L82" s="22"/>
    </row>
    <row r="83" spans="1:12" x14ac:dyDescent="0.3">
      <c r="A83" s="6">
        <v>5480</v>
      </c>
      <c r="C83" s="14" t="s">
        <v>74</v>
      </c>
      <c r="D83" s="15"/>
      <c r="E83" s="24">
        <v>25700</v>
      </c>
      <c r="I83" s="22"/>
      <c r="J83" s="22"/>
      <c r="K83" s="22"/>
      <c r="L83" s="22"/>
    </row>
    <row r="84" spans="1:12" x14ac:dyDescent="0.3">
      <c r="A84" s="6"/>
      <c r="C84" s="9" t="s">
        <v>75</v>
      </c>
      <c r="E84" s="17">
        <f>SUM(E74:E83)</f>
        <v>4797246.678923565</v>
      </c>
      <c r="I84" s="18"/>
      <c r="J84" s="18"/>
      <c r="K84" s="18"/>
      <c r="L84" s="18"/>
    </row>
    <row r="85" spans="1:12" ht="9" customHeight="1" x14ac:dyDescent="0.3">
      <c r="A85" s="6"/>
      <c r="E85" s="28"/>
      <c r="I85" s="29"/>
      <c r="J85" s="29"/>
      <c r="K85" s="29"/>
      <c r="L85" s="29"/>
    </row>
    <row r="86" spans="1:12" x14ac:dyDescent="0.3">
      <c r="A86" s="6"/>
      <c r="B86" s="2" t="s">
        <v>76</v>
      </c>
      <c r="E86" s="17"/>
      <c r="I86" s="18"/>
      <c r="J86" s="18"/>
      <c r="K86" s="18"/>
      <c r="L86" s="18"/>
    </row>
    <row r="87" spans="1:12" x14ac:dyDescent="0.3">
      <c r="A87" s="6">
        <v>5210</v>
      </c>
      <c r="C87" s="9" t="s">
        <v>77</v>
      </c>
      <c r="E87" s="17">
        <v>1758264</v>
      </c>
      <c r="I87" s="18"/>
      <c r="J87" s="18"/>
      <c r="K87" s="18"/>
      <c r="L87" s="18"/>
    </row>
    <row r="88" spans="1:12" x14ac:dyDescent="0.3">
      <c r="A88" s="6">
        <v>5212</v>
      </c>
      <c r="C88" s="9" t="s">
        <v>78</v>
      </c>
      <c r="E88" s="21">
        <v>72000</v>
      </c>
      <c r="I88" s="22"/>
      <c r="J88" s="22"/>
      <c r="K88" s="22"/>
      <c r="L88" s="22"/>
    </row>
    <row r="89" spans="1:12" x14ac:dyDescent="0.3">
      <c r="A89" s="6">
        <v>5220</v>
      </c>
      <c r="C89" s="9" t="s">
        <v>79</v>
      </c>
      <c r="E89" s="21">
        <v>1911138.343489198</v>
      </c>
      <c r="I89" s="22"/>
      <c r="J89" s="22"/>
      <c r="K89" s="22"/>
      <c r="L89" s="22"/>
    </row>
    <row r="90" spans="1:12" x14ac:dyDescent="0.3">
      <c r="A90" s="6">
        <v>5230</v>
      </c>
      <c r="C90" s="9" t="s">
        <v>80</v>
      </c>
      <c r="E90" s="21">
        <v>1949842.4400000002</v>
      </c>
      <c r="I90" s="22"/>
      <c r="J90" s="22"/>
      <c r="K90" s="22"/>
      <c r="L90" s="22"/>
    </row>
    <row r="91" spans="1:12" x14ac:dyDescent="0.3">
      <c r="A91" s="6">
        <v>5232</v>
      </c>
      <c r="C91" s="9" t="s">
        <v>81</v>
      </c>
      <c r="E91" s="21">
        <v>140074</v>
      </c>
      <c r="I91" s="22"/>
      <c r="J91" s="22"/>
      <c r="K91" s="22"/>
      <c r="L91" s="22"/>
    </row>
    <row r="92" spans="1:12" x14ac:dyDescent="0.3">
      <c r="A92" s="6">
        <v>5240</v>
      </c>
      <c r="C92" s="9" t="s">
        <v>82</v>
      </c>
      <c r="E92" s="21">
        <v>1523343</v>
      </c>
      <c r="I92" s="22"/>
      <c r="J92" s="22"/>
      <c r="K92" s="22"/>
      <c r="L92" s="22"/>
    </row>
    <row r="93" spans="1:12" x14ac:dyDescent="0.3">
      <c r="A93" s="6">
        <v>5250</v>
      </c>
      <c r="C93" s="9" t="s">
        <v>83</v>
      </c>
      <c r="E93" s="21">
        <v>823381.3600000001</v>
      </c>
      <c r="I93" s="22"/>
      <c r="J93" s="22"/>
      <c r="K93" s="22"/>
      <c r="L93" s="22"/>
    </row>
    <row r="94" spans="1:12" x14ac:dyDescent="0.3">
      <c r="A94" s="6">
        <v>5260</v>
      </c>
      <c r="C94" s="9" t="s">
        <v>84</v>
      </c>
      <c r="E94" s="21">
        <v>14000</v>
      </c>
      <c r="I94" s="22"/>
      <c r="J94" s="22"/>
      <c r="K94" s="22"/>
      <c r="L94" s="22"/>
    </row>
    <row r="95" spans="1:12" x14ac:dyDescent="0.3">
      <c r="A95" s="6">
        <v>5270</v>
      </c>
      <c r="C95" s="9" t="s">
        <v>85</v>
      </c>
      <c r="E95" s="21">
        <v>1459321.7836000002</v>
      </c>
      <c r="I95" s="22"/>
      <c r="J95" s="22"/>
      <c r="K95" s="22"/>
      <c r="L95" s="22"/>
    </row>
    <row r="96" spans="1:12" x14ac:dyDescent="0.3">
      <c r="A96" s="6">
        <v>5280</v>
      </c>
      <c r="C96" s="9" t="s">
        <v>86</v>
      </c>
      <c r="E96" s="21">
        <v>6096824.3090322576</v>
      </c>
      <c r="I96" s="22"/>
      <c r="J96" s="22"/>
      <c r="K96" s="22"/>
      <c r="L96" s="22"/>
    </row>
    <row r="97" spans="1:12" x14ac:dyDescent="0.3">
      <c r="A97" s="6">
        <v>5282</v>
      </c>
      <c r="C97" s="14" t="s">
        <v>87</v>
      </c>
      <c r="D97" s="15"/>
      <c r="E97" s="24">
        <v>147666.66666666666</v>
      </c>
      <c r="I97" s="22"/>
      <c r="J97" s="22"/>
      <c r="K97" s="22"/>
      <c r="L97" s="22"/>
    </row>
    <row r="98" spans="1:12" x14ac:dyDescent="0.3">
      <c r="A98" s="6"/>
      <c r="C98" s="9" t="s">
        <v>88</v>
      </c>
      <c r="E98" s="17">
        <f>SUM(E87:E97)</f>
        <v>15895855.902788123</v>
      </c>
      <c r="I98" s="18"/>
      <c r="J98" s="18"/>
      <c r="K98" s="18"/>
      <c r="L98" s="18"/>
    </row>
    <row r="99" spans="1:12" ht="9" customHeight="1" x14ac:dyDescent="0.3">
      <c r="A99" s="6"/>
      <c r="C99" s="9"/>
      <c r="E99" s="17"/>
      <c r="I99" s="18"/>
      <c r="J99" s="18"/>
      <c r="K99" s="18"/>
      <c r="L99" s="18"/>
    </row>
    <row r="100" spans="1:12" x14ac:dyDescent="0.3">
      <c r="A100" s="6"/>
      <c r="B100" s="2" t="s">
        <v>89</v>
      </c>
    </row>
    <row r="101" spans="1:12" x14ac:dyDescent="0.3">
      <c r="A101" s="6">
        <v>5310</v>
      </c>
      <c r="C101" s="9" t="s">
        <v>90</v>
      </c>
      <c r="E101" s="17">
        <v>216600</v>
      </c>
      <c r="I101" s="18"/>
      <c r="J101" s="18"/>
      <c r="K101" s="18"/>
      <c r="L101" s="18"/>
    </row>
    <row r="102" spans="1:12" x14ac:dyDescent="0.3">
      <c r="A102" s="6">
        <v>5320</v>
      </c>
      <c r="C102" s="9" t="s">
        <v>91</v>
      </c>
      <c r="E102" s="21">
        <v>105800</v>
      </c>
      <c r="I102" s="22"/>
      <c r="J102" s="22"/>
      <c r="K102" s="22"/>
      <c r="L102" s="22"/>
    </row>
    <row r="103" spans="1:12" x14ac:dyDescent="0.3">
      <c r="A103" s="6">
        <v>5330</v>
      </c>
      <c r="C103" s="9" t="s">
        <v>92</v>
      </c>
      <c r="E103" s="21">
        <v>679732</v>
      </c>
      <c r="I103" s="22"/>
      <c r="J103" s="22"/>
      <c r="K103" s="22"/>
      <c r="L103" s="22"/>
    </row>
    <row r="104" spans="1:12" x14ac:dyDescent="0.3">
      <c r="A104" s="6">
        <v>5340</v>
      </c>
      <c r="C104" s="9" t="s">
        <v>93</v>
      </c>
      <c r="E104" s="21">
        <v>134500</v>
      </c>
      <c r="I104" s="22"/>
      <c r="J104" s="22"/>
      <c r="K104" s="22"/>
      <c r="L104" s="22"/>
    </row>
    <row r="105" spans="1:12" x14ac:dyDescent="0.3">
      <c r="A105" s="6">
        <v>5350</v>
      </c>
      <c r="C105" s="14" t="s">
        <v>94</v>
      </c>
      <c r="D105" s="15"/>
      <c r="E105" s="24">
        <v>372500</v>
      </c>
      <c r="I105" s="22"/>
      <c r="J105" s="22"/>
      <c r="K105" s="22"/>
      <c r="L105" s="22"/>
    </row>
    <row r="106" spans="1:12" x14ac:dyDescent="0.3">
      <c r="A106" s="6"/>
      <c r="C106" s="9" t="s">
        <v>95</v>
      </c>
      <c r="E106" s="17">
        <f>SUM(E101:E105)</f>
        <v>1509132</v>
      </c>
      <c r="I106" s="18"/>
      <c r="J106" s="18"/>
      <c r="K106" s="18"/>
      <c r="L106" s="18"/>
    </row>
    <row r="107" spans="1:12" ht="9" customHeight="1" x14ac:dyDescent="0.3">
      <c r="A107" s="6"/>
      <c r="C107" s="9"/>
      <c r="E107" s="17"/>
      <c r="I107" s="18"/>
      <c r="J107" s="18"/>
      <c r="K107" s="18"/>
      <c r="L107" s="18"/>
    </row>
    <row r="108" spans="1:12" x14ac:dyDescent="0.3">
      <c r="A108" s="6"/>
      <c r="B108" s="2" t="s">
        <v>96</v>
      </c>
    </row>
    <row r="109" spans="1:12" x14ac:dyDescent="0.3">
      <c r="A109" s="6">
        <v>5510</v>
      </c>
      <c r="C109" s="9" t="s">
        <v>97</v>
      </c>
      <c r="E109" s="17">
        <v>64760</v>
      </c>
      <c r="I109" s="18"/>
      <c r="J109" s="18"/>
      <c r="K109" s="18"/>
      <c r="L109" s="18"/>
    </row>
    <row r="110" spans="1:12" x14ac:dyDescent="0.3">
      <c r="A110" s="6">
        <v>5520</v>
      </c>
      <c r="C110" s="9" t="s">
        <v>98</v>
      </c>
      <c r="E110" s="21">
        <v>329800</v>
      </c>
      <c r="I110" s="22"/>
      <c r="J110" s="22"/>
      <c r="K110" s="22"/>
      <c r="L110" s="22"/>
    </row>
    <row r="111" spans="1:12" x14ac:dyDescent="0.3">
      <c r="A111" s="6">
        <v>5530</v>
      </c>
      <c r="C111" s="9" t="s">
        <v>99</v>
      </c>
      <c r="E111" s="21">
        <v>75360</v>
      </c>
      <c r="I111" s="22"/>
      <c r="J111" s="22"/>
      <c r="K111" s="22"/>
      <c r="L111" s="22"/>
    </row>
    <row r="112" spans="1:12" x14ac:dyDescent="0.3">
      <c r="A112" s="6">
        <v>5540</v>
      </c>
      <c r="C112" s="9" t="s">
        <v>100</v>
      </c>
      <c r="E112" s="21">
        <v>1096448.9443200903</v>
      </c>
      <c r="I112" s="22"/>
      <c r="J112" s="22"/>
      <c r="K112" s="22"/>
      <c r="L112" s="22"/>
    </row>
    <row r="113" spans="1:12" hidden="1" outlineLevel="1" x14ac:dyDescent="0.3">
      <c r="A113" s="6">
        <v>5550</v>
      </c>
      <c r="C113" s="9" t="s">
        <v>101</v>
      </c>
      <c r="E113" s="21">
        <v>0</v>
      </c>
      <c r="I113" s="22"/>
      <c r="J113" s="22"/>
      <c r="K113" s="22"/>
      <c r="L113" s="22"/>
    </row>
    <row r="114" spans="1:12" hidden="1" outlineLevel="1" x14ac:dyDescent="0.3">
      <c r="A114" s="6">
        <v>5560</v>
      </c>
      <c r="C114" s="9" t="s">
        <v>102</v>
      </c>
      <c r="E114" s="21">
        <v>0</v>
      </c>
      <c r="I114" s="22"/>
      <c r="J114" s="22"/>
      <c r="K114" s="22"/>
      <c r="L114" s="22"/>
    </row>
    <row r="115" spans="1:12" hidden="1" outlineLevel="1" x14ac:dyDescent="0.3">
      <c r="A115" s="6">
        <v>5570</v>
      </c>
      <c r="C115" s="9" t="s">
        <v>103</v>
      </c>
      <c r="E115" s="21">
        <v>0</v>
      </c>
      <c r="I115" s="22"/>
      <c r="J115" s="22"/>
      <c r="K115" s="22"/>
      <c r="L115" s="22"/>
    </row>
    <row r="116" spans="1:12" hidden="1" outlineLevel="1" x14ac:dyDescent="0.3">
      <c r="A116" s="6">
        <v>5572</v>
      </c>
      <c r="C116" s="9" t="s">
        <v>104</v>
      </c>
      <c r="E116" s="21">
        <v>0</v>
      </c>
      <c r="I116" s="22"/>
      <c r="J116" s="22"/>
      <c r="K116" s="22"/>
      <c r="L116" s="22"/>
    </row>
    <row r="117" spans="1:12" hidden="1" outlineLevel="1" x14ac:dyDescent="0.3">
      <c r="A117" s="6">
        <v>5580</v>
      </c>
      <c r="C117" s="9" t="s">
        <v>105</v>
      </c>
      <c r="E117" s="21">
        <v>0</v>
      </c>
      <c r="I117" s="22"/>
      <c r="J117" s="22"/>
      <c r="K117" s="22"/>
      <c r="L117" s="22"/>
    </row>
    <row r="118" spans="1:12" collapsed="1" x14ac:dyDescent="0.3">
      <c r="A118" s="6">
        <v>5610</v>
      </c>
      <c r="C118" s="9" t="s">
        <v>106</v>
      </c>
      <c r="E118" s="21">
        <v>6303804.7935324674</v>
      </c>
      <c r="I118" s="22"/>
      <c r="J118" s="22"/>
      <c r="K118" s="22"/>
      <c r="L118" s="22"/>
    </row>
    <row r="119" spans="1:12" x14ac:dyDescent="0.3">
      <c r="A119" s="6">
        <v>5620</v>
      </c>
      <c r="C119" s="9" t="s">
        <v>107</v>
      </c>
      <c r="E119" s="21">
        <v>308750.16000000003</v>
      </c>
      <c r="I119" s="22"/>
      <c r="J119" s="22"/>
      <c r="K119" s="22"/>
      <c r="L119" s="22"/>
    </row>
    <row r="120" spans="1:12" x14ac:dyDescent="0.3">
      <c r="A120" s="6">
        <v>5590</v>
      </c>
      <c r="C120" s="14" t="s">
        <v>108</v>
      </c>
      <c r="D120" s="15"/>
      <c r="E120" s="24">
        <v>2331907.5325250588</v>
      </c>
      <c r="I120" s="22"/>
      <c r="J120" s="22"/>
      <c r="K120" s="22"/>
      <c r="L120" s="22"/>
    </row>
    <row r="121" spans="1:12" x14ac:dyDescent="0.3">
      <c r="A121" s="6"/>
      <c r="C121" s="9" t="s">
        <v>109</v>
      </c>
      <c r="E121" s="17">
        <f>SUM(E109:E120)</f>
        <v>10510831.430377617</v>
      </c>
      <c r="I121" s="18"/>
      <c r="J121" s="18"/>
      <c r="K121" s="18"/>
      <c r="L121" s="18"/>
    </row>
    <row r="122" spans="1:12" ht="9" customHeight="1" x14ac:dyDescent="0.3">
      <c r="E122" s="28"/>
      <c r="I122" s="29"/>
      <c r="J122" s="29"/>
      <c r="K122" s="29"/>
      <c r="L122" s="29"/>
    </row>
    <row r="123" spans="1:12" ht="15" thickBot="1" x14ac:dyDescent="0.35">
      <c r="C123" s="30" t="s">
        <v>110</v>
      </c>
      <c r="D123" s="30"/>
      <c r="E123" s="31">
        <f>SUM(E121,E84,E71,E54,E106,E98)</f>
        <v>129961272.96216829</v>
      </c>
      <c r="I123" s="32"/>
      <c r="J123" s="32"/>
      <c r="K123" s="32"/>
      <c r="L123" s="32"/>
    </row>
    <row r="124" spans="1:12" ht="15" thickTop="1" x14ac:dyDescent="0.3">
      <c r="G124" s="17"/>
    </row>
    <row r="125" spans="1:12" ht="15" thickBot="1" x14ac:dyDescent="0.35">
      <c r="C125" s="30" t="s">
        <v>111</v>
      </c>
      <c r="D125" s="30"/>
      <c r="E125" s="31">
        <f>E35-E123</f>
        <v>-241073.62664340436</v>
      </c>
      <c r="G125" s="17"/>
      <c r="I125" s="32"/>
      <c r="J125" s="32"/>
      <c r="K125" s="32"/>
      <c r="L125" s="32"/>
    </row>
    <row r="126" spans="1:12" ht="15" thickTop="1" x14ac:dyDescent="0.3"/>
  </sheetData>
  <pageMargins left="0.75" right="0.75" top="0.5" bottom="0.5" header="0.25" footer="0.25"/>
  <pageSetup scale="90" fitToHeight="4" orientation="portrait" r:id="rId1"/>
  <headerFooter>
    <oddFooter>&amp;CPage &amp;P of &amp;N&amp;R&amp;D -- &amp;T</oddFooter>
  </headerFooter>
  <rowBreaks count="1" manualBreakCount="1">
    <brk id="54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OperatingBudget-BoT</vt:lpstr>
      <vt:lpstr>'OperatingBudget-BoT'!Print_Area</vt:lpstr>
      <vt:lpstr>'OperatingBudget-BoT'!Print_Titles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Justin</dc:creator>
  <cp:lastModifiedBy>Weymouth, Sumner</cp:lastModifiedBy>
  <cp:lastPrinted>2017-05-30T19:31:01Z</cp:lastPrinted>
  <dcterms:created xsi:type="dcterms:W3CDTF">2017-05-30T18:30:27Z</dcterms:created>
  <dcterms:modified xsi:type="dcterms:W3CDTF">2017-05-30T20:55:01Z</dcterms:modified>
</cp:coreProperties>
</file>