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P\OneDrive - Goodwill of Greater Washington\Charter School - Planning Yr Forward\FY2018 Budget\DCPCSB\"/>
    </mc:Choice>
  </mc:AlternateContent>
  <bookViews>
    <workbookView xWindow="0" yWindow="0" windowWidth="19200" windowHeight="6770"/>
  </bookViews>
  <sheets>
    <sheet name="FY2018" sheetId="1" r:id="rId1"/>
  </sheets>
  <externalReferences>
    <externalReference r:id="rId2"/>
    <externalReference r:id="rId3"/>
    <externalReference r:id="rId4"/>
  </externalReferences>
  <definedNames>
    <definedName name="BudgetVersion">[1]Setup!$D$8</definedName>
    <definedName name="Classification">[2]Sheet1!$A$1:$A$11</definedName>
    <definedName name="Classifications" localSheetId="0">#REF!</definedName>
    <definedName name="Classifications">#REF!</definedName>
    <definedName name="EndingBalance" localSheetId="0">-FV('FY2018'!InterestRate/12,'FY2018'!PaymentNumber,-'FY2018'!MonthlyPayment,'FY2018'!LoanAmount)</definedName>
    <definedName name="EndingBalance">-FV(InterestRate/12,PaymentNumber,-MonthlyPayment,LoanAmount)</definedName>
    <definedName name="HeaderRow" localSheetId="0">ROW(#REF!)</definedName>
    <definedName name="HeaderRow">ROW(#REF!)</definedName>
    <definedName name="InterestAmt" localSheetId="0">-IPMT('FY2018'!InterestRate/12,'FY2018'!PaymentNumber,'FY2018'!NumberOfPayments,'FY2018'!LoanAmount)</definedName>
    <definedName name="InterestAmt">-IPMT(InterestRate/12,PaymentNumber,NumberOfPayments,LoanAmount)</definedName>
    <definedName name="InterestRate" localSheetId="0">#REF!</definedName>
    <definedName name="InterestRate">#REF!</definedName>
    <definedName name="LastCol" localSheetId="0">COUNTA(#REF!)</definedName>
    <definedName name="LastCol">COUNTA(#REF!)</definedName>
    <definedName name="LastRow" localSheetId="0">MATCH(9.99E+307,#REF!)</definedName>
    <definedName name="LastRow">MATCH(9.99E+307,#REF!)</definedName>
    <definedName name="LoanAmount" localSheetId="0">#REF!</definedName>
    <definedName name="LoanAmount">#REF!</definedName>
    <definedName name="LoanIsGood" localSheetId="0">IF('FY2018'!LoanAmount*'FY2018'!InterestRate*'FY2018'!LoanYears*'FY2018'!LoanStartDate&gt;0,1,0)</definedName>
    <definedName name="LoanIsGood">IF(LoanAmount*InterestRate*LoanYears*LoanStartDate&gt;0,1,0)</definedName>
    <definedName name="LoanIsNotPaid" localSheetId="0">IF('FY2018'!PaymentNumber&lt;='FY2018'!NumberOfPayments,1,0)</definedName>
    <definedName name="LoanIsNotPaid">IF(PaymentNumber&lt;=NumberOfPayments,1,0)</definedName>
    <definedName name="LoanStartDate" localSheetId="0">#REF!</definedName>
    <definedName name="LoanStartDate">#REF!</definedName>
    <definedName name="LoanValue" localSheetId="0">-FV('FY2018'!InterestRate/12,'FY2018'!PaymentNumber-1,-'FY2018'!MonthlyPayment,'FY2018'!LoanAmount)</definedName>
    <definedName name="LoanValue">-FV(InterestRate/12,PaymentNumber-1,-MonthlyPayment,LoanAmount)</definedName>
    <definedName name="LoanYears" localSheetId="0">#REF!</definedName>
    <definedName name="LoanYears">#REF!</definedName>
    <definedName name="MonthlyPayment" localSheetId="0">-PMT('FY2018'!InterestRate/12,'FY2018'!NumberOfPayments,'FY2018'!LoanAmount)</definedName>
    <definedName name="MonthlyPayment">-PMT(InterestRate/12,NumberOfPayments,LoanAmount)</definedName>
    <definedName name="NumberOfPayments" localSheetId="0">#REF!</definedName>
    <definedName name="NumberOfPayments">#REF!</definedName>
    <definedName name="PaymentDate" localSheetId="0">DATE(YEAR('FY2018'!LoanStartDate),MONTH('FY2018'!LoanStartDate)+'FY2018'!PaymentNumber,DAY('FY2018'!LoanStartDate))</definedName>
    <definedName name="PaymentDate">DATE(YEAR(LoanStartDate),MONTH(LoanStartDate)+PaymentNumber,DAY(LoanStartDate))</definedName>
    <definedName name="PaymentNumber" localSheetId="0">ROW()-'FY2018'!HeaderRow</definedName>
    <definedName name="PaymentNumber">ROW()-HeaderRow</definedName>
    <definedName name="Principal" localSheetId="0">-PPMT('FY2018'!InterestRate/12,'FY2018'!PaymentNumber,'FY2018'!NumberOfPayments,'FY2018'!LoanAmount)</definedName>
    <definedName name="Principal">-PPMT(InterestRate/12,PaymentNumber,NumberOfPayments,LoanAmount)</definedName>
    <definedName name="_xlnm.Print_Area" localSheetId="0">'FY2018'!$A$3:$D$43</definedName>
    <definedName name="PrintArea_SET" localSheetId="0">OFFSET(#REF!,,,'FY2018'!LastRow,'FY2018'!LastCol)</definedName>
    <definedName name="PrintArea_SET">OFFSET(#REF!,,,LastRow,LastCol)</definedName>
    <definedName name="SchoolName">[1]Setup!$D$7</definedName>
    <definedName name="sf">'[3]EZRA Summary'!$M$6</definedName>
    <definedName name="Total_Interest" localSheetId="0">#REF!</definedName>
    <definedName name="Total_Interest">#REF!</definedName>
    <definedName name="TotalLoanCost" localSheetId="0">#REF!</definedName>
    <definedName name="TotalLoanCost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34" i="1"/>
  <c r="D35" i="1" s="1"/>
  <c r="D27" i="1"/>
  <c r="D23" i="1"/>
  <c r="D11" i="1"/>
  <c r="D8" i="1"/>
  <c r="D14" i="1" s="1"/>
  <c r="D37" i="1" s="1"/>
  <c r="D42" i="1" s="1"/>
</calcChain>
</file>

<file path=xl/sharedStrings.xml><?xml version="1.0" encoding="utf-8"?>
<sst xmlns="http://schemas.openxmlformats.org/spreadsheetml/2006/main" count="38" uniqueCount="38">
  <si>
    <t>FY2018</t>
  </si>
  <si>
    <t>STUDENT ENROLLMENT</t>
  </si>
  <si>
    <t>Revenue</t>
  </si>
  <si>
    <t>04 · State and Local Revenue</t>
  </si>
  <si>
    <t>400 · Per-Pupil Operating Revenue</t>
  </si>
  <si>
    <t>410 · Per-Pupil Facility Revenue</t>
  </si>
  <si>
    <t>Total 04 · State and Local Revenue</t>
  </si>
  <si>
    <t>05 · Federal Revenue</t>
  </si>
  <si>
    <t>500 · Federal Grants</t>
  </si>
  <si>
    <t>Total 05 · Federal Revenue</t>
  </si>
  <si>
    <t>06 · Private Revenue</t>
  </si>
  <si>
    <t>Total 06 · Private Revenue</t>
  </si>
  <si>
    <t>Total Revenue</t>
  </si>
  <si>
    <t>Operating Expense</t>
  </si>
  <si>
    <t>07 · Staff-Related Expense</t>
  </si>
  <si>
    <t>700 · Curricular Contracted Labor</t>
  </si>
  <si>
    <t>720 · Supplemental Contracted Labor</t>
  </si>
  <si>
    <t>760 · Professional Development</t>
  </si>
  <si>
    <t>770 · Other Contracted Labor</t>
  </si>
  <si>
    <t>780 · Other Contracted Staff Expense</t>
  </si>
  <si>
    <t>Total 07 · Staff-Related Expense</t>
  </si>
  <si>
    <t>08 · Occupancy Expense</t>
  </si>
  <si>
    <t>800 · Occupancy Rent Expense</t>
  </si>
  <si>
    <t>810 · Occupancy Service Expense</t>
  </si>
  <si>
    <t>Total 08 · Occupancy Expense</t>
  </si>
  <si>
    <t>09 · Additional Expense</t>
  </si>
  <si>
    <t>900 · Direct Student Expense</t>
  </si>
  <si>
    <t>910 · Office Expense</t>
  </si>
  <si>
    <t>920 · Business Expense</t>
  </si>
  <si>
    <t>930 · Dues, Fees, &amp; Losses</t>
  </si>
  <si>
    <t>990 · Operating Contingency &amp; Other Expense</t>
  </si>
  <si>
    <t>Total 09 · Additional Expense</t>
  </si>
  <si>
    <t>Total Operating Expense</t>
  </si>
  <si>
    <t>Net Operating Income</t>
  </si>
  <si>
    <t>Interest, Depreciation</t>
  </si>
  <si>
    <t>11 · Depreciation &amp; Amortization</t>
  </si>
  <si>
    <t>12 · Interest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</si>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</sst>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 val="singleAccounting"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164" fontId="3" fillId="0" borderId="0" xfId="1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49" fontId="7" fillId="0" borderId="0" xfId="0" applyNumberFormat="1" applyFont="1" applyBorder="1" applyAlignment="1">
      <alignment horizontal="left"/>
    </xf>
    <xf numFmtId="0" fontId="5" fillId="0" borderId="0" xfId="0" applyFont="1" applyBorder="1"/>
    <xf numFmtId="0" fontId="8" fillId="0" borderId="0" xfId="0" applyFont="1" applyBorder="1"/>
    <xf numFmtId="49" fontId="7" fillId="0" borderId="0" xfId="0" applyNumberFormat="1" applyFont="1" applyBorder="1"/>
    <xf numFmtId="165" fontId="2" fillId="0" borderId="0" xfId="2" applyNumberFormat="1" applyFont="1" applyBorder="1"/>
    <xf numFmtId="49" fontId="9" fillId="0" borderId="0" xfId="0" applyNumberFormat="1" applyFont="1" applyBorder="1"/>
    <xf numFmtId="164" fontId="2" fillId="0" borderId="0" xfId="1" applyNumberFormat="1" applyFont="1" applyBorder="1"/>
    <xf numFmtId="0" fontId="7" fillId="0" borderId="0" xfId="0" applyNumberFormat="1" applyFont="1" applyBorder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4" fillId="0" borderId="2" xfId="1" applyNumberFormat="1" applyFont="1" applyBorder="1"/>
    <xf numFmtId="164" fontId="4" fillId="0" borderId="1" xfId="1" applyNumberFormat="1" applyFont="1" applyBorder="1"/>
    <xf numFmtId="164" fontId="4" fillId="0" borderId="0" xfId="1" applyNumberFormat="1" applyFont="1" applyBorder="1"/>
    <xf numFmtId="49" fontId="10" fillId="0" borderId="0" xfId="0" applyNumberFormat="1" applyFont="1" applyBorder="1"/>
    <xf numFmtId="165" fontId="4" fillId="0" borderId="3" xfId="2" applyNumberFormat="1" applyFont="1" applyBorder="1"/>
    <xf numFmtId="165" fontId="2" fillId="0" borderId="0" xfId="0" applyNumberFormat="1" applyFont="1"/>
    <xf numFmtId="164" fontId="2" fillId="0" borderId="0" xfId="0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harter%20School%20-%20Planning%20Yr%20Forward\EdOps%20Budget%20Scenarios\GEC%20FY17%20Forecast%20v3%209%20-%20$1%202m%207%20years%20-%20sendou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harter%20School\Budget%20Including%20Files%20from%20FOCUS\Files%20Sent%20to%20and%20Recd%20from%20Brad\GW%20pre-opening%20planning%20year%20budget%20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harter%20School%20-%20Planning%20Yr%20Forward\New%20Budget\Construction%20Budget\GEC%20Construction%20&amp;%20Capex%20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2"/>
      <sheetName val="IS3"/>
      <sheetName val="IS4"/>
      <sheetName val="IS4m"/>
      <sheetName val="ISP"/>
      <sheetName val="VizPP"/>
      <sheetName val="Inputs"/>
      <sheetName val="Pop"/>
      <sheetName val="Rev-Loc"/>
      <sheetName val="Rev-Fed"/>
      <sheetName val="Rev-Oth"/>
      <sheetName val="Exp-Per"/>
      <sheetName val="Exp-Occ"/>
      <sheetName val="Exp-Stu"/>
      <sheetName val="Exp-G&amp;A"/>
      <sheetName val="Exp-CapEx"/>
      <sheetName val="FY16 Staff"/>
      <sheetName val="Details&amp;Info"/>
      <sheetName val="Capex-updated"/>
      <sheetName val="Lease"/>
      <sheetName val="Debt"/>
      <sheetName val="Historic Averages"/>
      <sheetName val="Check"/>
      <sheetName val="HIS4-PY"/>
      <sheetName val="HIS4-CY"/>
      <sheetName val="HBS4"/>
      <sheetName val="Data"/>
      <sheetName val="DataPP"/>
      <sheetName val="DataF"/>
      <sheetName val="Department"/>
      <sheetName val="Accounts"/>
      <sheetName val="Setup"/>
      <sheetName val="IS2F"/>
      <sheetName val="IS4F"/>
      <sheetName val="IS2L"/>
      <sheetName val="IS4L"/>
      <sheetName val="IS2BH"/>
      <sheetName val="ISPm"/>
      <sheetName val="Alloc"/>
      <sheetName val="Class"/>
      <sheetName val="Presentation"/>
      <sheetName val="PCSB FAR 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7">
          <cell r="D7" t="str">
            <v>Goodwill Excel Center</v>
          </cell>
        </row>
        <row r="8">
          <cell r="D8">
            <v>3.9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up budget (2)"/>
      <sheetName val="Planning Year"/>
      <sheetName val="Start up budget"/>
      <sheetName val="Personnel"/>
      <sheetName val="Sheet1"/>
      <sheetName val="Lease Analysis"/>
      <sheetName val="Sheet2"/>
    </sheetNames>
    <sheetDataSet>
      <sheetData sheetId="0"/>
      <sheetData sheetId="1"/>
      <sheetData sheetId="2"/>
      <sheetData sheetId="3"/>
      <sheetData sheetId="4">
        <row r="1">
          <cell r="A1" t="str">
            <v>Principal/Executive Salary</v>
          </cell>
        </row>
        <row r="2">
          <cell r="A2" t="str">
            <v>Teachers Salaries</v>
          </cell>
        </row>
        <row r="3">
          <cell r="A3" t="str">
            <v>Teacher Aides/Assistance Salaries</v>
          </cell>
        </row>
        <row r="4">
          <cell r="A4" t="str">
            <v>Other Education Professionals Salaries</v>
          </cell>
        </row>
        <row r="5">
          <cell r="A5" t="str">
            <v>Business/Operations Salaries</v>
          </cell>
        </row>
        <row r="6">
          <cell r="A6" t="str">
            <v>Clerical Salaries</v>
          </cell>
        </row>
        <row r="7">
          <cell r="A7" t="str">
            <v>Custodial Salaries</v>
          </cell>
        </row>
        <row r="8">
          <cell r="A8" t="str">
            <v>Other Staff Salaries</v>
          </cell>
        </row>
        <row r="9">
          <cell r="A9" t="str">
            <v>Employee Benefits</v>
          </cell>
        </row>
        <row r="10">
          <cell r="A10" t="str">
            <v xml:space="preserve">Contracted Staff </v>
          </cell>
        </row>
        <row r="11">
          <cell r="A11" t="str">
            <v>Staff Development Costs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 Level Summary"/>
      <sheetName val="Capex Summary (2)"/>
      <sheetName val="Capex Summary"/>
      <sheetName val="Capex Charter Application"/>
      <sheetName val="IT"/>
      <sheetName val="IT Assumptions"/>
      <sheetName val="IT Budget"/>
      <sheetName val="Summary Jan 18"/>
      <sheetName val="Backup Jan 18"/>
      <sheetName val="EZRA Summary"/>
      <sheetName val="EZRA Backup"/>
      <sheetName val="EZRA Invoice Log"/>
      <sheetName val="EZRA Perm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M6">
            <v>23465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zoomScaleNormal="100" workbookViewId="0">
      <selection activeCell="I5" sqref="I5"/>
    </sheetView>
  </sheetViews>
  <sheetFormatPr defaultRowHeight="14" x14ac:dyDescent="0.3"/>
  <cols>
    <col min="1" max="1" width="4.81640625" style="1" customWidth="1"/>
    <col min="2" max="2" width="48.26953125" style="1" customWidth="1"/>
    <col min="3" max="3" width="2.1796875" style="1" customWidth="1"/>
    <col min="4" max="4" width="11.81640625" style="1" bestFit="1" customWidth="1"/>
    <col min="5" max="16384" width="8.7265625" style="1"/>
  </cols>
  <sheetData>
    <row r="1" spans="1:5" ht="17" x14ac:dyDescent="0.6">
      <c r="D1" s="2" t="s">
        <v>0</v>
      </c>
    </row>
    <row r="2" spans="1:5" x14ac:dyDescent="0.3">
      <c r="A2" s="3" t="s">
        <v>1</v>
      </c>
      <c r="D2" s="4">
        <v>350</v>
      </c>
    </row>
    <row r="3" spans="1:5" x14ac:dyDescent="0.3">
      <c r="A3" s="5"/>
      <c r="B3" s="6"/>
      <c r="C3" s="5"/>
      <c r="E3" s="7"/>
    </row>
    <row r="4" spans="1:5" x14ac:dyDescent="0.3">
      <c r="A4" s="8" t="s">
        <v>2</v>
      </c>
      <c r="B4" s="9"/>
      <c r="C4" s="9"/>
    </row>
    <row r="5" spans="1:5" x14ac:dyDescent="0.3">
      <c r="A5" s="10" t="s">
        <v>3</v>
      </c>
      <c r="B5" s="10"/>
      <c r="C5" s="9"/>
    </row>
    <row r="6" spans="1:5" x14ac:dyDescent="0.3">
      <c r="A6" s="11"/>
      <c r="B6" s="9" t="s">
        <v>4</v>
      </c>
      <c r="C6" s="9"/>
      <c r="D6" s="12">
        <v>5283446</v>
      </c>
    </row>
    <row r="7" spans="1:5" x14ac:dyDescent="0.3">
      <c r="A7" s="13"/>
      <c r="B7" s="9" t="s">
        <v>5</v>
      </c>
      <c r="C7" s="9"/>
      <c r="D7" s="14">
        <v>1117455</v>
      </c>
    </row>
    <row r="8" spans="1:5" x14ac:dyDescent="0.3">
      <c r="A8" s="15"/>
      <c r="B8" s="10" t="s">
        <v>6</v>
      </c>
      <c r="C8" s="10"/>
      <c r="D8" s="16">
        <f>SUM(D6:D7)</f>
        <v>6400901</v>
      </c>
    </row>
    <row r="9" spans="1:5" x14ac:dyDescent="0.3">
      <c r="A9" s="10" t="s">
        <v>7</v>
      </c>
      <c r="B9" s="9"/>
      <c r="C9" s="9"/>
    </row>
    <row r="10" spans="1:5" x14ac:dyDescent="0.3">
      <c r="A10" s="13"/>
      <c r="B10" s="9" t="s">
        <v>8</v>
      </c>
      <c r="C10" s="9"/>
      <c r="D10" s="14">
        <v>0</v>
      </c>
    </row>
    <row r="11" spans="1:5" x14ac:dyDescent="0.3">
      <c r="A11" s="13"/>
      <c r="B11" s="10" t="s">
        <v>9</v>
      </c>
      <c r="C11" s="10"/>
      <c r="D11" s="16">
        <f>SUM(D10)</f>
        <v>0</v>
      </c>
    </row>
    <row r="12" spans="1:5" x14ac:dyDescent="0.3">
      <c r="A12" s="10" t="s">
        <v>10</v>
      </c>
      <c r="B12" s="9"/>
      <c r="C12" s="9"/>
    </row>
    <row r="13" spans="1:5" x14ac:dyDescent="0.3">
      <c r="A13" s="13"/>
      <c r="B13" s="10" t="s">
        <v>11</v>
      </c>
      <c r="C13" s="10"/>
      <c r="D13" s="17">
        <v>0</v>
      </c>
    </row>
    <row r="14" spans="1:5" x14ac:dyDescent="0.3">
      <c r="A14" s="11" t="s">
        <v>12</v>
      </c>
      <c r="B14" s="11"/>
      <c r="C14" s="11"/>
      <c r="D14" s="18">
        <f>D8+D11+D13</f>
        <v>6400901</v>
      </c>
    </row>
    <row r="15" spans="1:5" x14ac:dyDescent="0.3">
      <c r="A15" s="11"/>
      <c r="B15" s="11"/>
      <c r="C15" s="11"/>
    </row>
    <row r="16" spans="1:5" x14ac:dyDescent="0.3">
      <c r="A16" s="10" t="s">
        <v>13</v>
      </c>
      <c r="B16" s="9"/>
      <c r="C16" s="9"/>
    </row>
    <row r="17" spans="1:4" x14ac:dyDescent="0.3">
      <c r="A17" s="10" t="s">
        <v>14</v>
      </c>
      <c r="B17" s="9"/>
      <c r="C17" s="9"/>
    </row>
    <row r="18" spans="1:4" x14ac:dyDescent="0.3">
      <c r="A18" s="13"/>
      <c r="B18" s="9" t="s">
        <v>15</v>
      </c>
      <c r="C18" s="9"/>
      <c r="D18" s="14">
        <v>1415705</v>
      </c>
    </row>
    <row r="19" spans="1:4" x14ac:dyDescent="0.3">
      <c r="A19" s="13"/>
      <c r="B19" s="9" t="s">
        <v>16</v>
      </c>
      <c r="C19" s="9"/>
      <c r="D19" s="14">
        <v>1173570</v>
      </c>
    </row>
    <row r="20" spans="1:4" x14ac:dyDescent="0.3">
      <c r="A20" s="13"/>
      <c r="B20" s="9" t="s">
        <v>17</v>
      </c>
      <c r="C20" s="9"/>
      <c r="D20" s="14">
        <v>18000</v>
      </c>
    </row>
    <row r="21" spans="1:4" x14ac:dyDescent="0.3">
      <c r="A21" s="13"/>
      <c r="B21" s="9" t="s">
        <v>18</v>
      </c>
      <c r="C21" s="9"/>
      <c r="D21" s="14">
        <v>147408</v>
      </c>
    </row>
    <row r="22" spans="1:4" x14ac:dyDescent="0.3">
      <c r="A22" s="13"/>
      <c r="B22" s="9" t="s">
        <v>19</v>
      </c>
      <c r="C22" s="9"/>
      <c r="D22" s="14">
        <v>23396</v>
      </c>
    </row>
    <row r="23" spans="1:4" x14ac:dyDescent="0.3">
      <c r="A23" s="13"/>
      <c r="B23" s="10" t="s">
        <v>20</v>
      </c>
      <c r="C23" s="10"/>
      <c r="D23" s="19">
        <f>SUM(D18:D22)</f>
        <v>2778079</v>
      </c>
    </row>
    <row r="24" spans="1:4" x14ac:dyDescent="0.3">
      <c r="A24" s="10" t="s">
        <v>21</v>
      </c>
      <c r="B24" s="9"/>
      <c r="C24" s="9"/>
    </row>
    <row r="25" spans="1:4" x14ac:dyDescent="0.3">
      <c r="A25" s="13"/>
      <c r="B25" s="9" t="s">
        <v>22</v>
      </c>
      <c r="C25" s="9"/>
      <c r="D25" s="14">
        <v>692279</v>
      </c>
    </row>
    <row r="26" spans="1:4" x14ac:dyDescent="0.3">
      <c r="A26" s="13"/>
      <c r="B26" s="9" t="s">
        <v>23</v>
      </c>
      <c r="C26" s="9"/>
      <c r="D26" s="14">
        <v>71100</v>
      </c>
    </row>
    <row r="27" spans="1:4" x14ac:dyDescent="0.3">
      <c r="A27" s="15"/>
      <c r="B27" s="10" t="s">
        <v>24</v>
      </c>
      <c r="C27" s="10"/>
      <c r="D27" s="19">
        <f>SUM(D25:D26)</f>
        <v>763379</v>
      </c>
    </row>
    <row r="28" spans="1:4" x14ac:dyDescent="0.3">
      <c r="A28" s="10" t="s">
        <v>25</v>
      </c>
      <c r="B28" s="9"/>
      <c r="C28" s="9"/>
    </row>
    <row r="29" spans="1:4" x14ac:dyDescent="0.3">
      <c r="A29" s="13"/>
      <c r="B29" s="9" t="s">
        <v>26</v>
      </c>
      <c r="C29" s="9"/>
      <c r="D29" s="14">
        <v>962958</v>
      </c>
    </row>
    <row r="30" spans="1:4" x14ac:dyDescent="0.3">
      <c r="A30" s="13"/>
      <c r="B30" s="9" t="s">
        <v>27</v>
      </c>
      <c r="C30" s="9"/>
      <c r="D30" s="14">
        <v>211623</v>
      </c>
    </row>
    <row r="31" spans="1:4" x14ac:dyDescent="0.3">
      <c r="A31" s="13"/>
      <c r="B31" s="9" t="s">
        <v>28</v>
      </c>
      <c r="C31" s="9"/>
      <c r="D31" s="14">
        <v>691568</v>
      </c>
    </row>
    <row r="32" spans="1:4" x14ac:dyDescent="0.3">
      <c r="A32" s="13"/>
      <c r="B32" s="9" t="s">
        <v>29</v>
      </c>
      <c r="C32" s="9"/>
      <c r="D32" s="14">
        <v>41300</v>
      </c>
    </row>
    <row r="33" spans="1:4" x14ac:dyDescent="0.3">
      <c r="A33" s="13"/>
      <c r="B33" s="9" t="s">
        <v>30</v>
      </c>
      <c r="C33" s="9"/>
      <c r="D33" s="14">
        <v>59500</v>
      </c>
    </row>
    <row r="34" spans="1:4" x14ac:dyDescent="0.3">
      <c r="A34" s="13"/>
      <c r="B34" s="10" t="s">
        <v>31</v>
      </c>
      <c r="C34" s="10"/>
      <c r="D34" s="19">
        <f>SUM(D29:D33)</f>
        <v>1966949</v>
      </c>
    </row>
    <row r="35" spans="1:4" x14ac:dyDescent="0.3">
      <c r="A35" s="11" t="s">
        <v>32</v>
      </c>
      <c r="B35" s="9"/>
      <c r="C35" s="9"/>
      <c r="D35" s="19">
        <f>D34+D27+D23</f>
        <v>5508407</v>
      </c>
    </row>
    <row r="36" spans="1:4" x14ac:dyDescent="0.3">
      <c r="A36" s="11"/>
      <c r="B36" s="9"/>
      <c r="C36" s="9"/>
      <c r="D36" s="20"/>
    </row>
    <row r="37" spans="1:4" x14ac:dyDescent="0.3">
      <c r="A37" s="11" t="s">
        <v>33</v>
      </c>
      <c r="B37" s="9"/>
      <c r="C37" s="9"/>
      <c r="D37" s="20">
        <f>D14-D35</f>
        <v>892494</v>
      </c>
    </row>
    <row r="38" spans="1:4" x14ac:dyDescent="0.3">
      <c r="A38" s="11"/>
      <c r="B38" s="9"/>
      <c r="C38" s="9"/>
      <c r="D38" s="20"/>
    </row>
    <row r="39" spans="1:4" x14ac:dyDescent="0.3">
      <c r="A39" s="11" t="s">
        <v>34</v>
      </c>
      <c r="B39" s="9"/>
      <c r="C39" s="9"/>
    </row>
    <row r="40" spans="1:4" x14ac:dyDescent="0.3">
      <c r="A40" s="13"/>
      <c r="B40" s="21" t="s">
        <v>35</v>
      </c>
      <c r="C40" s="21"/>
      <c r="D40" s="14">
        <f>312000+48000</f>
        <v>360000</v>
      </c>
    </row>
    <row r="41" spans="1:4" x14ac:dyDescent="0.3">
      <c r="A41" s="13"/>
      <c r="B41" s="21" t="s">
        <v>36</v>
      </c>
      <c r="C41" s="21"/>
      <c r="D41" s="14">
        <v>46264</v>
      </c>
    </row>
    <row r="42" spans="1:4" ht="14.5" thickBot="1" x14ac:dyDescent="0.35">
      <c r="A42" s="11" t="s">
        <v>37</v>
      </c>
      <c r="B42" s="11"/>
      <c r="C42" s="11"/>
      <c r="D42" s="22">
        <f>D37-D40-D41</f>
        <v>486230</v>
      </c>
    </row>
    <row r="43" spans="1:4" ht="14.5" thickTop="1" x14ac:dyDescent="0.3">
      <c r="A43" s="11"/>
      <c r="B43" s="11"/>
      <c r="C43" s="11"/>
    </row>
    <row r="44" spans="1:4" x14ac:dyDescent="0.3">
      <c r="D44" s="23"/>
    </row>
    <row r="45" spans="1:4" x14ac:dyDescent="0.3">
      <c r="D45" s="24"/>
    </row>
  </sheetData>
  <printOptions horizontalCentered="1" headings="1" gridLines="1"/>
  <pageMargins left="0.7" right="0.7" top="1.0902777777777799" bottom="0.75" header="0.3" footer="0.3"/>
  <pageSetup orientation="portrait" r:id="rId1"/>
  <headerFooter>
    <oddHeader>&amp;C&amp;"Arial,Bold"&amp;12The Goodwill Excel Center, Public Charter School
FY2018 Approved Operating Budget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FY2018</vt:lpstr>
      <vt:lpstr>'FY2018'!Print_Area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Proctor</dc:creator>
  <cp:lastModifiedBy>Rosa Proctor</cp:lastModifiedBy>
  <cp:lastPrinted>2017-06-01T12:41:02Z</cp:lastPrinted>
  <dcterms:created xsi:type="dcterms:W3CDTF">2017-06-01T12:37:34Z</dcterms:created>
  <dcterms:modified xsi:type="dcterms:W3CDTF">2017-06-01T12:42:39Z</dcterms:modified>
</cp:coreProperties>
</file>