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Reporting\DC Public Charter Board\Epicenter\2017-2018\"/>
    </mc:Choice>
  </mc:AlternateContent>
  <bookViews>
    <workbookView xWindow="480" yWindow="60" windowWidth="18075" windowHeight="9900" activeTab="1"/>
  </bookViews>
  <sheets>
    <sheet name="Cover Sheet" sheetId="2" r:id="rId1"/>
    <sheet name="Annual Budget" sheetId="1" r:id="rId2"/>
  </sheets>
  <externalReferences>
    <externalReference r:id="rId3"/>
    <externalReference r:id="rId4"/>
    <externalReference r:id="rId5"/>
    <externalReference r:id="rId6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>#REF!</definedName>
    <definedName name="eRateDiscount">[2]Pop!$C$115:$H$115</definedName>
    <definedName name="ERateDiscountTable">[2]Pop!$C$126:$D$131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'[2]Exp-Per'!$C$8</definedName>
    <definedName name="Inflation">'[3]V. Other Expenses'!$G$173:$Q$173</definedName>
    <definedName name="_xlnm.Print_Area" localSheetId="1">'Annual Budget'!$A$1:$Y$70</definedName>
    <definedName name="_xlnm.Print_Area" localSheetId="0">'Cover Sheet'!$A$1:$A$11</definedName>
    <definedName name="_xlnm.Print_Titles" localSheetId="1">'Annual Budget'!$A:$E,'Annual Budget'!$1:$9</definedName>
    <definedName name="Scenario">[4]Inputs!#REF!</definedName>
  </definedNames>
  <calcPr calcId="152511"/>
</workbook>
</file>

<file path=xl/calcChain.xml><?xml version="1.0" encoding="utf-8"?>
<calcChain xmlns="http://schemas.openxmlformats.org/spreadsheetml/2006/main">
  <c r="V65" i="1" l="1"/>
  <c r="U65" i="1"/>
  <c r="T65" i="1"/>
  <c r="R65" i="1"/>
  <c r="Q65" i="1"/>
  <c r="P65" i="1"/>
  <c r="N65" i="1"/>
  <c r="M65" i="1"/>
  <c r="L65" i="1"/>
  <c r="J65" i="1"/>
  <c r="I65" i="1"/>
  <c r="H65" i="1"/>
  <c r="G65" i="1"/>
  <c r="F65" i="1"/>
  <c r="W64" i="1"/>
  <c r="S64" i="1"/>
  <c r="O64" i="1"/>
  <c r="K64" i="1"/>
  <c r="W63" i="1"/>
  <c r="S63" i="1"/>
  <c r="O63" i="1"/>
  <c r="K63" i="1"/>
  <c r="W62" i="1"/>
  <c r="S62" i="1"/>
  <c r="O62" i="1"/>
  <c r="K62" i="1"/>
  <c r="W61" i="1"/>
  <c r="S61" i="1"/>
  <c r="O61" i="1"/>
  <c r="K61" i="1"/>
  <c r="W60" i="1"/>
  <c r="S60" i="1"/>
  <c r="Y60" i="1" s="1"/>
  <c r="O60" i="1"/>
  <c r="K60" i="1"/>
  <c r="W59" i="1"/>
  <c r="S59" i="1"/>
  <c r="O59" i="1"/>
  <c r="K59" i="1"/>
  <c r="W58" i="1"/>
  <c r="S58" i="1"/>
  <c r="O58" i="1"/>
  <c r="K58" i="1"/>
  <c r="K65" i="1" s="1"/>
  <c r="V55" i="1"/>
  <c r="U55" i="1"/>
  <c r="T55" i="1"/>
  <c r="R55" i="1"/>
  <c r="Q55" i="1"/>
  <c r="P55" i="1"/>
  <c r="N55" i="1"/>
  <c r="M55" i="1"/>
  <c r="L55" i="1"/>
  <c r="J55" i="1"/>
  <c r="I55" i="1"/>
  <c r="H55" i="1"/>
  <c r="G55" i="1"/>
  <c r="F55" i="1"/>
  <c r="W54" i="1"/>
  <c r="S54" i="1"/>
  <c r="O54" i="1"/>
  <c r="K54" i="1"/>
  <c r="Y54" i="1" s="1"/>
  <c r="W53" i="1"/>
  <c r="S53" i="1"/>
  <c r="O53" i="1"/>
  <c r="K53" i="1"/>
  <c r="W52" i="1"/>
  <c r="S52" i="1"/>
  <c r="O52" i="1"/>
  <c r="K52" i="1"/>
  <c r="W51" i="1"/>
  <c r="S51" i="1"/>
  <c r="O51" i="1"/>
  <c r="K51" i="1"/>
  <c r="W50" i="1"/>
  <c r="S50" i="1"/>
  <c r="O50" i="1"/>
  <c r="K50" i="1"/>
  <c r="Y50" i="1" s="1"/>
  <c r="W49" i="1"/>
  <c r="S49" i="1"/>
  <c r="O49" i="1"/>
  <c r="K49" i="1"/>
  <c r="W48" i="1"/>
  <c r="S48" i="1"/>
  <c r="O48" i="1"/>
  <c r="K48" i="1"/>
  <c r="W47" i="1"/>
  <c r="S47" i="1"/>
  <c r="O47" i="1"/>
  <c r="K47" i="1"/>
  <c r="W46" i="1"/>
  <c r="S46" i="1"/>
  <c r="O46" i="1"/>
  <c r="K46" i="1"/>
  <c r="Y46" i="1" s="1"/>
  <c r="W45" i="1"/>
  <c r="S45" i="1"/>
  <c r="S55" i="1" s="1"/>
  <c r="O45" i="1"/>
  <c r="O55" i="1" s="1"/>
  <c r="K45" i="1"/>
  <c r="K55" i="1" s="1"/>
  <c r="V42" i="1"/>
  <c r="U42" i="1"/>
  <c r="T42" i="1"/>
  <c r="R42" i="1"/>
  <c r="Q42" i="1"/>
  <c r="P42" i="1"/>
  <c r="N42" i="1"/>
  <c r="M42" i="1"/>
  <c r="L42" i="1"/>
  <c r="J42" i="1"/>
  <c r="I42" i="1"/>
  <c r="H42" i="1"/>
  <c r="G42" i="1"/>
  <c r="F42" i="1"/>
  <c r="W41" i="1"/>
  <c r="S41" i="1"/>
  <c r="O41" i="1"/>
  <c r="K41" i="1"/>
  <c r="W40" i="1"/>
  <c r="S40" i="1"/>
  <c r="Y40" i="1" s="1"/>
  <c r="O40" i="1"/>
  <c r="K40" i="1"/>
  <c r="W39" i="1"/>
  <c r="W42" i="1" s="1"/>
  <c r="S39" i="1"/>
  <c r="S42" i="1" s="1"/>
  <c r="O39" i="1"/>
  <c r="O42" i="1" s="1"/>
  <c r="K39" i="1"/>
  <c r="K42" i="1" s="1"/>
  <c r="V36" i="1"/>
  <c r="U36" i="1"/>
  <c r="T36" i="1"/>
  <c r="R36" i="1"/>
  <c r="Q36" i="1"/>
  <c r="P36" i="1"/>
  <c r="P66" i="1" s="1"/>
  <c r="N36" i="1"/>
  <c r="M36" i="1"/>
  <c r="L36" i="1"/>
  <c r="J36" i="1"/>
  <c r="I36" i="1"/>
  <c r="H36" i="1"/>
  <c r="G36" i="1"/>
  <c r="F36" i="1"/>
  <c r="W35" i="1"/>
  <c r="S35" i="1"/>
  <c r="O35" i="1"/>
  <c r="K35" i="1"/>
  <c r="W34" i="1"/>
  <c r="S34" i="1"/>
  <c r="O34" i="1"/>
  <c r="K34" i="1"/>
  <c r="Y34" i="1" s="1"/>
  <c r="W33" i="1"/>
  <c r="S33" i="1"/>
  <c r="O33" i="1"/>
  <c r="K33" i="1"/>
  <c r="W32" i="1"/>
  <c r="S32" i="1"/>
  <c r="O32" i="1"/>
  <c r="K32" i="1"/>
  <c r="W31" i="1"/>
  <c r="S31" i="1"/>
  <c r="O31" i="1"/>
  <c r="K31" i="1"/>
  <c r="W30" i="1"/>
  <c r="S30" i="1"/>
  <c r="O30" i="1"/>
  <c r="K30" i="1"/>
  <c r="Y30" i="1" s="1"/>
  <c r="W29" i="1"/>
  <c r="S29" i="1"/>
  <c r="O29" i="1"/>
  <c r="K29" i="1"/>
  <c r="W28" i="1"/>
  <c r="W36" i="1" s="1"/>
  <c r="S28" i="1"/>
  <c r="S36" i="1" s="1"/>
  <c r="O28" i="1"/>
  <c r="O36" i="1" s="1"/>
  <c r="K28" i="1"/>
  <c r="K36" i="1" s="1"/>
  <c r="V25" i="1"/>
  <c r="V66" i="1" s="1"/>
  <c r="U25" i="1"/>
  <c r="T25" i="1"/>
  <c r="R25" i="1"/>
  <c r="R66" i="1" s="1"/>
  <c r="Q25" i="1"/>
  <c r="Q66" i="1" s="1"/>
  <c r="P25" i="1"/>
  <c r="N25" i="1"/>
  <c r="N66" i="1" s="1"/>
  <c r="M25" i="1"/>
  <c r="M66" i="1" s="1"/>
  <c r="M68" i="1" s="1"/>
  <c r="L25" i="1"/>
  <c r="J25" i="1"/>
  <c r="I25" i="1"/>
  <c r="I66" i="1" s="1"/>
  <c r="H25" i="1"/>
  <c r="G25" i="1"/>
  <c r="G66" i="1" s="1"/>
  <c r="F25" i="1"/>
  <c r="W24" i="1"/>
  <c r="S24" i="1"/>
  <c r="O24" i="1"/>
  <c r="K24" i="1"/>
  <c r="W23" i="1"/>
  <c r="S23" i="1"/>
  <c r="O23" i="1"/>
  <c r="K23" i="1"/>
  <c r="W22" i="1"/>
  <c r="S22" i="1"/>
  <c r="O22" i="1"/>
  <c r="K22" i="1"/>
  <c r="W21" i="1"/>
  <c r="S21" i="1"/>
  <c r="O21" i="1"/>
  <c r="O25" i="1" s="1"/>
  <c r="K21" i="1"/>
  <c r="V17" i="1"/>
  <c r="V68" i="1" s="1"/>
  <c r="U17" i="1"/>
  <c r="T17" i="1"/>
  <c r="R17" i="1"/>
  <c r="Q17" i="1"/>
  <c r="P17" i="1"/>
  <c r="P68" i="1" s="1"/>
  <c r="N17" i="1"/>
  <c r="M17" i="1"/>
  <c r="L17" i="1"/>
  <c r="J17" i="1"/>
  <c r="I17" i="1"/>
  <c r="H17" i="1"/>
  <c r="G17" i="1"/>
  <c r="G68" i="1" s="1"/>
  <c r="F17" i="1"/>
  <c r="W16" i="1"/>
  <c r="S16" i="1"/>
  <c r="O16" i="1"/>
  <c r="K16" i="1"/>
  <c r="W15" i="1"/>
  <c r="S15" i="1"/>
  <c r="O15" i="1"/>
  <c r="K15" i="1"/>
  <c r="W14" i="1"/>
  <c r="S14" i="1"/>
  <c r="O14" i="1"/>
  <c r="K14" i="1"/>
  <c r="W13" i="1"/>
  <c r="S13" i="1"/>
  <c r="O13" i="1"/>
  <c r="K13" i="1"/>
  <c r="Y13" i="1" s="1"/>
  <c r="W12" i="1"/>
  <c r="S12" i="1"/>
  <c r="O12" i="1"/>
  <c r="K12" i="1"/>
  <c r="W11" i="1"/>
  <c r="S11" i="1"/>
  <c r="S17" i="1" s="1"/>
  <c r="O11" i="1"/>
  <c r="O17" i="1" s="1"/>
  <c r="K11" i="1"/>
  <c r="K17" i="1" s="1"/>
  <c r="Y21" i="1" l="1"/>
  <c r="W25" i="1"/>
  <c r="Y24" i="1"/>
  <c r="I68" i="1"/>
  <c r="L66" i="1"/>
  <c r="L68" i="1" s="1"/>
  <c r="W65" i="1"/>
  <c r="Y63" i="1"/>
  <c r="Y64" i="1"/>
  <c r="Y15" i="1"/>
  <c r="Y22" i="1"/>
  <c r="F66" i="1"/>
  <c r="F68" i="1" s="1"/>
  <c r="J66" i="1"/>
  <c r="U66" i="1"/>
  <c r="U68" i="1" s="1"/>
  <c r="Y32" i="1"/>
  <c r="H66" i="1"/>
  <c r="H68" i="1" s="1"/>
  <c r="Y53" i="1"/>
  <c r="Y62" i="1"/>
  <c r="J68" i="1"/>
  <c r="S25" i="1"/>
  <c r="Y11" i="1"/>
  <c r="Y12" i="1"/>
  <c r="Y14" i="1"/>
  <c r="Y16" i="1"/>
  <c r="Q68" i="1"/>
  <c r="Y29" i="1"/>
  <c r="Y31" i="1"/>
  <c r="Y33" i="1"/>
  <c r="Y35" i="1"/>
  <c r="Y41" i="1"/>
  <c r="Y45" i="1"/>
  <c r="Y47" i="1"/>
  <c r="Y48" i="1"/>
  <c r="Y49" i="1"/>
  <c r="Y51" i="1"/>
  <c r="Y52" i="1"/>
  <c r="Y61" i="1"/>
  <c r="T66" i="1"/>
  <c r="T68" i="1" s="1"/>
  <c r="Y42" i="1"/>
  <c r="R68" i="1"/>
  <c r="N68" i="1"/>
  <c r="Y36" i="1"/>
  <c r="S65" i="1"/>
  <c r="S66" i="1" s="1"/>
  <c r="S68" i="1" s="1"/>
  <c r="W17" i="1"/>
  <c r="Y23" i="1"/>
  <c r="Y39" i="1"/>
  <c r="Y59" i="1"/>
  <c r="K25" i="1"/>
  <c r="K66" i="1" s="1"/>
  <c r="K68" i="1" s="1"/>
  <c r="O65" i="1"/>
  <c r="O66" i="1" s="1"/>
  <c r="O68" i="1" s="1"/>
  <c r="Y28" i="1"/>
  <c r="W55" i="1"/>
  <c r="Y55" i="1" s="1"/>
  <c r="Y58" i="1"/>
  <c r="W66" i="1" l="1"/>
  <c r="Y66" i="1" s="1"/>
  <c r="Y65" i="1"/>
  <c r="Y17" i="1"/>
  <c r="Y25" i="1"/>
  <c r="W68" i="1" l="1"/>
  <c r="Y68" i="1" s="1"/>
</calcChain>
</file>

<file path=xl/sharedStrings.xml><?xml version="1.0" encoding="utf-8"?>
<sst xmlns="http://schemas.openxmlformats.org/spreadsheetml/2006/main" count="304" uniqueCount="178">
  <si>
    <t>Per Pupil Allotment</t>
  </si>
  <si>
    <t>[Time].[17]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</si>
  <si>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</si>
  <si>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</si>
  <si>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</si>
  <si>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</si>
  <si>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</si>
  <si>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</si>
  <si>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</si>
  <si>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</si>
  <si>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</si>
  <si>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</si>
  <si>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</si>
  <si>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</si>
  <si>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Per Pupil Facilities Allotment</t>
  </si>
  <si>
    <t>[Account].&amp;[499]</t>
  </si>
  <si>
    <t>[Account].&amp;[479]</t>
  </si>
  <si>
    <t>Activity Fees</t>
  </si>
  <si>
    <t>[Account].&amp;[500]</t>
  </si>
  <si>
    <t>Private Grants and Donations</t>
  </si>
  <si>
    <t>[Account].&amp;[480]</t>
  </si>
  <si>
    <t>[Account].[9]</t>
  </si>
  <si>
    <t>[Account].&amp;[503]</t>
  </si>
  <si>
    <t>Other Income</t>
  </si>
  <si>
    <t>[Account].&amp;[487]</t>
  </si>
  <si>
    <t>Employee Benefits</t>
  </si>
  <si>
    <t>[Account].&amp;[496]</t>
  </si>
  <si>
    <t>Textbooks</t>
  </si>
  <si>
    <t>[Account].&amp;[653]</t>
  </si>
  <si>
    <t>[Account].&amp;[543]</t>
  </si>
  <si>
    <t>Contracted Staff Expense</t>
  </si>
  <si>
    <t>[Account].&amp;[517]</t>
  </si>
  <si>
    <t>[Account].&amp;[502]</t>
  </si>
  <si>
    <t>Staff Development Expense</t>
  </si>
  <si>
    <t>[Account].&amp;[511]</t>
  </si>
  <si>
    <t>[Account].[34]</t>
  </si>
  <si>
    <t>[Account].&amp;[544]</t>
  </si>
  <si>
    <t>Student Supplies and Materials</t>
  </si>
  <si>
    <t>[Account].&amp;[737]</t>
  </si>
  <si>
    <t>[Account].&amp;[484]</t>
  </si>
  <si>
    <t>Student Assessment Materials</t>
  </si>
  <si>
    <t>[Account].&amp;[733]</t>
  </si>
  <si>
    <t>Contracted Student Services</t>
  </si>
  <si>
    <t>[Account].&amp;[739]</t>
  </si>
  <si>
    <t>Food Services</t>
  </si>
  <si>
    <t>[Account].&amp;[736]</t>
  </si>
  <si>
    <t>Transportation Services</t>
  </si>
  <si>
    <t>[Account].&amp;[735]</t>
  </si>
  <si>
    <t>Miscellaneous Student Expense</t>
  </si>
  <si>
    <t>[Account].&amp;[734]</t>
  </si>
  <si>
    <t>Rent Expense</t>
  </si>
  <si>
    <t>[Account].&amp;[738]</t>
  </si>
  <si>
    <t>[Account].[32]</t>
  </si>
  <si>
    <t>[Account].[39]</t>
  </si>
  <si>
    <t>Building Interest Expense</t>
  </si>
  <si>
    <t>[Account].&amp;[741]</t>
  </si>
  <si>
    <t>[Account].&amp;[493]</t>
  </si>
  <si>
    <t>Building Depreciation Expense</t>
  </si>
  <si>
    <t>[Account].&amp;[742]</t>
  </si>
  <si>
    <t>Office Supplies and Materials</t>
  </si>
  <si>
    <t>[Account].&amp;[744]</t>
  </si>
  <si>
    <t>Computer Expenses</t>
  </si>
  <si>
    <t>[Account].&amp;[750]</t>
  </si>
  <si>
    <t>[Account].&amp;[494]</t>
  </si>
  <si>
    <t>Legal, Accounting and Payroll Services</t>
  </si>
  <si>
    <t>[Account].&amp;[751]</t>
  </si>
  <si>
    <t>Telephone/Telecommunications</t>
  </si>
  <si>
    <t>[Account].&amp;[752]</t>
  </si>
  <si>
    <t>Professional Fees</t>
  </si>
  <si>
    <t>[Account].&amp;[753]</t>
  </si>
  <si>
    <t>Postage and Shipping</t>
  </si>
  <si>
    <t>[Account].[54]</t>
  </si>
  <si>
    <t>Printing and Copying</t>
  </si>
  <si>
    <t>[Account].&amp;[756]</t>
  </si>
  <si>
    <t>Advertising &amp; Recruitment</t>
  </si>
  <si>
    <t>[Account].&amp;[757]</t>
  </si>
  <si>
    <t>Insurance</t>
  </si>
  <si>
    <t>[Account].&amp;[758]</t>
  </si>
  <si>
    <t>Other</t>
  </si>
  <si>
    <t>[Account].&amp;[759]</t>
  </si>
  <si>
    <t>[Account].[57]</t>
  </si>
  <si>
    <t>[Account].&amp;[760]</t>
  </si>
  <si>
    <t>Student Scholarships</t>
  </si>
  <si>
    <t>[Account].&amp;[761]</t>
  </si>
  <si>
    <t>[Account].&amp;[486]</t>
  </si>
  <si>
    <t>Depreciation &amp; Amortization Expense</t>
  </si>
  <si>
    <t>[Account].&amp;[762]</t>
  </si>
  <si>
    <t>Dues &amp; Licenses</t>
  </si>
  <si>
    <t>[Account].&amp;[763]</t>
  </si>
  <si>
    <t>Travel</t>
  </si>
  <si>
    <t>[Account].&amp;[764]</t>
  </si>
  <si>
    <t>HD1</t>
  </si>
  <si>
    <t>[Account].&amp;[767]</t>
  </si>
  <si>
    <t>Other General Expense</t>
  </si>
  <si>
    <t>[Account].&amp;[768]</t>
  </si>
  <si>
    <t>[Account].[66]</t>
  </si>
  <si>
    <t>[Account].[65]</t>
  </si>
  <si>
    <t>[Time].[13]</t>
  </si>
  <si>
    <t>[Time].[14]</t>
  </si>
  <si>
    <t>[Time].[12]</t>
  </si>
  <si>
    <t>[Time].[15]</t>
  </si>
  <si>
    <t>[Time].[16]</t>
  </si>
  <si>
    <t>[Time].[18]</t>
  </si>
  <si>
    <t>[Time].[19]</t>
  </si>
  <si>
    <t>[Time].[20]</t>
  </si>
  <si>
    <t>[Time].[22]</t>
  </si>
  <si>
    <t>[Time].[23]</t>
  </si>
  <si>
    <t>[Time].[24]</t>
  </si>
  <si>
    <t>[Time].[26]</t>
  </si>
  <si>
    <t>[Time].[27]</t>
  </si>
  <si>
    <t>[Time].[28]</t>
  </si>
  <si>
    <t xml:space="preserve"> BGT _ IS_STD_ROW_SET</t>
  </si>
  <si>
    <t>[Account].[1]</t>
  </si>
  <si>
    <t>REVENUE</t>
  </si>
  <si>
    <t>Government Funding &amp; Grants</t>
  </si>
  <si>
    <t>TOTAL REVENUES</t>
  </si>
  <si>
    <t>[Account].[30]</t>
  </si>
  <si>
    <t/>
  </si>
  <si>
    <t>[Account].[10]</t>
  </si>
  <si>
    <t>EXPENSES</t>
  </si>
  <si>
    <t>[Account].[74]</t>
  </si>
  <si>
    <t>Personnel Salaries and Benefits</t>
  </si>
  <si>
    <t>Salaries Expense</t>
  </si>
  <si>
    <t>Subtotal: Personnel Expense</t>
  </si>
  <si>
    <t>[Account].[35]</t>
  </si>
  <si>
    <t>[Account].[36]</t>
  </si>
  <si>
    <t>Direct Student Expense</t>
  </si>
  <si>
    <t>Library and Media Center Materials</t>
  </si>
  <si>
    <t>Subtotal: Direct Student Expense</t>
  </si>
  <si>
    <t>[Account].[33]</t>
  </si>
  <si>
    <t>[Account].[41]</t>
  </si>
  <si>
    <t>Occupancy Expense</t>
  </si>
  <si>
    <t>[Account].[46]</t>
  </si>
  <si>
    <t>Subtotal: Occupancy Expenses</t>
  </si>
  <si>
    <t>[Account].[47]</t>
  </si>
  <si>
    <t>[Account].[48]</t>
  </si>
  <si>
    <t>Office Expenses</t>
  </si>
  <si>
    <t>Office Equipment Rental and Maintenance</t>
  </si>
  <si>
    <t>Subtotal: Office Expenses</t>
  </si>
  <si>
    <t>[Account].[60]</t>
  </si>
  <si>
    <t>[Account].[62]</t>
  </si>
  <si>
    <t>General Expenses</t>
  </si>
  <si>
    <t>Administrative Fee</t>
  </si>
  <si>
    <t>Subtotal: General Expenses</t>
  </si>
  <si>
    <t>[Account].[67]</t>
  </si>
  <si>
    <t>TOTAL EXPENSES</t>
  </si>
  <si>
    <t>[Account].[86]</t>
  </si>
  <si>
    <t>[Account].[68]</t>
  </si>
  <si>
    <t>CHANGE IN NET ASSETS</t>
  </si>
  <si>
    <t>[Account].[16]</t>
  </si>
  <si>
    <t>BGT  FY (CS)</t>
  </si>
  <si>
    <t xml:space="preserve"> </t>
  </si>
  <si>
    <t xml:space="preserve">Budget </t>
  </si>
  <si>
    <t xml:space="preserve">        </t>
  </si>
  <si>
    <t xml:space="preserve">Q1 Budget </t>
  </si>
  <si>
    <t>[Time].[21]</t>
  </si>
  <si>
    <t xml:space="preserve">Q2 Budget </t>
  </si>
  <si>
    <t>[Time].[25]</t>
  </si>
  <si>
    <t xml:space="preserve">Q3 Budget </t>
  </si>
  <si>
    <t>[Time].[29]</t>
  </si>
  <si>
    <t xml:space="preserve">Q4 Budget </t>
  </si>
  <si>
    <t>[Time].[30]</t>
  </si>
  <si>
    <t>[Time].[31]</t>
  </si>
  <si>
    <t xml:space="preserve">Annual Budget </t>
  </si>
  <si>
    <t>DIM100</t>
  </si>
  <si>
    <t>DIM112</t>
  </si>
  <si>
    <t>CARLOS ROSARIO INT'L PCS</t>
  </si>
  <si>
    <t>HD2</t>
  </si>
  <si>
    <t>Fiscal Year Annual Budget - 2018</t>
  </si>
  <si>
    <t>FT1</t>
  </si>
  <si>
    <t>2018 CY</t>
  </si>
  <si>
    <t>2017 PY</t>
  </si>
  <si>
    <t>DC PCSB Interim Financials Reporting Template</t>
  </si>
  <si>
    <t>202-797-4700</t>
  </si>
  <si>
    <t>cmatlack@carlosrosario.org</t>
  </si>
  <si>
    <t xml:space="preserve">Cynthia Matlack </t>
  </si>
  <si>
    <t>FY 2018</t>
  </si>
  <si>
    <t>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</si>
</sst>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[Red]_(* \(#,##0\);_(* &quot;-&quot;_);_(@_)"/>
    <numFmt numFmtId="166" formatCode="_(\$* #,##0_);[Red]_(\$* \(#,##0\);_(* &quot;-&quot;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i/>
      <sz val="12"/>
      <color rgb="FF000000"/>
      <name val="Calibri"/>
      <family val="2"/>
    </font>
    <font>
      <sz val="8"/>
      <color theme="1"/>
      <name val="Arial"/>
      <family val="2"/>
    </font>
    <font>
      <b/>
      <sz val="13"/>
      <color rgb="FF000000"/>
      <name val="Calibri"/>
      <family val="2"/>
    </font>
    <font>
      <b/>
      <u/>
      <sz val="10"/>
      <color rgb="FF0070C0"/>
      <name val="Calibri"/>
      <family val="2"/>
    </font>
    <font>
      <i/>
      <sz val="10"/>
      <color rgb="FF000000"/>
      <name val="Calibri"/>
      <family val="2"/>
    </font>
    <font>
      <sz val="12"/>
      <color rgb="FF000000"/>
      <name val="Calibri"/>
      <family val="2"/>
    </font>
    <font>
      <sz val="8"/>
      <color rgb="FF333333"/>
      <name val="Arial"/>
      <family val="2"/>
    </font>
    <font>
      <b/>
      <sz val="10"/>
      <color rgb="FF333333"/>
      <name val="Arial"/>
      <family val="2"/>
    </font>
    <font>
      <b/>
      <sz val="12"/>
      <color rgb="FF333333"/>
      <name val="Arial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4">
    <xf numFmtId="0" fontId="0" fillId="0" borderId="0" xfId="0"/>
    <xf numFmtId="49" fontId="11" fillId="2" borderId="1" xfId="0" applyNumberFormat="1" applyFont="1" applyFill="1" applyBorder="1" applyAlignment="1">
      <alignment horizontal="right" vertical="center" wrapText="1"/>
    </xf>
    <xf numFmtId="49" fontId="11" fillId="2" borderId="0" xfId="0" quotePrefix="1" applyNumberFormat="1" applyFont="1" applyFill="1" applyAlignment="1">
      <alignment horizontal="left" vertical="center" wrapText="1"/>
    </xf>
    <xf numFmtId="49" fontId="12" fillId="2" borderId="0" xfId="0" quotePrefix="1" applyNumberFormat="1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right" vertical="center" wrapText="1"/>
    </xf>
    <xf numFmtId="49" fontId="11" fillId="2" borderId="0" xfId="0" quotePrefix="1" applyNumberFormat="1" applyFont="1" applyFill="1" applyAlignment="1">
      <alignment horizontal="right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quotePrefix="1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13" fillId="2" borderId="0" xfId="0" quotePrefix="1" applyNumberFormat="1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6" fillId="0" borderId="0" xfId="0" applyFont="1"/>
    <xf numFmtId="0" fontId="6" fillId="0" borderId="0" xfId="0" quotePrefix="1" applyFont="1"/>
    <xf numFmtId="164" fontId="7" fillId="2" borderId="0" xfId="0" applyNumberFormat="1" applyFont="1" applyFill="1" applyAlignment="1">
      <alignment horizontal="left"/>
    </xf>
    <xf numFmtId="164" fontId="9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164" fontId="14" fillId="2" borderId="0" xfId="0" applyNumberFormat="1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164" fontId="7" fillId="2" borderId="0" xfId="0" quotePrefix="1" applyNumberFormat="1" applyFont="1" applyFill="1" applyAlignment="1">
      <alignment horizontal="left"/>
    </xf>
    <xf numFmtId="0" fontId="6" fillId="0" borderId="1" xfId="0" quotePrefix="1" applyFont="1" applyBorder="1"/>
    <xf numFmtId="164" fontId="3" fillId="2" borderId="1" xfId="0" applyNumberFormat="1" applyFont="1" applyFill="1" applyBorder="1" applyAlignment="1">
      <alignment horizontal="left"/>
    </xf>
    <xf numFmtId="0" fontId="6" fillId="0" borderId="2" xfId="0" quotePrefix="1" applyFont="1" applyBorder="1"/>
    <xf numFmtId="164" fontId="3" fillId="2" borderId="2" xfId="0" applyNumberFormat="1" applyFont="1" applyFill="1" applyBorder="1" applyAlignment="1">
      <alignment horizontal="left"/>
    </xf>
    <xf numFmtId="0" fontId="6" fillId="0" borderId="3" xfId="0" quotePrefix="1" applyFont="1" applyBorder="1"/>
    <xf numFmtId="0" fontId="6" fillId="0" borderId="4" xfId="0" quotePrefix="1" applyFont="1" applyBorder="1"/>
    <xf numFmtId="0" fontId="17" fillId="0" borderId="0" xfId="0" quotePrefix="1" applyFont="1" applyBorder="1"/>
    <xf numFmtId="164" fontId="8" fillId="3" borderId="0" xfId="0" quotePrefix="1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6" fontId="16" fillId="2" borderId="3" xfId="0" applyNumberFormat="1" applyFont="1" applyFill="1" applyBorder="1" applyAlignment="1">
      <alignment horizontal="center"/>
    </xf>
    <xf numFmtId="0" fontId="6" fillId="0" borderId="0" xfId="0" quotePrefix="1" applyFont="1" applyBorder="1"/>
    <xf numFmtId="166" fontId="16" fillId="2" borderId="0" xfId="0" applyNumberFormat="1" applyFont="1" applyFill="1" applyBorder="1" applyAlignment="1">
      <alignment horizontal="center"/>
    </xf>
    <xf numFmtId="49" fontId="7" fillId="2" borderId="0" xfId="0" quotePrefix="1" applyNumberFormat="1" applyFont="1" applyFill="1" applyAlignment="1">
      <alignment horizontal="left"/>
    </xf>
    <xf numFmtId="49" fontId="2" fillId="2" borderId="0" xfId="0" quotePrefix="1" applyNumberFormat="1" applyFont="1" applyFill="1" applyAlignment="1">
      <alignment horizontal="left" indent="4"/>
    </xf>
    <xf numFmtId="49" fontId="2" fillId="2" borderId="3" xfId="0" quotePrefix="1" applyNumberFormat="1" applyFont="1" applyFill="1" applyBorder="1" applyAlignment="1">
      <alignment horizontal="left" indent="4"/>
    </xf>
    <xf numFmtId="49" fontId="10" fillId="2" borderId="1" xfId="0" quotePrefix="1" applyNumberFormat="1" applyFont="1" applyFill="1" applyBorder="1" applyAlignment="1">
      <alignment horizontal="left" indent="4"/>
    </xf>
    <xf numFmtId="49" fontId="4" fillId="2" borderId="0" xfId="0" quotePrefix="1" applyNumberFormat="1" applyFont="1" applyFill="1" applyAlignment="1">
      <alignment horizontal="left"/>
    </xf>
    <xf numFmtId="49" fontId="5" fillId="2" borderId="0" xfId="0" quotePrefix="1" applyNumberFormat="1" applyFont="1" applyFill="1" applyAlignment="1">
      <alignment horizontal="left"/>
    </xf>
    <xf numFmtId="49" fontId="2" fillId="2" borderId="0" xfId="0" quotePrefix="1" applyNumberFormat="1" applyFont="1" applyFill="1" applyAlignment="1">
      <alignment horizontal="left" indent="3"/>
    </xf>
    <xf numFmtId="49" fontId="2" fillId="2" borderId="3" xfId="0" quotePrefix="1" applyNumberFormat="1" applyFont="1" applyFill="1" applyBorder="1" applyAlignment="1">
      <alignment horizontal="left" indent="3"/>
    </xf>
    <xf numFmtId="49" fontId="3" fillId="2" borderId="1" xfId="0" quotePrefix="1" applyNumberFormat="1" applyFont="1" applyFill="1" applyBorder="1" applyAlignment="1">
      <alignment horizontal="left" indent="3"/>
    </xf>
    <xf numFmtId="49" fontId="10" fillId="2" borderId="0" xfId="0" quotePrefix="1" applyNumberFormat="1" applyFont="1" applyFill="1" applyAlignment="1">
      <alignment horizontal="left"/>
    </xf>
    <xf numFmtId="49" fontId="9" fillId="2" borderId="3" xfId="0" quotePrefix="1" applyNumberFormat="1" applyFont="1" applyFill="1" applyBorder="1" applyAlignment="1">
      <alignment horizontal="left" indent="3"/>
    </xf>
    <xf numFmtId="49" fontId="9" fillId="2" borderId="0" xfId="0" quotePrefix="1" applyNumberFormat="1" applyFont="1" applyFill="1" applyAlignment="1">
      <alignment horizontal="left" indent="3"/>
    </xf>
    <xf numFmtId="49" fontId="3" fillId="2" borderId="2" xfId="0" quotePrefix="1" applyNumberFormat="1" applyFont="1" applyFill="1" applyBorder="1" applyAlignment="1">
      <alignment horizontal="left" indent="3"/>
    </xf>
    <xf numFmtId="49" fontId="15" fillId="2" borderId="2" xfId="0" quotePrefix="1" applyNumberFormat="1" applyFont="1" applyFill="1" applyBorder="1" applyAlignment="1">
      <alignment horizontal="left" indent="3"/>
    </xf>
    <xf numFmtId="49" fontId="4" fillId="2" borderId="1" xfId="0" quotePrefix="1" applyNumberFormat="1" applyFont="1" applyFill="1" applyBorder="1" applyAlignment="1">
      <alignment horizontal="left"/>
    </xf>
    <xf numFmtId="49" fontId="7" fillId="2" borderId="4" xfId="0" quotePrefix="1" applyNumberFormat="1" applyFont="1" applyFill="1" applyBorder="1" applyAlignment="1">
      <alignment horizontal="left" indent="3"/>
    </xf>
    <xf numFmtId="49" fontId="14" fillId="2" borderId="5" xfId="0" quotePrefix="1" applyNumberFormat="1" applyFont="1" applyFill="1" applyBorder="1" applyAlignment="1">
      <alignment horizontal="left"/>
    </xf>
    <xf numFmtId="49" fontId="4" fillId="2" borderId="0" xfId="0" quotePrefix="1" applyNumberFormat="1" applyFont="1" applyFill="1" applyAlignment="1">
      <alignment horizontal="center"/>
    </xf>
    <xf numFmtId="49" fontId="4" fillId="2" borderId="3" xfId="0" quotePrefix="1" applyNumberFormat="1" applyFont="1" applyFill="1" applyBorder="1" applyAlignment="1">
      <alignment horizontal="center"/>
    </xf>
    <xf numFmtId="49" fontId="8" fillId="3" borderId="0" xfId="0" quotePrefix="1" applyNumberFormat="1" applyFont="1" applyFill="1" applyBorder="1" applyAlignment="1">
      <alignment horizontal="center"/>
    </xf>
    <xf numFmtId="49" fontId="16" fillId="2" borderId="0" xfId="0" quotePrefix="1" applyNumberFormat="1" applyFont="1" applyFill="1" applyBorder="1" applyAlignment="1">
      <alignment horizontal="center"/>
    </xf>
    <xf numFmtId="49" fontId="16" fillId="2" borderId="3" xfId="0" quotePrefix="1" applyNumberFormat="1" applyFont="1" applyFill="1" applyBorder="1" applyAlignment="1">
      <alignment horizontal="center"/>
    </xf>
    <xf numFmtId="49" fontId="8" fillId="3" borderId="0" xfId="0" quotePrefix="1" applyNumberFormat="1" applyFont="1" applyFill="1" applyBorder="1" applyAlignment="1">
      <alignment vertical="center"/>
    </xf>
    <xf numFmtId="0" fontId="8" fillId="3" borderId="0" xfId="0" quotePrefix="1" applyFont="1" applyFill="1" applyBorder="1" applyAlignment="1">
      <alignment vertical="center"/>
    </xf>
    <xf numFmtId="0" fontId="8" fillId="0" borderId="0" xfId="0" quotePrefix="1" applyFont="1" applyFill="1" applyAlignment="1">
      <alignment vertical="center"/>
    </xf>
    <xf numFmtId="42" fontId="10" fillId="2" borderId="1" xfId="0" applyNumberFormat="1" applyFont="1" applyFill="1" applyBorder="1" applyAlignment="1">
      <alignment horizontal="left"/>
    </xf>
    <xf numFmtId="42" fontId="8" fillId="3" borderId="0" xfId="0" applyNumberFormat="1" applyFont="1" applyFill="1" applyBorder="1" applyAlignment="1">
      <alignment horizontal="center"/>
    </xf>
    <xf numFmtId="42" fontId="2" fillId="2" borderId="0" xfId="0" applyNumberFormat="1" applyFont="1" applyFill="1" applyAlignment="1">
      <alignment horizontal="left"/>
    </xf>
    <xf numFmtId="42" fontId="15" fillId="2" borderId="3" xfId="0" applyNumberFormat="1" applyFont="1" applyFill="1" applyBorder="1" applyAlignment="1">
      <alignment horizontal="left"/>
    </xf>
    <xf numFmtId="42" fontId="7" fillId="2" borderId="4" xfId="0" applyNumberFormat="1" applyFont="1" applyFill="1" applyBorder="1" applyAlignment="1">
      <alignment horizontal="left"/>
    </xf>
    <xf numFmtId="164" fontId="9" fillId="2" borderId="0" xfId="0" applyNumberFormat="1" applyFont="1" applyFill="1" applyBorder="1" applyAlignment="1">
      <alignment horizontal="left"/>
    </xf>
    <xf numFmtId="166" fontId="18" fillId="2" borderId="0" xfId="0" applyNumberFormat="1" applyFont="1" applyFill="1" applyBorder="1" applyAlignment="1">
      <alignment horizontal="center"/>
    </xf>
    <xf numFmtId="42" fontId="18" fillId="2" borderId="0" xfId="0" applyNumberFormat="1" applyFont="1" applyFill="1" applyBorder="1" applyAlignment="1">
      <alignment horizontal="center"/>
    </xf>
    <xf numFmtId="166" fontId="18" fillId="2" borderId="6" xfId="0" applyNumberFormat="1" applyFont="1" applyFill="1" applyBorder="1" applyAlignment="1">
      <alignment horizontal="center"/>
    </xf>
    <xf numFmtId="166" fontId="18" fillId="2" borderId="7" xfId="0" applyNumberFormat="1" applyFont="1" applyFill="1" applyBorder="1" applyAlignment="1">
      <alignment horizontal="center"/>
    </xf>
    <xf numFmtId="166" fontId="18" fillId="2" borderId="8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4" borderId="0" xfId="0" applyFont="1" applyFill="1"/>
    <xf numFmtId="0" fontId="21" fillId="4" borderId="0" xfId="6" applyFill="1"/>
    <xf numFmtId="0" fontId="20" fillId="4" borderId="0" xfId="0" applyFont="1" applyFill="1" applyAlignment="1">
      <alignment horizontal="left"/>
    </xf>
  </cellXfs>
  <cellStyles count="7">
    <cellStyle name="Comma" xfId="4"/>
    <cellStyle name="Comma [0]" xfId="5"/>
    <cellStyle name="Currency" xfId="2"/>
    <cellStyle name="Currency [0]" xfId="3"/>
    <cellStyle name="Hyperlink" xfId="6" builtinId="8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2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3" name="AutoShape 8" descr="Image result for dc pcsb"/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4" name="AutoShape 8" descr="Image result for dc pcsb"/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Reporting/DC%20Public%20Charter%20Board/Annual%20Budget%20Template/Copy%20of%20Annual%20Budget%20-%20FY17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atlack@carlosrosario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33" sqref="A33"/>
    </sheetView>
  </sheetViews>
  <sheetFormatPr defaultColWidth="9.140625" defaultRowHeight="12.75" x14ac:dyDescent="0.2"/>
  <cols>
    <col min="1" max="1" width="49.7109375" style="70" bestFit="1" customWidth="1"/>
    <col min="2" max="3" width="9.140625" style="70"/>
    <col min="4" max="4" width="52.42578125" style="70" customWidth="1"/>
    <col min="5" max="16384" width="9.140625" style="70"/>
  </cols>
  <sheetData>
    <row r="1" spans="1:1" x14ac:dyDescent="0.2">
      <c r="A1" s="69" t="s">
        <v>172</v>
      </c>
    </row>
    <row r="2" spans="1:1" x14ac:dyDescent="0.2">
      <c r="A2" s="71" t="s">
        <v>166</v>
      </c>
    </row>
    <row r="4" spans="1:1" x14ac:dyDescent="0.2">
      <c r="A4" s="71" t="s">
        <v>175</v>
      </c>
    </row>
    <row r="5" spans="1:1" ht="15" x14ac:dyDescent="0.25">
      <c r="A5" s="72" t="s">
        <v>174</v>
      </c>
    </row>
    <row r="6" spans="1:1" x14ac:dyDescent="0.2">
      <c r="A6" s="71" t="s">
        <v>173</v>
      </c>
    </row>
    <row r="8" spans="1:1" x14ac:dyDescent="0.2">
      <c r="A8" s="73" t="s">
        <v>176</v>
      </c>
    </row>
    <row r="9" spans="1:1" x14ac:dyDescent="0.2">
      <c r="A9" s="71" t="s">
        <v>177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showGridLines="0" tabSelected="1" topLeftCell="A3" zoomScaleNormal="100" workbookViewId="0">
      <selection activeCell="AH17" sqref="AH17:AH18"/>
    </sheetView>
  </sheetViews>
  <sheetFormatPr defaultColWidth="9.140625" defaultRowHeight="15" x14ac:dyDescent="0.25"/>
  <cols>
    <col min="1" max="1" width="35.140625" customWidth="1"/>
    <col min="2" max="5" width="35.85546875" hidden="1" customWidth="1"/>
    <col min="6" max="6" width="14.28515625" bestFit="1" customWidth="1"/>
    <col min="7" max="7" width="9.85546875" hidden="1" customWidth="1"/>
    <col min="8" max="10" width="10.7109375" customWidth="1"/>
    <col min="11" max="11" width="12.85546875" customWidth="1"/>
    <col min="12" max="14" width="10.7109375" customWidth="1"/>
    <col min="15" max="15" width="12.85546875" customWidth="1"/>
    <col min="16" max="18" width="10.7109375" customWidth="1"/>
    <col min="19" max="19" width="12.85546875" customWidth="1"/>
    <col min="20" max="22" width="10.7109375" customWidth="1"/>
    <col min="23" max="23" width="12.42578125" customWidth="1"/>
    <col min="24" max="24" width="3.7109375" customWidth="1"/>
    <col min="25" max="25" width="13.140625" customWidth="1"/>
    <col min="26" max="26" width="14.85546875" hidden="1" customWidth="1"/>
    <col min="27" max="27" width="2" hidden="1" customWidth="1"/>
    <col min="28" max="28" width="14.85546875" hidden="1" customWidth="1"/>
    <col min="29" max="29" width="5.7109375" hidden="1" customWidth="1"/>
    <col min="30" max="32" width="2" hidden="1" customWidth="1"/>
  </cols>
  <sheetData>
    <row r="1" spans="1:32" ht="15.75" hidden="1" customHeight="1" x14ac:dyDescent="0.25">
      <c r="A1" s="9" t="s">
        <v>166</v>
      </c>
      <c r="B1" s="8"/>
      <c r="C1" s="8"/>
      <c r="D1" s="8"/>
      <c r="E1" s="8"/>
      <c r="F1" s="8"/>
      <c r="G1" s="8"/>
      <c r="H1" s="8"/>
      <c r="I1" s="8"/>
      <c r="J1" s="8"/>
      <c r="K1" s="7" t="s">
        <v>117</v>
      </c>
      <c r="L1" s="6"/>
      <c r="M1" s="6"/>
      <c r="N1" s="6"/>
      <c r="O1" s="6"/>
      <c r="P1" s="6"/>
      <c r="Q1" s="6"/>
      <c r="R1" s="5" t="s">
        <v>117</v>
      </c>
      <c r="S1" s="4"/>
      <c r="T1" s="4"/>
      <c r="U1" s="4"/>
      <c r="V1" s="4"/>
      <c r="W1" s="4"/>
      <c r="X1" s="4"/>
      <c r="Y1" s="4"/>
      <c r="AF1" t="s">
        <v>91</v>
      </c>
    </row>
    <row r="2" spans="1:32" ht="15" hidden="1" customHeight="1" x14ac:dyDescent="0.25">
      <c r="A2" s="3" t="s">
        <v>168</v>
      </c>
      <c r="B2" s="3"/>
      <c r="C2" s="3"/>
      <c r="D2" s="3"/>
      <c r="E2" s="3"/>
      <c r="F2" s="3"/>
      <c r="G2" s="3"/>
      <c r="H2" s="3"/>
      <c r="I2" s="3"/>
      <c r="J2" s="3"/>
      <c r="K2" s="7" t="s">
        <v>117</v>
      </c>
      <c r="L2" s="7"/>
      <c r="M2" s="7"/>
      <c r="N2" s="7"/>
      <c r="O2" s="7"/>
      <c r="P2" s="7"/>
      <c r="Q2" s="7"/>
      <c r="R2" s="5" t="s">
        <v>117</v>
      </c>
      <c r="S2" s="5"/>
      <c r="T2" s="5"/>
      <c r="U2" s="5"/>
      <c r="V2" s="5"/>
      <c r="W2" s="5"/>
      <c r="X2" s="5"/>
      <c r="Y2" s="5"/>
      <c r="AF2" t="s">
        <v>167</v>
      </c>
    </row>
    <row r="3" spans="1:32" x14ac:dyDescent="0.25">
      <c r="A3" s="14"/>
      <c r="B3" s="14"/>
      <c r="C3" s="14"/>
      <c r="D3" s="14"/>
      <c r="E3" s="14"/>
      <c r="F3" s="50" t="s">
        <v>151</v>
      </c>
      <c r="G3" s="37" t="s">
        <v>153</v>
      </c>
      <c r="H3" s="55" t="s">
        <v>117</v>
      </c>
      <c r="I3" s="56"/>
      <c r="J3" s="56"/>
      <c r="K3" s="57"/>
      <c r="L3" s="56"/>
      <c r="M3" s="56"/>
      <c r="N3" s="56"/>
      <c r="O3" s="57"/>
      <c r="P3" s="56"/>
      <c r="Q3" s="56"/>
      <c r="R3" s="56"/>
      <c r="S3" s="57"/>
      <c r="T3" s="56"/>
      <c r="U3" s="56"/>
      <c r="V3" s="56"/>
      <c r="W3" s="57"/>
      <c r="X3" s="37" t="s">
        <v>153</v>
      </c>
      <c r="Y3" s="53" t="s">
        <v>151</v>
      </c>
      <c r="Z3" s="13"/>
      <c r="AA3" s="13"/>
      <c r="AB3" s="13"/>
      <c r="AC3" s="13"/>
      <c r="AD3" s="13"/>
      <c r="AE3" s="13" t="s">
        <v>111</v>
      </c>
      <c r="AF3" s="13" t="s">
        <v>165</v>
      </c>
    </row>
    <row r="4" spans="1:32" x14ac:dyDescent="0.25">
      <c r="A4" s="14"/>
      <c r="B4" s="14"/>
      <c r="C4" s="14"/>
      <c r="D4" s="14"/>
      <c r="E4" s="14"/>
      <c r="F4" s="50" t="s">
        <v>171</v>
      </c>
      <c r="G4" s="19"/>
      <c r="H4" s="55" t="s">
        <v>117</v>
      </c>
      <c r="I4" s="56"/>
      <c r="J4" s="56"/>
      <c r="K4" s="57"/>
      <c r="L4" s="56"/>
      <c r="M4" s="56"/>
      <c r="N4" s="56"/>
      <c r="O4" s="57"/>
      <c r="P4" s="56"/>
      <c r="Q4" s="56"/>
      <c r="R4" s="56"/>
      <c r="S4" s="57"/>
      <c r="T4" s="56"/>
      <c r="U4" s="56"/>
      <c r="V4" s="56"/>
      <c r="W4" s="57"/>
      <c r="X4" s="19"/>
      <c r="Y4" s="53" t="s">
        <v>170</v>
      </c>
      <c r="Z4" s="13"/>
      <c r="AA4" s="13"/>
      <c r="AB4" s="13"/>
      <c r="AC4" s="13"/>
      <c r="AD4" s="13"/>
      <c r="AE4" s="13"/>
      <c r="AF4" s="13"/>
    </row>
    <row r="5" spans="1:32" x14ac:dyDescent="0.25">
      <c r="A5" s="14"/>
      <c r="B5" s="14"/>
      <c r="C5" s="14"/>
      <c r="D5" s="14"/>
      <c r="E5" s="14"/>
      <c r="F5" s="51" t="s">
        <v>152</v>
      </c>
      <c r="G5" s="19"/>
      <c r="H5" s="52" t="s">
        <v>2</v>
      </c>
      <c r="I5" s="52" t="s">
        <v>3</v>
      </c>
      <c r="J5" s="52" t="s">
        <v>4</v>
      </c>
      <c r="K5" s="51" t="s">
        <v>154</v>
      </c>
      <c r="L5" s="52" t="s">
        <v>5</v>
      </c>
      <c r="M5" s="52" t="s">
        <v>6</v>
      </c>
      <c r="N5" s="52" t="s">
        <v>7</v>
      </c>
      <c r="O5" s="51" t="s">
        <v>156</v>
      </c>
      <c r="P5" s="52" t="s">
        <v>8</v>
      </c>
      <c r="Q5" s="52" t="s">
        <v>9</v>
      </c>
      <c r="R5" s="52" t="s">
        <v>10</v>
      </c>
      <c r="S5" s="50" t="s">
        <v>158</v>
      </c>
      <c r="T5" s="52" t="s">
        <v>11</v>
      </c>
      <c r="U5" s="52" t="s">
        <v>12</v>
      </c>
      <c r="V5" s="52" t="s">
        <v>13</v>
      </c>
      <c r="W5" s="51" t="s">
        <v>160</v>
      </c>
      <c r="X5" s="19"/>
      <c r="Y5" s="54" t="s">
        <v>163</v>
      </c>
      <c r="Z5" s="13"/>
      <c r="AA5" s="13"/>
      <c r="AB5" s="13"/>
      <c r="AC5" s="13"/>
      <c r="AD5" s="13"/>
      <c r="AE5" s="13"/>
      <c r="AF5" s="13"/>
    </row>
    <row r="6" spans="1:32" hidden="1" x14ac:dyDescent="0.25">
      <c r="A6" s="14"/>
      <c r="B6" s="14"/>
      <c r="C6" s="14"/>
      <c r="D6" s="14"/>
      <c r="E6" s="14"/>
      <c r="F6" s="14"/>
      <c r="G6" s="14"/>
      <c r="H6" s="27"/>
      <c r="I6" s="27"/>
      <c r="J6" s="27"/>
      <c r="K6" s="14"/>
      <c r="L6" s="27"/>
      <c r="M6" s="27"/>
      <c r="N6" s="27"/>
      <c r="O6" s="14"/>
      <c r="P6" s="27"/>
      <c r="Q6" s="27"/>
      <c r="R6" s="27"/>
      <c r="S6" s="14"/>
      <c r="T6" s="27"/>
      <c r="U6" s="27"/>
      <c r="V6" s="27"/>
      <c r="W6" s="14"/>
      <c r="X6" s="14"/>
      <c r="Y6" s="31"/>
      <c r="Z6" s="13"/>
      <c r="AA6" s="13"/>
      <c r="AB6" s="13"/>
      <c r="AC6" s="13"/>
      <c r="AD6" s="13"/>
      <c r="AE6" s="13"/>
      <c r="AF6" s="13"/>
    </row>
    <row r="7" spans="1:32" hidden="1" x14ac:dyDescent="0.25">
      <c r="A7" s="14"/>
      <c r="B7" s="14"/>
      <c r="C7" s="14"/>
      <c r="D7" s="14"/>
      <c r="E7" s="14"/>
      <c r="F7" s="14"/>
      <c r="G7" s="14"/>
      <c r="H7" s="27"/>
      <c r="I7" s="27"/>
      <c r="J7" s="27"/>
      <c r="K7" s="14"/>
      <c r="L7" s="27"/>
      <c r="M7" s="27"/>
      <c r="N7" s="27"/>
      <c r="O7" s="14"/>
      <c r="P7" s="27"/>
      <c r="Q7" s="27"/>
      <c r="R7" s="27"/>
      <c r="S7" s="14"/>
      <c r="T7" s="27"/>
      <c r="U7" s="27"/>
      <c r="V7" s="27"/>
      <c r="W7" s="14"/>
      <c r="X7" s="14"/>
      <c r="Y7" s="31"/>
      <c r="Z7" s="13"/>
      <c r="AA7" s="13"/>
      <c r="AB7" s="13"/>
      <c r="AC7" s="13"/>
      <c r="AD7" s="13"/>
      <c r="AE7" s="13"/>
      <c r="AF7" s="13"/>
    </row>
    <row r="8" spans="1:32" hidden="1" x14ac:dyDescent="0.25">
      <c r="A8" s="14"/>
      <c r="B8" s="14"/>
      <c r="C8" s="14"/>
      <c r="D8" s="14"/>
      <c r="E8" s="14"/>
      <c r="F8" s="14"/>
      <c r="G8" s="14"/>
      <c r="H8" s="27"/>
      <c r="I8" s="27"/>
      <c r="J8" s="27"/>
      <c r="K8" s="14"/>
      <c r="L8" s="27"/>
      <c r="M8" s="27"/>
      <c r="N8" s="27"/>
      <c r="O8" s="14"/>
      <c r="P8" s="27"/>
      <c r="Q8" s="27"/>
      <c r="R8" s="27"/>
      <c r="S8" s="14"/>
      <c r="T8" s="27"/>
      <c r="U8" s="27"/>
      <c r="V8" s="27"/>
      <c r="W8" s="14"/>
      <c r="X8" s="14"/>
      <c r="Y8" s="31"/>
      <c r="Z8" s="13"/>
      <c r="AA8" s="13"/>
      <c r="AB8" s="13"/>
      <c r="AC8" s="13"/>
      <c r="AD8" s="13"/>
      <c r="AE8" s="13"/>
      <c r="AF8" s="13"/>
    </row>
    <row r="9" spans="1:32" hidden="1" x14ac:dyDescent="0.25">
      <c r="A9" s="14"/>
      <c r="B9" s="14"/>
      <c r="C9" s="14"/>
      <c r="D9" s="14"/>
      <c r="E9" s="14"/>
      <c r="F9" s="14"/>
      <c r="G9" s="14"/>
      <c r="H9" s="27"/>
      <c r="I9" s="27"/>
      <c r="J9" s="27"/>
      <c r="K9" s="14"/>
      <c r="L9" s="27"/>
      <c r="M9" s="27"/>
      <c r="N9" s="27"/>
      <c r="O9" s="14"/>
      <c r="P9" s="27"/>
      <c r="Q9" s="27"/>
      <c r="R9" s="27"/>
      <c r="S9" s="14"/>
      <c r="T9" s="27"/>
      <c r="U9" s="27"/>
      <c r="V9" s="27"/>
      <c r="W9" s="14"/>
      <c r="X9" s="14"/>
      <c r="Y9" s="31"/>
      <c r="Z9" s="13"/>
      <c r="AA9" s="13"/>
      <c r="AB9" s="13"/>
      <c r="AC9" s="13"/>
      <c r="AD9" s="13"/>
      <c r="AE9" s="13"/>
      <c r="AF9" s="13"/>
    </row>
    <row r="10" spans="1:32" ht="17.25" x14ac:dyDescent="0.3">
      <c r="A10" s="33" t="s">
        <v>113</v>
      </c>
      <c r="B10" s="14"/>
      <c r="C10" s="14"/>
      <c r="D10" s="14"/>
      <c r="E10" s="14"/>
      <c r="F10" s="20"/>
      <c r="G10" s="20"/>
      <c r="H10" s="28"/>
      <c r="I10" s="28"/>
      <c r="J10" s="28"/>
      <c r="K10" s="15"/>
      <c r="L10" s="28"/>
      <c r="M10" s="28"/>
      <c r="N10" s="28"/>
      <c r="O10" s="15"/>
      <c r="P10" s="28"/>
      <c r="Q10" s="28"/>
      <c r="R10" s="28"/>
      <c r="S10" s="15"/>
      <c r="T10" s="28"/>
      <c r="U10" s="28"/>
      <c r="V10" s="28"/>
      <c r="W10" s="15"/>
      <c r="X10" s="15"/>
      <c r="Y10" s="32"/>
      <c r="Z10" s="13" t="s">
        <v>112</v>
      </c>
      <c r="AA10" s="13">
        <v>0</v>
      </c>
      <c r="AB10" s="13"/>
      <c r="AC10" s="13" t="b">
        <v>0</v>
      </c>
      <c r="AD10" s="13">
        <v>0</v>
      </c>
      <c r="AE10" s="13">
        <v>1</v>
      </c>
      <c r="AF10" s="13" t="s">
        <v>112</v>
      </c>
    </row>
    <row r="11" spans="1:32" x14ac:dyDescent="0.25">
      <c r="A11" s="34" t="s">
        <v>0</v>
      </c>
      <c r="B11" s="14"/>
      <c r="C11" s="14"/>
      <c r="D11" s="14"/>
      <c r="E11" s="14"/>
      <c r="F11" s="10">
        <v>17376036</v>
      </c>
      <c r="G11" s="10"/>
      <c r="H11" s="29">
        <v>1570675</v>
      </c>
      <c r="I11" s="29">
        <v>1570675</v>
      </c>
      <c r="J11" s="29">
        <v>1570675</v>
      </c>
      <c r="K11" s="10">
        <f t="shared" ref="K11:K16" si="0">IF(ISERROR(SUM(H11:J11)),0,(SUM(H11:J11)))</f>
        <v>4712025</v>
      </c>
      <c r="L11" s="29">
        <v>1570675</v>
      </c>
      <c r="M11" s="29">
        <v>1570675</v>
      </c>
      <c r="N11" s="29">
        <v>1570675</v>
      </c>
      <c r="O11" s="10">
        <f t="shared" ref="O11:O16" si="1">IF(ISERROR(SUM(L11:N11)),0,(SUM(L11:N11)))</f>
        <v>4712025</v>
      </c>
      <c r="P11" s="29">
        <v>1570675</v>
      </c>
      <c r="Q11" s="29">
        <v>1570675</v>
      </c>
      <c r="R11" s="29">
        <v>1570675</v>
      </c>
      <c r="S11" s="10">
        <f t="shared" ref="S11:S16" si="2">IF(ISERROR(SUM(P11:R11)),0,(SUM(P11:R11)))</f>
        <v>4712025</v>
      </c>
      <c r="T11" s="29">
        <v>1570675</v>
      </c>
      <c r="U11" s="29">
        <v>1570675</v>
      </c>
      <c r="V11" s="29">
        <v>1570675</v>
      </c>
      <c r="W11" s="10">
        <f t="shared" ref="W11:W16" si="3">IF(ISERROR(SUM(T11:V11)),0,(SUM(T11:V11)))</f>
        <v>4712025</v>
      </c>
      <c r="X11" s="10"/>
      <c r="Y11" s="64">
        <f t="shared" ref="Y11:Y16" si="4">IF(ISERROR(SUM(W11+S11+O11+K11)),0,(SUM(W11+S11+O11+K11)))</f>
        <v>18848100</v>
      </c>
      <c r="Z11" s="13" t="s">
        <v>15</v>
      </c>
      <c r="AA11" s="13">
        <v>3</v>
      </c>
      <c r="AB11" s="13" t="s">
        <v>16</v>
      </c>
      <c r="AC11" s="13" t="b">
        <v>0</v>
      </c>
      <c r="AD11" s="13">
        <v>1</v>
      </c>
      <c r="AE11" s="13">
        <v>2</v>
      </c>
      <c r="AF11" s="13" t="s">
        <v>15</v>
      </c>
    </row>
    <row r="12" spans="1:32" x14ac:dyDescent="0.25">
      <c r="A12" s="34" t="s">
        <v>14</v>
      </c>
      <c r="B12" s="14"/>
      <c r="C12" s="14"/>
      <c r="D12" s="14"/>
      <c r="E12" s="14"/>
      <c r="F12" s="10">
        <v>6091800</v>
      </c>
      <c r="G12" s="10"/>
      <c r="H12" s="29">
        <v>558775</v>
      </c>
      <c r="I12" s="29">
        <v>558775</v>
      </c>
      <c r="J12" s="29">
        <v>558775</v>
      </c>
      <c r="K12" s="10">
        <f t="shared" si="0"/>
        <v>1676325</v>
      </c>
      <c r="L12" s="29">
        <v>558775</v>
      </c>
      <c r="M12" s="29">
        <v>558775</v>
      </c>
      <c r="N12" s="29">
        <v>558775</v>
      </c>
      <c r="O12" s="10">
        <f t="shared" si="1"/>
        <v>1676325</v>
      </c>
      <c r="P12" s="29">
        <v>558775</v>
      </c>
      <c r="Q12" s="29">
        <v>558775</v>
      </c>
      <c r="R12" s="29">
        <v>558775</v>
      </c>
      <c r="S12" s="10">
        <f t="shared" si="2"/>
        <v>1676325</v>
      </c>
      <c r="T12" s="29">
        <v>558775</v>
      </c>
      <c r="U12" s="29">
        <v>558775</v>
      </c>
      <c r="V12" s="29">
        <v>558775</v>
      </c>
      <c r="W12" s="10">
        <f t="shared" si="3"/>
        <v>1676325</v>
      </c>
      <c r="X12" s="10"/>
      <c r="Y12" s="64">
        <f t="shared" si="4"/>
        <v>6705300</v>
      </c>
      <c r="Z12" s="13" t="s">
        <v>18</v>
      </c>
      <c r="AA12" s="13">
        <v>3</v>
      </c>
      <c r="AB12" s="13" t="s">
        <v>16</v>
      </c>
      <c r="AC12" s="13" t="b">
        <v>1</v>
      </c>
      <c r="AD12" s="13">
        <v>1</v>
      </c>
      <c r="AE12" s="13">
        <v>3</v>
      </c>
      <c r="AF12" s="13" t="s">
        <v>18</v>
      </c>
    </row>
    <row r="13" spans="1:32" x14ac:dyDescent="0.25">
      <c r="A13" s="34" t="s">
        <v>17</v>
      </c>
      <c r="B13" s="14"/>
      <c r="C13" s="14"/>
      <c r="D13" s="14"/>
      <c r="E13" s="14"/>
      <c r="F13" s="10">
        <v>547870</v>
      </c>
      <c r="G13" s="10"/>
      <c r="H13" s="29"/>
      <c r="I13" s="29"/>
      <c r="J13" s="29">
        <v>79800</v>
      </c>
      <c r="K13" s="10">
        <f t="shared" si="0"/>
        <v>79800</v>
      </c>
      <c r="L13" s="29">
        <v>47900</v>
      </c>
      <c r="M13" s="29">
        <v>47900</v>
      </c>
      <c r="N13" s="29">
        <v>47900</v>
      </c>
      <c r="O13" s="10">
        <f t="shared" si="1"/>
        <v>143700</v>
      </c>
      <c r="P13" s="29">
        <v>47900</v>
      </c>
      <c r="Q13" s="29">
        <v>79800</v>
      </c>
      <c r="R13" s="29">
        <v>47900</v>
      </c>
      <c r="S13" s="10">
        <f t="shared" si="2"/>
        <v>175600</v>
      </c>
      <c r="T13" s="29">
        <v>47900</v>
      </c>
      <c r="U13" s="29">
        <v>47900</v>
      </c>
      <c r="V13" s="29">
        <v>47900</v>
      </c>
      <c r="W13" s="10">
        <f t="shared" si="3"/>
        <v>143700</v>
      </c>
      <c r="X13" s="10"/>
      <c r="Y13" s="64">
        <f t="shared" si="4"/>
        <v>542800</v>
      </c>
      <c r="Z13" s="13" t="s">
        <v>20</v>
      </c>
      <c r="AA13" s="13">
        <v>3</v>
      </c>
      <c r="AB13" s="13" t="s">
        <v>16</v>
      </c>
      <c r="AC13" s="13" t="b">
        <v>1</v>
      </c>
      <c r="AD13" s="13">
        <v>4</v>
      </c>
      <c r="AE13" s="13">
        <v>72</v>
      </c>
      <c r="AF13" s="13" t="s">
        <v>20</v>
      </c>
    </row>
    <row r="14" spans="1:32" x14ac:dyDescent="0.25">
      <c r="A14" s="34" t="s">
        <v>19</v>
      </c>
      <c r="B14" s="14"/>
      <c r="C14" s="14"/>
      <c r="D14" s="14"/>
      <c r="E14" s="14"/>
      <c r="F14" s="10">
        <v>67004</v>
      </c>
      <c r="G14" s="10"/>
      <c r="H14" s="29">
        <v>3333.333333</v>
      </c>
      <c r="I14" s="29">
        <v>3333.333333</v>
      </c>
      <c r="J14" s="29">
        <v>3333.333333</v>
      </c>
      <c r="K14" s="10">
        <f t="shared" si="0"/>
        <v>9999.9999989999997</v>
      </c>
      <c r="L14" s="29">
        <v>3333.333333</v>
      </c>
      <c r="M14" s="29">
        <v>3333.333333</v>
      </c>
      <c r="N14" s="29">
        <v>20333.333332999999</v>
      </c>
      <c r="O14" s="10">
        <f t="shared" si="1"/>
        <v>26999.999999</v>
      </c>
      <c r="P14" s="29">
        <v>20333.333332999999</v>
      </c>
      <c r="Q14" s="29">
        <v>20333.333332999999</v>
      </c>
      <c r="R14" s="29">
        <v>3333.333333</v>
      </c>
      <c r="S14" s="10">
        <f t="shared" si="2"/>
        <v>43999.999999</v>
      </c>
      <c r="T14" s="29">
        <v>3333.333333</v>
      </c>
      <c r="U14" s="29">
        <v>3333.333333</v>
      </c>
      <c r="V14" s="29">
        <v>3333.333333</v>
      </c>
      <c r="W14" s="10">
        <f t="shared" si="3"/>
        <v>9999.9999989999997</v>
      </c>
      <c r="X14" s="10"/>
      <c r="Y14" s="64">
        <f t="shared" si="4"/>
        <v>90999.999995999999</v>
      </c>
      <c r="Z14" s="13" t="s">
        <v>22</v>
      </c>
      <c r="AA14" s="13">
        <v>3</v>
      </c>
      <c r="AB14" s="13" t="s">
        <v>16</v>
      </c>
      <c r="AC14" s="13" t="b">
        <v>1</v>
      </c>
      <c r="AD14" s="13">
        <v>4</v>
      </c>
      <c r="AE14" s="13">
        <v>87</v>
      </c>
      <c r="AF14" s="13" t="s">
        <v>22</v>
      </c>
    </row>
    <row r="15" spans="1:32" x14ac:dyDescent="0.25">
      <c r="A15" s="34" t="s">
        <v>114</v>
      </c>
      <c r="B15" s="14"/>
      <c r="C15" s="14"/>
      <c r="D15" s="14"/>
      <c r="E15" s="14"/>
      <c r="F15" s="10">
        <v>95000</v>
      </c>
      <c r="G15" s="10"/>
      <c r="H15" s="29"/>
      <c r="I15" s="29"/>
      <c r="J15" s="29"/>
      <c r="K15" s="10">
        <f t="shared" si="0"/>
        <v>0</v>
      </c>
      <c r="L15" s="29"/>
      <c r="M15" s="29"/>
      <c r="N15" s="29"/>
      <c r="O15" s="10">
        <f t="shared" si="1"/>
        <v>0</v>
      </c>
      <c r="P15" s="29"/>
      <c r="Q15" s="29"/>
      <c r="R15" s="29"/>
      <c r="S15" s="10">
        <f t="shared" si="2"/>
        <v>0</v>
      </c>
      <c r="T15" s="29">
        <v>95000</v>
      </c>
      <c r="U15" s="29">
        <v>0</v>
      </c>
      <c r="V15" s="29">
        <v>0</v>
      </c>
      <c r="W15" s="10">
        <f t="shared" si="3"/>
        <v>95000</v>
      </c>
      <c r="X15" s="10"/>
      <c r="Y15" s="64">
        <f t="shared" si="4"/>
        <v>95000</v>
      </c>
      <c r="Z15" s="13" t="s">
        <v>24</v>
      </c>
      <c r="AA15" s="13">
        <v>3</v>
      </c>
      <c r="AB15" s="13" t="s">
        <v>16</v>
      </c>
      <c r="AC15" s="13" t="b">
        <v>1</v>
      </c>
      <c r="AD15" s="13">
        <v>3</v>
      </c>
      <c r="AE15" s="13">
        <v>88</v>
      </c>
      <c r="AF15" s="13" t="s">
        <v>24</v>
      </c>
    </row>
    <row r="16" spans="1:32" x14ac:dyDescent="0.25">
      <c r="A16" s="35" t="s">
        <v>23</v>
      </c>
      <c r="B16" s="14"/>
      <c r="C16" s="14"/>
      <c r="D16" s="14"/>
      <c r="E16" s="14"/>
      <c r="F16" s="10">
        <v>240504</v>
      </c>
      <c r="G16" s="10"/>
      <c r="H16" s="29">
        <v>14754.166667</v>
      </c>
      <c r="I16" s="29">
        <v>14754.166667</v>
      </c>
      <c r="J16" s="29">
        <v>14754.166667</v>
      </c>
      <c r="K16" s="10">
        <f t="shared" si="0"/>
        <v>44262.500001</v>
      </c>
      <c r="L16" s="29">
        <v>14754.166667</v>
      </c>
      <c r="M16" s="29">
        <v>14754.166667</v>
      </c>
      <c r="N16" s="29">
        <v>14754.166667</v>
      </c>
      <c r="O16" s="10">
        <f t="shared" si="1"/>
        <v>44262.500001</v>
      </c>
      <c r="P16" s="29">
        <v>14754.166667</v>
      </c>
      <c r="Q16" s="29">
        <v>14754.166667</v>
      </c>
      <c r="R16" s="29">
        <v>14754.166667</v>
      </c>
      <c r="S16" s="10">
        <f t="shared" si="2"/>
        <v>44262.500001</v>
      </c>
      <c r="T16" s="29">
        <v>14754.166667</v>
      </c>
      <c r="U16" s="29">
        <v>14754.166667</v>
      </c>
      <c r="V16" s="29">
        <v>14754.166667</v>
      </c>
      <c r="W16" s="10">
        <f t="shared" si="3"/>
        <v>44262.500001</v>
      </c>
      <c r="X16" s="10"/>
      <c r="Y16" s="66">
        <f t="shared" si="4"/>
        <v>177050.000004</v>
      </c>
      <c r="Z16" s="13" t="s">
        <v>26</v>
      </c>
      <c r="AA16" s="13">
        <v>3</v>
      </c>
      <c r="AB16" s="13" t="s">
        <v>16</v>
      </c>
      <c r="AC16" s="13" t="b">
        <v>1</v>
      </c>
      <c r="AD16" s="13">
        <v>5</v>
      </c>
      <c r="AE16" s="13">
        <v>73</v>
      </c>
      <c r="AF16" s="13" t="s">
        <v>26</v>
      </c>
    </row>
    <row r="17" spans="1:32" ht="15.75" x14ac:dyDescent="0.25">
      <c r="A17" s="36" t="s">
        <v>115</v>
      </c>
      <c r="B17" s="21"/>
      <c r="C17" s="21"/>
      <c r="D17" s="21"/>
      <c r="E17" s="21"/>
      <c r="F17" s="58">
        <f t="shared" ref="F17:W17" si="5">IF(ISERROR(SUM(F11:F16)),0,(SUM(F11:F16)))</f>
        <v>24418214</v>
      </c>
      <c r="G17" s="58">
        <f t="shared" si="5"/>
        <v>0</v>
      </c>
      <c r="H17" s="59">
        <f t="shared" si="5"/>
        <v>2147537.5</v>
      </c>
      <c r="I17" s="59">
        <f t="shared" si="5"/>
        <v>2147537.5</v>
      </c>
      <c r="J17" s="59">
        <f t="shared" si="5"/>
        <v>2227337.5</v>
      </c>
      <c r="K17" s="58">
        <f t="shared" si="5"/>
        <v>6522412.5</v>
      </c>
      <c r="L17" s="59">
        <f t="shared" si="5"/>
        <v>2195437.5</v>
      </c>
      <c r="M17" s="59">
        <f t="shared" si="5"/>
        <v>2195437.5</v>
      </c>
      <c r="N17" s="59">
        <f t="shared" si="5"/>
        <v>2212437.5</v>
      </c>
      <c r="O17" s="58">
        <f t="shared" si="5"/>
        <v>6603312.5</v>
      </c>
      <c r="P17" s="59">
        <f t="shared" si="5"/>
        <v>2212437.5</v>
      </c>
      <c r="Q17" s="59">
        <f t="shared" si="5"/>
        <v>2244337.5</v>
      </c>
      <c r="R17" s="59">
        <f t="shared" si="5"/>
        <v>2195437.5</v>
      </c>
      <c r="S17" s="58">
        <f t="shared" si="5"/>
        <v>6652212.5</v>
      </c>
      <c r="T17" s="59">
        <f t="shared" si="5"/>
        <v>2290437.5</v>
      </c>
      <c r="U17" s="59">
        <f t="shared" si="5"/>
        <v>2195437.5</v>
      </c>
      <c r="V17" s="59">
        <f t="shared" si="5"/>
        <v>2195437.5</v>
      </c>
      <c r="W17" s="58">
        <f t="shared" si="5"/>
        <v>6681312.5</v>
      </c>
      <c r="X17" s="10"/>
      <c r="Y17" s="65">
        <f>IF(ISERROR(SUM(W17+S17+O17+K17)),0,(SUM(W17+S17+O17+K17)))</f>
        <v>26459250</v>
      </c>
      <c r="Z17" s="13" t="s">
        <v>21</v>
      </c>
      <c r="AA17" s="13">
        <v>0</v>
      </c>
      <c r="AB17" s="13"/>
      <c r="AC17" s="13" t="b">
        <v>0</v>
      </c>
      <c r="AD17" s="13">
        <v>0</v>
      </c>
      <c r="AE17" s="13">
        <v>9</v>
      </c>
      <c r="AF17" s="13" t="s">
        <v>21</v>
      </c>
    </row>
    <row r="18" spans="1:32" x14ac:dyDescent="0.25">
      <c r="A18" s="37" t="s">
        <v>117</v>
      </c>
      <c r="B18" s="14"/>
      <c r="C18" s="14"/>
      <c r="D18" s="14"/>
      <c r="E18" s="14"/>
      <c r="F18" s="11"/>
      <c r="G18" s="11"/>
      <c r="H18" s="29"/>
      <c r="I18" s="29"/>
      <c r="J18" s="29"/>
      <c r="K18" s="11"/>
      <c r="L18" s="29"/>
      <c r="M18" s="29"/>
      <c r="N18" s="29"/>
      <c r="O18" s="11"/>
      <c r="P18" s="29"/>
      <c r="Q18" s="29"/>
      <c r="R18" s="29"/>
      <c r="S18" s="11"/>
      <c r="T18" s="29"/>
      <c r="U18" s="29"/>
      <c r="V18" s="29"/>
      <c r="W18" s="11"/>
      <c r="X18" s="10"/>
      <c r="Y18" s="64"/>
      <c r="Z18" s="13" t="s">
        <v>116</v>
      </c>
      <c r="AA18" s="13">
        <v>0</v>
      </c>
      <c r="AB18" s="13"/>
      <c r="AC18" s="13" t="b">
        <v>0</v>
      </c>
      <c r="AD18" s="13">
        <v>0</v>
      </c>
      <c r="AE18" s="13">
        <v>30</v>
      </c>
      <c r="AF18" s="13" t="s">
        <v>116</v>
      </c>
    </row>
    <row r="19" spans="1:32" ht="17.25" x14ac:dyDescent="0.3">
      <c r="A19" s="33" t="s">
        <v>119</v>
      </c>
      <c r="B19" s="14"/>
      <c r="C19" s="14"/>
      <c r="D19" s="14"/>
      <c r="E19" s="14"/>
      <c r="F19" s="15"/>
      <c r="G19" s="15"/>
      <c r="H19" s="29"/>
      <c r="I19" s="29"/>
      <c r="J19" s="29"/>
      <c r="K19" s="15"/>
      <c r="L19" s="29"/>
      <c r="M19" s="29"/>
      <c r="N19" s="29"/>
      <c r="O19" s="15"/>
      <c r="P19" s="29"/>
      <c r="Q19" s="29"/>
      <c r="R19" s="29"/>
      <c r="S19" s="15"/>
      <c r="T19" s="29"/>
      <c r="U19" s="29"/>
      <c r="V19" s="29"/>
      <c r="W19" s="15"/>
      <c r="X19" s="10"/>
      <c r="Y19" s="64"/>
      <c r="Z19" s="13" t="s">
        <v>118</v>
      </c>
      <c r="AA19" s="13">
        <v>0</v>
      </c>
      <c r="AB19" s="13"/>
      <c r="AC19" s="13" t="b">
        <v>0</v>
      </c>
      <c r="AD19" s="13">
        <v>0</v>
      </c>
      <c r="AE19" s="13">
        <v>10</v>
      </c>
      <c r="AF19" s="13" t="s">
        <v>118</v>
      </c>
    </row>
    <row r="20" spans="1:32" ht="15.75" x14ac:dyDescent="0.25">
      <c r="A20" s="38" t="s">
        <v>121</v>
      </c>
      <c r="B20" s="14"/>
      <c r="C20" s="14"/>
      <c r="D20" s="14"/>
      <c r="E20" s="14"/>
      <c r="F20" s="12"/>
      <c r="G20" s="12"/>
      <c r="H20" s="29"/>
      <c r="I20" s="29"/>
      <c r="J20" s="29"/>
      <c r="K20" s="12"/>
      <c r="L20" s="29"/>
      <c r="M20" s="29"/>
      <c r="N20" s="29"/>
      <c r="O20" s="12"/>
      <c r="P20" s="29"/>
      <c r="Q20" s="29"/>
      <c r="R20" s="29"/>
      <c r="S20" s="12"/>
      <c r="T20" s="29"/>
      <c r="U20" s="29"/>
      <c r="V20" s="29"/>
      <c r="W20" s="12"/>
      <c r="X20" s="10"/>
      <c r="Y20" s="64"/>
      <c r="Z20" s="13" t="s">
        <v>120</v>
      </c>
      <c r="AA20" s="13">
        <v>0</v>
      </c>
      <c r="AB20" s="13"/>
      <c r="AC20" s="13" t="b">
        <v>0</v>
      </c>
      <c r="AD20" s="13">
        <v>0</v>
      </c>
      <c r="AE20" s="13">
        <v>74</v>
      </c>
      <c r="AF20" s="13" t="s">
        <v>120</v>
      </c>
    </row>
    <row r="21" spans="1:32" x14ac:dyDescent="0.25">
      <c r="A21" s="39" t="s">
        <v>122</v>
      </c>
      <c r="B21" s="14"/>
      <c r="C21" s="14"/>
      <c r="D21" s="14"/>
      <c r="E21" s="14"/>
      <c r="F21" s="60">
        <v>11868134</v>
      </c>
      <c r="G21" s="60"/>
      <c r="H21" s="59">
        <v>799792.66677899996</v>
      </c>
      <c r="I21" s="59">
        <v>799792.66677899996</v>
      </c>
      <c r="J21" s="59">
        <v>1538784.449546</v>
      </c>
      <c r="K21" s="60">
        <f t="shared" ref="K21:K24" si="6">IF(ISERROR(SUM(H21:J21)),0,(SUM(H21:J21)))</f>
        <v>3138369.7831039997</v>
      </c>
      <c r="L21" s="59">
        <v>1025856.2996959999</v>
      </c>
      <c r="M21" s="59">
        <v>1025856.2996959999</v>
      </c>
      <c r="N21" s="59">
        <v>1521375.117783</v>
      </c>
      <c r="O21" s="60">
        <f t="shared" ref="O21:O24" si="7">IF(ISERROR(SUM(L21:N21)),0,(SUM(L21:N21)))</f>
        <v>3573087.7171749999</v>
      </c>
      <c r="P21" s="59">
        <v>1025856.2996959999</v>
      </c>
      <c r="Q21" s="59">
        <v>1025856.2996959999</v>
      </c>
      <c r="R21" s="59">
        <v>1538784.449546</v>
      </c>
      <c r="S21" s="60">
        <f t="shared" ref="S21:S24" si="8">IF(ISERROR(SUM(P21:R21)),0,(SUM(P21:R21)))</f>
        <v>3590497.0489379996</v>
      </c>
      <c r="T21" s="59">
        <v>1025856.2996959999</v>
      </c>
      <c r="U21" s="59">
        <v>1025856.2996959999</v>
      </c>
      <c r="V21" s="59">
        <v>1025856.2996959999</v>
      </c>
      <c r="W21" s="60">
        <f t="shared" ref="W21:W24" si="9">IF(ISERROR(SUM(T21:V21)),0,(SUM(T21:V21)))</f>
        <v>3077568.8990879999</v>
      </c>
      <c r="X21" s="10"/>
      <c r="Y21" s="64">
        <f t="shared" ref="Y21:Y24" si="10">IF(ISERROR(SUM(W21+S21+O21+K21)),0,(SUM(W21+S21+O21+K21)))</f>
        <v>13379523.448305</v>
      </c>
      <c r="Z21" s="13" t="s">
        <v>28</v>
      </c>
      <c r="AA21" s="13">
        <v>5</v>
      </c>
      <c r="AB21" s="13" t="s">
        <v>29</v>
      </c>
      <c r="AC21" s="13" t="b">
        <v>0</v>
      </c>
      <c r="AD21" s="13">
        <v>0</v>
      </c>
      <c r="AE21" s="13">
        <v>11</v>
      </c>
      <c r="AF21" s="13" t="s">
        <v>28</v>
      </c>
    </row>
    <row r="22" spans="1:32" x14ac:dyDescent="0.25">
      <c r="A22" s="39" t="s">
        <v>25</v>
      </c>
      <c r="B22" s="14"/>
      <c r="C22" s="14"/>
      <c r="D22" s="14"/>
      <c r="E22" s="14"/>
      <c r="F22" s="10">
        <v>2870989</v>
      </c>
      <c r="G22" s="10"/>
      <c r="H22" s="29">
        <v>233323.730591</v>
      </c>
      <c r="I22" s="29">
        <v>228236.71904500001</v>
      </c>
      <c r="J22" s="29">
        <v>320105.47382200003</v>
      </c>
      <c r="K22" s="10">
        <f t="shared" si="6"/>
        <v>781665.92345799995</v>
      </c>
      <c r="L22" s="29">
        <v>246473.915855</v>
      </c>
      <c r="M22" s="29">
        <v>246273.44066299999</v>
      </c>
      <c r="N22" s="29">
        <v>310114.24686399999</v>
      </c>
      <c r="O22" s="10">
        <f t="shared" si="7"/>
        <v>802861.603382</v>
      </c>
      <c r="P22" s="29">
        <v>246677.409804</v>
      </c>
      <c r="Q22" s="29">
        <v>245802.557103</v>
      </c>
      <c r="R22" s="29">
        <v>313839.83878200001</v>
      </c>
      <c r="S22" s="10">
        <f t="shared" si="8"/>
        <v>806319.80568900006</v>
      </c>
      <c r="T22" s="29">
        <v>243335.45009999999</v>
      </c>
      <c r="U22" s="29">
        <v>241752.035416</v>
      </c>
      <c r="V22" s="29">
        <v>240086.98952100001</v>
      </c>
      <c r="W22" s="10">
        <f t="shared" si="9"/>
        <v>725174.47503699991</v>
      </c>
      <c r="X22" s="10"/>
      <c r="Y22" s="64">
        <f t="shared" si="10"/>
        <v>3116021.8075660001</v>
      </c>
      <c r="Z22" s="13" t="s">
        <v>31</v>
      </c>
      <c r="AA22" s="13">
        <v>4</v>
      </c>
      <c r="AB22" s="13" t="s">
        <v>32</v>
      </c>
      <c r="AC22" s="13" t="b">
        <v>0</v>
      </c>
      <c r="AD22" s="13">
        <v>8</v>
      </c>
      <c r="AE22" s="13">
        <v>26</v>
      </c>
      <c r="AF22" s="13" t="s">
        <v>31</v>
      </c>
    </row>
    <row r="23" spans="1:32" x14ac:dyDescent="0.25">
      <c r="A23" s="39" t="s">
        <v>30</v>
      </c>
      <c r="B23" s="14"/>
      <c r="C23" s="14"/>
      <c r="D23" s="14"/>
      <c r="E23" s="14"/>
      <c r="F23" s="10">
        <v>18001</v>
      </c>
      <c r="G23" s="10"/>
      <c r="H23" s="29">
        <v>6000</v>
      </c>
      <c r="I23" s="29">
        <v>4650</v>
      </c>
      <c r="J23" s="29">
        <v>4000</v>
      </c>
      <c r="K23" s="10">
        <f t="shared" si="6"/>
        <v>14650</v>
      </c>
      <c r="L23" s="29">
        <v>0</v>
      </c>
      <c r="M23" s="29">
        <v>0</v>
      </c>
      <c r="N23" s="29">
        <v>0</v>
      </c>
      <c r="O23" s="10">
        <f t="shared" si="7"/>
        <v>0</v>
      </c>
      <c r="P23" s="29">
        <v>400</v>
      </c>
      <c r="Q23" s="29">
        <v>0</v>
      </c>
      <c r="R23" s="29">
        <v>0</v>
      </c>
      <c r="S23" s="10">
        <f t="shared" si="8"/>
        <v>400</v>
      </c>
      <c r="T23" s="29">
        <v>0</v>
      </c>
      <c r="U23" s="29">
        <v>10000</v>
      </c>
      <c r="V23" s="29">
        <v>1000</v>
      </c>
      <c r="W23" s="10">
        <f t="shared" si="9"/>
        <v>11000</v>
      </c>
      <c r="X23" s="10"/>
      <c r="Y23" s="64">
        <f t="shared" si="10"/>
        <v>26050</v>
      </c>
      <c r="Z23" s="13" t="s">
        <v>34</v>
      </c>
      <c r="AA23" s="13">
        <v>4</v>
      </c>
      <c r="AB23" s="13" t="s">
        <v>32</v>
      </c>
      <c r="AC23" s="13" t="b">
        <v>1</v>
      </c>
      <c r="AD23" s="13">
        <v>1</v>
      </c>
      <c r="AE23" s="13">
        <v>27</v>
      </c>
      <c r="AF23" s="13" t="s">
        <v>34</v>
      </c>
    </row>
    <row r="24" spans="1:32" x14ac:dyDescent="0.25">
      <c r="A24" s="40" t="s">
        <v>33</v>
      </c>
      <c r="B24" s="14"/>
      <c r="C24" s="14"/>
      <c r="D24" s="14"/>
      <c r="E24" s="14"/>
      <c r="F24" s="10">
        <v>252352</v>
      </c>
      <c r="G24" s="10"/>
      <c r="H24" s="29">
        <v>17549.169999999998</v>
      </c>
      <c r="I24" s="29">
        <v>37828.5</v>
      </c>
      <c r="J24" s="29">
        <v>22671.5</v>
      </c>
      <c r="K24" s="10">
        <f t="shared" si="6"/>
        <v>78049.17</v>
      </c>
      <c r="L24" s="29">
        <v>15263.5</v>
      </c>
      <c r="M24" s="29">
        <v>17584.5</v>
      </c>
      <c r="N24" s="29">
        <v>26477.5</v>
      </c>
      <c r="O24" s="10">
        <f t="shared" si="7"/>
        <v>59325.5</v>
      </c>
      <c r="P24" s="29">
        <v>19862.5</v>
      </c>
      <c r="Q24" s="29">
        <v>8754.5</v>
      </c>
      <c r="R24" s="29">
        <v>15811.5</v>
      </c>
      <c r="S24" s="10">
        <f t="shared" si="8"/>
        <v>44428.5</v>
      </c>
      <c r="T24" s="29">
        <v>14259.5</v>
      </c>
      <c r="U24" s="29">
        <v>18134.5</v>
      </c>
      <c r="V24" s="29">
        <v>24350.5</v>
      </c>
      <c r="W24" s="10">
        <f t="shared" si="9"/>
        <v>56744.5</v>
      </c>
      <c r="X24" s="10"/>
      <c r="Y24" s="66">
        <f t="shared" si="10"/>
        <v>238547.66999999998</v>
      </c>
      <c r="Z24" s="13" t="s">
        <v>36</v>
      </c>
      <c r="AA24" s="13">
        <v>4</v>
      </c>
      <c r="AB24" s="13" t="s">
        <v>32</v>
      </c>
      <c r="AC24" s="13" t="b">
        <v>1</v>
      </c>
      <c r="AD24" s="13">
        <v>4</v>
      </c>
      <c r="AE24" s="13">
        <v>85</v>
      </c>
      <c r="AF24" s="13" t="s">
        <v>36</v>
      </c>
    </row>
    <row r="25" spans="1:32" x14ac:dyDescent="0.25">
      <c r="A25" s="41" t="s">
        <v>123</v>
      </c>
      <c r="B25" s="21"/>
      <c r="C25" s="21"/>
      <c r="D25" s="21"/>
      <c r="E25" s="21"/>
      <c r="F25" s="22">
        <f t="shared" ref="F25:W25" si="11">IF(ISERROR(SUM(F21:F24)),0,(SUM(F21:F24)))</f>
        <v>15009476</v>
      </c>
      <c r="G25" s="22">
        <f t="shared" si="11"/>
        <v>0</v>
      </c>
      <c r="H25" s="29">
        <f t="shared" si="11"/>
        <v>1056665.5673699998</v>
      </c>
      <c r="I25" s="29">
        <f t="shared" si="11"/>
        <v>1070507.885824</v>
      </c>
      <c r="J25" s="29">
        <f t="shared" si="11"/>
        <v>1885561.423368</v>
      </c>
      <c r="K25" s="22">
        <f t="shared" si="11"/>
        <v>4012734.8765619993</v>
      </c>
      <c r="L25" s="29">
        <f t="shared" si="11"/>
        <v>1287593.7155509999</v>
      </c>
      <c r="M25" s="29">
        <f t="shared" si="11"/>
        <v>1289714.2403589999</v>
      </c>
      <c r="N25" s="29">
        <f t="shared" si="11"/>
        <v>1857966.8646470001</v>
      </c>
      <c r="O25" s="22">
        <f t="shared" si="11"/>
        <v>4435274.8205570001</v>
      </c>
      <c r="P25" s="29">
        <f t="shared" si="11"/>
        <v>1292796.2094999999</v>
      </c>
      <c r="Q25" s="29">
        <f t="shared" si="11"/>
        <v>1280413.3567989999</v>
      </c>
      <c r="R25" s="29">
        <f t="shared" si="11"/>
        <v>1868435.7883279999</v>
      </c>
      <c r="S25" s="22">
        <f t="shared" si="11"/>
        <v>4441645.3546270002</v>
      </c>
      <c r="T25" s="29">
        <f t="shared" si="11"/>
        <v>1283451.2497959998</v>
      </c>
      <c r="U25" s="29">
        <f t="shared" si="11"/>
        <v>1295742.8351119999</v>
      </c>
      <c r="V25" s="29">
        <f t="shared" si="11"/>
        <v>1291293.7892169999</v>
      </c>
      <c r="W25" s="22">
        <f t="shared" si="11"/>
        <v>3870487.8741250001</v>
      </c>
      <c r="X25" s="10"/>
      <c r="Y25" s="64">
        <f>IF(ISERROR(SUM(W25+S25+O25+K25)),0,(SUM(W25+S25+O25+K25)))</f>
        <v>16760142.925871</v>
      </c>
      <c r="Z25" s="13" t="s">
        <v>35</v>
      </c>
      <c r="AA25" s="13">
        <v>0</v>
      </c>
      <c r="AB25" s="13"/>
      <c r="AC25" s="13" t="b">
        <v>0</v>
      </c>
      <c r="AD25" s="13">
        <v>0</v>
      </c>
      <c r="AE25" s="13">
        <v>34</v>
      </c>
      <c r="AF25" s="13" t="s">
        <v>35</v>
      </c>
    </row>
    <row r="26" spans="1:32" ht="15.75" x14ac:dyDescent="0.25">
      <c r="A26" s="42" t="s">
        <v>117</v>
      </c>
      <c r="B26" s="14"/>
      <c r="C26" s="14"/>
      <c r="D26" s="14"/>
      <c r="E26" s="14"/>
      <c r="F26" s="17"/>
      <c r="G26" s="17"/>
      <c r="H26" s="29"/>
      <c r="I26" s="29"/>
      <c r="J26" s="29"/>
      <c r="K26" s="17"/>
      <c r="L26" s="29"/>
      <c r="M26" s="29"/>
      <c r="N26" s="29"/>
      <c r="O26" s="17"/>
      <c r="P26" s="29"/>
      <c r="Q26" s="29"/>
      <c r="R26" s="29"/>
      <c r="S26" s="17"/>
      <c r="T26" s="29"/>
      <c r="U26" s="29"/>
      <c r="V26" s="29"/>
      <c r="W26" s="17"/>
      <c r="X26" s="10"/>
      <c r="Y26" s="64"/>
      <c r="Z26" s="13" t="s">
        <v>124</v>
      </c>
      <c r="AA26" s="13">
        <v>0</v>
      </c>
      <c r="AB26" s="13"/>
      <c r="AC26" s="13" t="b">
        <v>0</v>
      </c>
      <c r="AD26" s="13">
        <v>0</v>
      </c>
      <c r="AE26" s="13">
        <v>35</v>
      </c>
      <c r="AF26" s="13" t="s">
        <v>124</v>
      </c>
    </row>
    <row r="27" spans="1:32" ht="15.75" x14ac:dyDescent="0.25">
      <c r="A27" s="38" t="s">
        <v>126</v>
      </c>
      <c r="B27" s="14"/>
      <c r="C27" s="14"/>
      <c r="D27" s="14"/>
      <c r="E27" s="14"/>
      <c r="F27" s="12"/>
      <c r="G27" s="12"/>
      <c r="H27" s="29"/>
      <c r="I27" s="29"/>
      <c r="J27" s="29"/>
      <c r="K27" s="12"/>
      <c r="L27" s="29"/>
      <c r="M27" s="29"/>
      <c r="N27" s="29"/>
      <c r="O27" s="12"/>
      <c r="P27" s="29"/>
      <c r="Q27" s="29"/>
      <c r="R27" s="29"/>
      <c r="S27" s="12"/>
      <c r="T27" s="29"/>
      <c r="U27" s="29"/>
      <c r="V27" s="29"/>
      <c r="W27" s="12"/>
      <c r="X27" s="10"/>
      <c r="Y27" s="64"/>
      <c r="Z27" s="13" t="s">
        <v>125</v>
      </c>
      <c r="AA27" s="13">
        <v>0</v>
      </c>
      <c r="AB27" s="13"/>
      <c r="AC27" s="13" t="b">
        <v>0</v>
      </c>
      <c r="AD27" s="13">
        <v>0</v>
      </c>
      <c r="AE27" s="13">
        <v>36</v>
      </c>
      <c r="AF27" s="13" t="s">
        <v>125</v>
      </c>
    </row>
    <row r="28" spans="1:32" x14ac:dyDescent="0.25">
      <c r="A28" s="39" t="s">
        <v>27</v>
      </c>
      <c r="B28" s="14"/>
      <c r="C28" s="14"/>
      <c r="D28" s="14"/>
      <c r="E28" s="14"/>
      <c r="F28" s="10">
        <v>6259</v>
      </c>
      <c r="G28" s="10"/>
      <c r="H28" s="29">
        <v>1000</v>
      </c>
      <c r="I28" s="29">
        <v>8024</v>
      </c>
      <c r="J28" s="29">
        <v>1325</v>
      </c>
      <c r="K28" s="10">
        <f t="shared" ref="K28:K35" si="12">IF(ISERROR(SUM(H28:J28)),0,(SUM(H28:J28)))</f>
        <v>10349</v>
      </c>
      <c r="L28" s="29">
        <v>0</v>
      </c>
      <c r="M28" s="29">
        <v>0</v>
      </c>
      <c r="N28" s="29">
        <v>0</v>
      </c>
      <c r="O28" s="10">
        <f t="shared" ref="O28:O35" si="13">IF(ISERROR(SUM(L28:N28)),0,(SUM(L28:N28)))</f>
        <v>0</v>
      </c>
      <c r="P28" s="29">
        <v>6275</v>
      </c>
      <c r="Q28" s="29">
        <v>2574</v>
      </c>
      <c r="R28" s="29">
        <v>0</v>
      </c>
      <c r="S28" s="10">
        <f t="shared" ref="S28:S35" si="14">IF(ISERROR(SUM(P28:R28)),0,(SUM(P28:R28)))</f>
        <v>8849</v>
      </c>
      <c r="T28" s="29">
        <v>0</v>
      </c>
      <c r="U28" s="29">
        <v>0</v>
      </c>
      <c r="V28" s="29">
        <v>0</v>
      </c>
      <c r="W28" s="10">
        <f t="shared" ref="W28:W35" si="15">IF(ISERROR(SUM(T28:V28)),0,(SUM(T28:V28)))</f>
        <v>0</v>
      </c>
      <c r="X28" s="10"/>
      <c r="Y28" s="64">
        <f t="shared" ref="Y28:Y35" si="16">IF(ISERROR(SUM(W28+S28+O28+K28)),0,(SUM(W28+S28+O28+K28)))</f>
        <v>19198</v>
      </c>
      <c r="Z28" s="13" t="s">
        <v>38</v>
      </c>
      <c r="AA28" s="13">
        <v>4</v>
      </c>
      <c r="AB28" s="13" t="s">
        <v>39</v>
      </c>
      <c r="AC28" s="13" t="b">
        <v>0</v>
      </c>
      <c r="AD28" s="13">
        <v>1</v>
      </c>
      <c r="AE28" s="13">
        <v>12</v>
      </c>
      <c r="AF28" s="13" t="s">
        <v>38</v>
      </c>
    </row>
    <row r="29" spans="1:32" x14ac:dyDescent="0.25">
      <c r="A29" s="39" t="s">
        <v>37</v>
      </c>
      <c r="B29" s="14"/>
      <c r="C29" s="14"/>
      <c r="D29" s="14"/>
      <c r="E29" s="14"/>
      <c r="F29" s="10">
        <v>315158</v>
      </c>
      <c r="G29" s="10"/>
      <c r="H29" s="29">
        <v>31000</v>
      </c>
      <c r="I29" s="29">
        <v>36205</v>
      </c>
      <c r="J29" s="29">
        <v>20530</v>
      </c>
      <c r="K29" s="10">
        <f t="shared" si="12"/>
        <v>87735</v>
      </c>
      <c r="L29" s="29">
        <v>17755</v>
      </c>
      <c r="M29" s="29">
        <v>18150</v>
      </c>
      <c r="N29" s="29">
        <v>19375</v>
      </c>
      <c r="O29" s="10">
        <f t="shared" si="13"/>
        <v>55280</v>
      </c>
      <c r="P29" s="29">
        <v>21675</v>
      </c>
      <c r="Q29" s="29">
        <v>28575</v>
      </c>
      <c r="R29" s="29">
        <v>11130</v>
      </c>
      <c r="S29" s="10">
        <f t="shared" si="14"/>
        <v>61380</v>
      </c>
      <c r="T29" s="29">
        <v>54800</v>
      </c>
      <c r="U29" s="29">
        <v>28000</v>
      </c>
      <c r="V29" s="29">
        <v>11645</v>
      </c>
      <c r="W29" s="10">
        <f t="shared" si="15"/>
        <v>94445</v>
      </c>
      <c r="X29" s="10"/>
      <c r="Y29" s="64">
        <f t="shared" si="16"/>
        <v>298840</v>
      </c>
      <c r="Z29" s="13" t="s">
        <v>41</v>
      </c>
      <c r="AA29" s="13">
        <v>4</v>
      </c>
      <c r="AB29" s="13" t="s">
        <v>39</v>
      </c>
      <c r="AC29" s="13" t="b">
        <v>1</v>
      </c>
      <c r="AD29" s="13">
        <v>3</v>
      </c>
      <c r="AE29" s="13">
        <v>31</v>
      </c>
      <c r="AF29" s="13" t="s">
        <v>41</v>
      </c>
    </row>
    <row r="30" spans="1:32" x14ac:dyDescent="0.25">
      <c r="A30" s="39" t="s">
        <v>127</v>
      </c>
      <c r="B30" s="14"/>
      <c r="C30" s="14"/>
      <c r="D30" s="14"/>
      <c r="E30" s="14"/>
      <c r="F30" s="10">
        <v>17494</v>
      </c>
      <c r="G30" s="10"/>
      <c r="H30" s="29"/>
      <c r="I30" s="29">
        <v>5010</v>
      </c>
      <c r="J30" s="29">
        <v>0</v>
      </c>
      <c r="K30" s="10">
        <f t="shared" si="12"/>
        <v>5010</v>
      </c>
      <c r="L30" s="29">
        <v>1325</v>
      </c>
      <c r="M30" s="29">
        <v>615</v>
      </c>
      <c r="N30" s="29">
        <v>1590</v>
      </c>
      <c r="O30" s="10">
        <f t="shared" si="13"/>
        <v>3530</v>
      </c>
      <c r="P30" s="29">
        <v>490</v>
      </c>
      <c r="Q30" s="29">
        <v>790</v>
      </c>
      <c r="R30" s="29">
        <v>1000</v>
      </c>
      <c r="S30" s="10">
        <f t="shared" si="14"/>
        <v>2280</v>
      </c>
      <c r="T30" s="29">
        <v>637</v>
      </c>
      <c r="U30" s="29">
        <v>1278</v>
      </c>
      <c r="V30" s="29">
        <v>490</v>
      </c>
      <c r="W30" s="10">
        <f t="shared" si="15"/>
        <v>2405</v>
      </c>
      <c r="X30" s="10"/>
      <c r="Y30" s="64">
        <f t="shared" si="16"/>
        <v>13225</v>
      </c>
      <c r="Z30" s="13" t="s">
        <v>43</v>
      </c>
      <c r="AA30" s="13">
        <v>4</v>
      </c>
      <c r="AB30" s="13" t="s">
        <v>39</v>
      </c>
      <c r="AC30" s="13" t="b">
        <v>1</v>
      </c>
      <c r="AD30" s="13">
        <v>1</v>
      </c>
      <c r="AE30" s="13">
        <v>40</v>
      </c>
      <c r="AF30" s="13" t="s">
        <v>43</v>
      </c>
    </row>
    <row r="31" spans="1:32" x14ac:dyDescent="0.25">
      <c r="A31" s="39" t="s">
        <v>40</v>
      </c>
      <c r="B31" s="14"/>
      <c r="C31" s="14"/>
      <c r="D31" s="14"/>
      <c r="E31" s="14"/>
      <c r="F31" s="10">
        <v>52910</v>
      </c>
      <c r="G31" s="10"/>
      <c r="H31" s="29">
        <v>2250</v>
      </c>
      <c r="I31" s="29">
        <v>0</v>
      </c>
      <c r="J31" s="29">
        <v>0</v>
      </c>
      <c r="K31" s="10">
        <f t="shared" si="12"/>
        <v>2250</v>
      </c>
      <c r="L31" s="29">
        <v>3950</v>
      </c>
      <c r="M31" s="29">
        <v>11000</v>
      </c>
      <c r="N31" s="29">
        <v>250</v>
      </c>
      <c r="O31" s="10">
        <f t="shared" si="13"/>
        <v>15200</v>
      </c>
      <c r="P31" s="29">
        <v>150</v>
      </c>
      <c r="Q31" s="29">
        <v>0</v>
      </c>
      <c r="R31" s="29">
        <v>9400</v>
      </c>
      <c r="S31" s="10">
        <f t="shared" si="14"/>
        <v>9550</v>
      </c>
      <c r="T31" s="29">
        <v>0</v>
      </c>
      <c r="U31" s="29">
        <v>250</v>
      </c>
      <c r="V31" s="29">
        <v>550</v>
      </c>
      <c r="W31" s="10">
        <f t="shared" si="15"/>
        <v>800</v>
      </c>
      <c r="X31" s="10"/>
      <c r="Y31" s="64">
        <f t="shared" si="16"/>
        <v>27800</v>
      </c>
      <c r="Z31" s="13" t="s">
        <v>45</v>
      </c>
      <c r="AA31" s="13">
        <v>4</v>
      </c>
      <c r="AB31" s="13" t="s">
        <v>39</v>
      </c>
      <c r="AC31" s="13" t="b">
        <v>1</v>
      </c>
      <c r="AD31" s="13">
        <v>1</v>
      </c>
      <c r="AE31" s="13">
        <v>37</v>
      </c>
      <c r="AF31" s="13" t="s">
        <v>45</v>
      </c>
    </row>
    <row r="32" spans="1:32" x14ac:dyDescent="0.25">
      <c r="A32" s="39" t="s">
        <v>42</v>
      </c>
      <c r="B32" s="14"/>
      <c r="C32" s="14"/>
      <c r="D32" s="14"/>
      <c r="E32" s="14"/>
      <c r="F32" s="10">
        <v>35504</v>
      </c>
      <c r="G32" s="10"/>
      <c r="H32" s="29">
        <v>840</v>
      </c>
      <c r="I32" s="29">
        <v>7840</v>
      </c>
      <c r="J32" s="29">
        <v>840</v>
      </c>
      <c r="K32" s="10">
        <f t="shared" si="12"/>
        <v>9520</v>
      </c>
      <c r="L32" s="29">
        <v>8840</v>
      </c>
      <c r="M32" s="29">
        <v>840</v>
      </c>
      <c r="N32" s="29">
        <v>840</v>
      </c>
      <c r="O32" s="10">
        <f t="shared" si="13"/>
        <v>10520</v>
      </c>
      <c r="P32" s="29">
        <v>5840</v>
      </c>
      <c r="Q32" s="29">
        <v>840</v>
      </c>
      <c r="R32" s="29">
        <v>840</v>
      </c>
      <c r="S32" s="10">
        <f t="shared" si="14"/>
        <v>7520</v>
      </c>
      <c r="T32" s="29">
        <v>840</v>
      </c>
      <c r="U32" s="29">
        <v>5840</v>
      </c>
      <c r="V32" s="29">
        <v>840</v>
      </c>
      <c r="W32" s="10">
        <f t="shared" si="15"/>
        <v>7520</v>
      </c>
      <c r="X32" s="10"/>
      <c r="Y32" s="64">
        <f t="shared" si="16"/>
        <v>35080</v>
      </c>
      <c r="Z32" s="13" t="s">
        <v>47</v>
      </c>
      <c r="AA32" s="13">
        <v>4</v>
      </c>
      <c r="AB32" s="13" t="s">
        <v>39</v>
      </c>
      <c r="AC32" s="13" t="b">
        <v>1</v>
      </c>
      <c r="AD32" s="13">
        <v>2</v>
      </c>
      <c r="AE32" s="13">
        <v>38</v>
      </c>
      <c r="AF32" s="13" t="s">
        <v>47</v>
      </c>
    </row>
    <row r="33" spans="1:32" x14ac:dyDescent="0.25">
      <c r="A33" s="39" t="s">
        <v>46</v>
      </c>
      <c r="B33" s="14"/>
      <c r="C33" s="14"/>
      <c r="D33" s="14"/>
      <c r="E33" s="14"/>
      <c r="F33" s="10"/>
      <c r="G33" s="10"/>
      <c r="H33" s="29">
        <v>2131</v>
      </c>
      <c r="I33" s="29">
        <v>3181</v>
      </c>
      <c r="J33" s="29">
        <v>4934</v>
      </c>
      <c r="K33" s="10">
        <f t="shared" si="12"/>
        <v>10246</v>
      </c>
      <c r="L33" s="29">
        <v>4834</v>
      </c>
      <c r="M33" s="29">
        <v>4680</v>
      </c>
      <c r="N33" s="29">
        <v>3477</v>
      </c>
      <c r="O33" s="10">
        <f t="shared" si="13"/>
        <v>12991</v>
      </c>
      <c r="P33" s="29">
        <v>4680</v>
      </c>
      <c r="Q33" s="29">
        <v>5030</v>
      </c>
      <c r="R33" s="29">
        <v>4733</v>
      </c>
      <c r="S33" s="10">
        <f t="shared" si="14"/>
        <v>14443</v>
      </c>
      <c r="T33" s="29">
        <v>4833</v>
      </c>
      <c r="U33" s="29">
        <v>4980</v>
      </c>
      <c r="V33" s="29">
        <v>4733</v>
      </c>
      <c r="W33" s="10">
        <f t="shared" si="15"/>
        <v>14546</v>
      </c>
      <c r="X33" s="10"/>
      <c r="Y33" s="64">
        <f t="shared" si="16"/>
        <v>52226</v>
      </c>
      <c r="Z33" s="13" t="s">
        <v>49</v>
      </c>
      <c r="AA33" s="13">
        <v>4</v>
      </c>
      <c r="AB33" s="13" t="s">
        <v>39</v>
      </c>
      <c r="AC33" s="13" t="b">
        <v>1</v>
      </c>
      <c r="AD33" s="13">
        <v>1</v>
      </c>
      <c r="AE33" s="13">
        <v>75</v>
      </c>
      <c r="AF33" s="13" t="s">
        <v>49</v>
      </c>
    </row>
    <row r="34" spans="1:32" x14ac:dyDescent="0.25">
      <c r="A34" s="39" t="s">
        <v>44</v>
      </c>
      <c r="B34" s="14"/>
      <c r="C34" s="14"/>
      <c r="D34" s="14"/>
      <c r="E34" s="14"/>
      <c r="F34" s="10">
        <v>311254</v>
      </c>
      <c r="G34" s="10"/>
      <c r="H34" s="29"/>
      <c r="I34" s="29">
        <v>21000</v>
      </c>
      <c r="J34" s="29">
        <v>33400</v>
      </c>
      <c r="K34" s="10">
        <f t="shared" si="12"/>
        <v>54400</v>
      </c>
      <c r="L34" s="29">
        <v>30150</v>
      </c>
      <c r="M34" s="29">
        <v>30150</v>
      </c>
      <c r="N34" s="29">
        <v>27400</v>
      </c>
      <c r="O34" s="10">
        <f t="shared" si="13"/>
        <v>87700</v>
      </c>
      <c r="P34" s="29">
        <v>30150</v>
      </c>
      <c r="Q34" s="29">
        <v>30150</v>
      </c>
      <c r="R34" s="29">
        <v>30150</v>
      </c>
      <c r="S34" s="10">
        <f t="shared" si="14"/>
        <v>90450</v>
      </c>
      <c r="T34" s="29">
        <v>30150</v>
      </c>
      <c r="U34" s="29">
        <v>30150</v>
      </c>
      <c r="V34" s="29">
        <v>7850</v>
      </c>
      <c r="W34" s="10">
        <f t="shared" si="15"/>
        <v>68150</v>
      </c>
      <c r="X34" s="10"/>
      <c r="Y34" s="64">
        <f t="shared" si="16"/>
        <v>300700</v>
      </c>
      <c r="Z34" s="13" t="s">
        <v>51</v>
      </c>
      <c r="AA34" s="13">
        <v>4</v>
      </c>
      <c r="AB34" s="13" t="s">
        <v>39</v>
      </c>
      <c r="AC34" s="13" t="b">
        <v>1</v>
      </c>
      <c r="AD34" s="13">
        <v>2</v>
      </c>
      <c r="AE34" s="13">
        <v>76</v>
      </c>
      <c r="AF34" s="13" t="s">
        <v>51</v>
      </c>
    </row>
    <row r="35" spans="1:32" x14ac:dyDescent="0.25">
      <c r="A35" s="40" t="s">
        <v>48</v>
      </c>
      <c r="B35" s="14"/>
      <c r="C35" s="14"/>
      <c r="D35" s="14"/>
      <c r="E35" s="14"/>
      <c r="F35" s="10">
        <v>105845</v>
      </c>
      <c r="G35" s="10"/>
      <c r="H35" s="29">
        <v>100</v>
      </c>
      <c r="I35" s="29">
        <v>24938</v>
      </c>
      <c r="J35" s="29">
        <v>12490</v>
      </c>
      <c r="K35" s="10">
        <f t="shared" si="12"/>
        <v>37528</v>
      </c>
      <c r="L35" s="29">
        <v>5789</v>
      </c>
      <c r="M35" s="29">
        <v>5875</v>
      </c>
      <c r="N35" s="29">
        <v>7095</v>
      </c>
      <c r="O35" s="10">
        <f t="shared" si="13"/>
        <v>18759</v>
      </c>
      <c r="P35" s="29">
        <v>6350</v>
      </c>
      <c r="Q35" s="29">
        <v>12940</v>
      </c>
      <c r="R35" s="29">
        <v>5519</v>
      </c>
      <c r="S35" s="10">
        <f t="shared" si="14"/>
        <v>24809</v>
      </c>
      <c r="T35" s="29">
        <v>5725</v>
      </c>
      <c r="U35" s="29">
        <v>12955</v>
      </c>
      <c r="V35" s="29">
        <v>8210</v>
      </c>
      <c r="W35" s="10">
        <f t="shared" si="15"/>
        <v>26890</v>
      </c>
      <c r="X35" s="10"/>
      <c r="Y35" s="66">
        <f t="shared" si="16"/>
        <v>107986</v>
      </c>
      <c r="Z35" s="13" t="s">
        <v>53</v>
      </c>
      <c r="AA35" s="13">
        <v>0</v>
      </c>
      <c r="AB35" s="13"/>
      <c r="AC35" s="13" t="b">
        <v>0</v>
      </c>
      <c r="AD35" s="13">
        <v>2</v>
      </c>
      <c r="AE35" s="13">
        <v>39</v>
      </c>
      <c r="AF35" s="13" t="s">
        <v>53</v>
      </c>
    </row>
    <row r="36" spans="1:32" x14ac:dyDescent="0.25">
      <c r="A36" s="41" t="s">
        <v>128</v>
      </c>
      <c r="B36" s="21"/>
      <c r="C36" s="21"/>
      <c r="D36" s="21"/>
      <c r="E36" s="21"/>
      <c r="F36" s="22">
        <f t="shared" ref="F36:W36" si="17">IF(ISERROR(SUM(F28:F35)),0,(SUM(F28:F35)))</f>
        <v>844424</v>
      </c>
      <c r="G36" s="22">
        <f t="shared" si="17"/>
        <v>0</v>
      </c>
      <c r="H36" s="29">
        <f t="shared" si="17"/>
        <v>37321</v>
      </c>
      <c r="I36" s="29">
        <f t="shared" si="17"/>
        <v>106198</v>
      </c>
      <c r="J36" s="29">
        <f t="shared" si="17"/>
        <v>73519</v>
      </c>
      <c r="K36" s="22">
        <f t="shared" si="17"/>
        <v>217038</v>
      </c>
      <c r="L36" s="29">
        <f t="shared" si="17"/>
        <v>72643</v>
      </c>
      <c r="M36" s="29">
        <f t="shared" si="17"/>
        <v>71310</v>
      </c>
      <c r="N36" s="29">
        <f t="shared" si="17"/>
        <v>60027</v>
      </c>
      <c r="O36" s="22">
        <f t="shared" si="17"/>
        <v>203980</v>
      </c>
      <c r="P36" s="29">
        <f t="shared" si="17"/>
        <v>75610</v>
      </c>
      <c r="Q36" s="29">
        <f t="shared" si="17"/>
        <v>80899</v>
      </c>
      <c r="R36" s="29">
        <f t="shared" si="17"/>
        <v>62772</v>
      </c>
      <c r="S36" s="22">
        <f t="shared" si="17"/>
        <v>219281</v>
      </c>
      <c r="T36" s="29">
        <f t="shared" si="17"/>
        <v>96985</v>
      </c>
      <c r="U36" s="29">
        <f t="shared" si="17"/>
        <v>83453</v>
      </c>
      <c r="V36" s="29">
        <f t="shared" si="17"/>
        <v>34318</v>
      </c>
      <c r="W36" s="22">
        <f t="shared" si="17"/>
        <v>214756</v>
      </c>
      <c r="X36" s="10"/>
      <c r="Y36" s="64">
        <f>IF(ISERROR(SUM(W36+S36+O36+K36)),0,(SUM(W36+S36+O36+K36)))</f>
        <v>855055</v>
      </c>
      <c r="Z36" s="13" t="s">
        <v>52</v>
      </c>
      <c r="AA36" s="13">
        <v>0</v>
      </c>
      <c r="AB36" s="13"/>
      <c r="AC36" s="13" t="b">
        <v>0</v>
      </c>
      <c r="AD36" s="13">
        <v>0</v>
      </c>
      <c r="AE36" s="13">
        <v>32</v>
      </c>
      <c r="AF36" s="13" t="s">
        <v>52</v>
      </c>
    </row>
    <row r="37" spans="1:32" x14ac:dyDescent="0.25">
      <c r="A37" s="37" t="s">
        <v>117</v>
      </c>
      <c r="B37" s="14"/>
      <c r="C37" s="14"/>
      <c r="D37" s="14"/>
      <c r="E37" s="14"/>
      <c r="F37" s="11"/>
      <c r="G37" s="11"/>
      <c r="H37" s="29"/>
      <c r="I37" s="29"/>
      <c r="J37" s="29"/>
      <c r="K37" s="11"/>
      <c r="L37" s="29"/>
      <c r="M37" s="29"/>
      <c r="N37" s="29"/>
      <c r="O37" s="11"/>
      <c r="P37" s="29"/>
      <c r="Q37" s="29"/>
      <c r="R37" s="29"/>
      <c r="S37" s="11"/>
      <c r="T37" s="29"/>
      <c r="U37" s="29"/>
      <c r="V37" s="29"/>
      <c r="W37" s="11"/>
      <c r="X37" s="10"/>
      <c r="Y37" s="64"/>
      <c r="Z37" s="13" t="s">
        <v>129</v>
      </c>
      <c r="AA37" s="13">
        <v>0</v>
      </c>
      <c r="AB37" s="13"/>
      <c r="AC37" s="13" t="b">
        <v>0</v>
      </c>
      <c r="AD37" s="13">
        <v>0</v>
      </c>
      <c r="AE37" s="13">
        <v>33</v>
      </c>
      <c r="AF37" s="13" t="s">
        <v>129</v>
      </c>
    </row>
    <row r="38" spans="1:32" ht="15.75" x14ac:dyDescent="0.25">
      <c r="A38" s="38" t="s">
        <v>131</v>
      </c>
      <c r="B38" s="14"/>
      <c r="C38" s="14"/>
      <c r="D38" s="14"/>
      <c r="E38" s="14"/>
      <c r="F38" s="12"/>
      <c r="G38" s="12"/>
      <c r="H38" s="29"/>
      <c r="I38" s="29"/>
      <c r="J38" s="29"/>
      <c r="K38" s="12"/>
      <c r="L38" s="29"/>
      <c r="M38" s="29"/>
      <c r="N38" s="29"/>
      <c r="O38" s="12"/>
      <c r="P38" s="29"/>
      <c r="Q38" s="29"/>
      <c r="R38" s="29"/>
      <c r="S38" s="12"/>
      <c r="T38" s="29"/>
      <c r="U38" s="29"/>
      <c r="V38" s="29"/>
      <c r="W38" s="12"/>
      <c r="X38" s="10"/>
      <c r="Y38" s="64"/>
      <c r="Z38" s="13" t="s">
        <v>130</v>
      </c>
      <c r="AA38" s="13">
        <v>0</v>
      </c>
      <c r="AB38" s="13"/>
      <c r="AC38" s="13" t="b">
        <v>0</v>
      </c>
      <c r="AD38" s="13">
        <v>0</v>
      </c>
      <c r="AE38" s="13">
        <v>41</v>
      </c>
      <c r="AF38" s="13" t="s">
        <v>130</v>
      </c>
    </row>
    <row r="39" spans="1:32" x14ac:dyDescent="0.25">
      <c r="A39" s="39" t="s">
        <v>50</v>
      </c>
      <c r="B39" s="14"/>
      <c r="C39" s="14"/>
      <c r="D39" s="14"/>
      <c r="E39" s="14"/>
      <c r="F39" s="10">
        <v>3593856</v>
      </c>
      <c r="G39" s="10"/>
      <c r="H39" s="29">
        <v>314998.34083300002</v>
      </c>
      <c r="I39" s="29">
        <v>337398.34083300002</v>
      </c>
      <c r="J39" s="29">
        <v>337398.34083300002</v>
      </c>
      <c r="K39" s="10">
        <f t="shared" ref="K39:K41" si="18">IF(ISERROR(SUM(H39:J39)),0,(SUM(H39:J39)))</f>
        <v>989795.02249900007</v>
      </c>
      <c r="L39" s="29">
        <v>337398.34083300002</v>
      </c>
      <c r="M39" s="29">
        <v>337398.34083300002</v>
      </c>
      <c r="N39" s="29">
        <v>337398.34083300002</v>
      </c>
      <c r="O39" s="10">
        <f t="shared" ref="O39:O41" si="19">IF(ISERROR(SUM(L39:N39)),0,(SUM(L39:N39)))</f>
        <v>1012195.0224990001</v>
      </c>
      <c r="P39" s="29">
        <v>337398.34083300002</v>
      </c>
      <c r="Q39" s="29">
        <v>337398.34083300002</v>
      </c>
      <c r="R39" s="29">
        <v>337398.34083300002</v>
      </c>
      <c r="S39" s="10">
        <f t="shared" ref="S39:S41" si="20">IF(ISERROR(SUM(P39:R39)),0,(SUM(P39:R39)))</f>
        <v>1012195.0224990001</v>
      </c>
      <c r="T39" s="29">
        <v>337398.34083300002</v>
      </c>
      <c r="U39" s="29">
        <v>337398.34083300002</v>
      </c>
      <c r="V39" s="29">
        <v>337398.34083300002</v>
      </c>
      <c r="W39" s="10">
        <f t="shared" ref="W39:W41" si="21">IF(ISERROR(SUM(T39:V39)),0,(SUM(T39:V39)))</f>
        <v>1012195.0224990001</v>
      </c>
      <c r="X39" s="10"/>
      <c r="Y39" s="64">
        <f t="shared" ref="Y39:Y41" si="22">IF(ISERROR(SUM(W39+S39+O39+K39)),0,(SUM(W39+S39+O39+K39)))</f>
        <v>4026380.0899960003</v>
      </c>
      <c r="Z39" s="13" t="s">
        <v>55</v>
      </c>
      <c r="AA39" s="13">
        <v>4</v>
      </c>
      <c r="AB39" s="13" t="s">
        <v>56</v>
      </c>
      <c r="AC39" s="13" t="b">
        <v>0</v>
      </c>
      <c r="AD39" s="13">
        <v>1</v>
      </c>
      <c r="AE39" s="13">
        <v>13</v>
      </c>
      <c r="AF39" s="13" t="s">
        <v>55</v>
      </c>
    </row>
    <row r="40" spans="1:32" x14ac:dyDescent="0.25">
      <c r="A40" s="39" t="s">
        <v>54</v>
      </c>
      <c r="B40" s="14"/>
      <c r="C40" s="14"/>
      <c r="D40" s="14"/>
      <c r="E40" s="14"/>
      <c r="F40" s="10">
        <v>1544245</v>
      </c>
      <c r="G40" s="10"/>
      <c r="H40" s="29">
        <v>127622.66</v>
      </c>
      <c r="I40" s="29">
        <v>127508.85</v>
      </c>
      <c r="J40" s="29">
        <v>127393.93</v>
      </c>
      <c r="K40" s="10">
        <f t="shared" si="18"/>
        <v>382525.44</v>
      </c>
      <c r="L40" s="29">
        <v>132209.66</v>
      </c>
      <c r="M40" s="29">
        <v>132095.6</v>
      </c>
      <c r="N40" s="29">
        <v>131980.38</v>
      </c>
      <c r="O40" s="10">
        <f t="shared" si="19"/>
        <v>396285.64</v>
      </c>
      <c r="P40" s="29">
        <v>131863.99</v>
      </c>
      <c r="Q40" s="29">
        <v>131746.42000000001</v>
      </c>
      <c r="R40" s="29">
        <v>131627.65</v>
      </c>
      <c r="S40" s="10">
        <f t="shared" si="20"/>
        <v>395238.06000000006</v>
      </c>
      <c r="T40" s="29">
        <v>131507.67000000001</v>
      </c>
      <c r="U40" s="29">
        <v>131386.48000000001</v>
      </c>
      <c r="V40" s="29">
        <v>131264.04999999999</v>
      </c>
      <c r="W40" s="10">
        <f t="shared" si="21"/>
        <v>394158.2</v>
      </c>
      <c r="X40" s="10"/>
      <c r="Y40" s="64">
        <f t="shared" si="22"/>
        <v>1568207.3399999999</v>
      </c>
      <c r="Z40" s="13" t="s">
        <v>58</v>
      </c>
      <c r="AA40" s="13">
        <v>4</v>
      </c>
      <c r="AB40" s="13" t="s">
        <v>56</v>
      </c>
      <c r="AC40" s="13" t="b">
        <v>1</v>
      </c>
      <c r="AD40" s="13">
        <v>1</v>
      </c>
      <c r="AE40" s="13">
        <v>42</v>
      </c>
      <c r="AF40" s="13" t="s">
        <v>58</v>
      </c>
    </row>
    <row r="41" spans="1:32" x14ac:dyDescent="0.25">
      <c r="A41" s="43" t="s">
        <v>57</v>
      </c>
      <c r="B41" s="14"/>
      <c r="C41" s="14"/>
      <c r="D41" s="14"/>
      <c r="E41" s="14"/>
      <c r="F41" s="16">
        <v>700500</v>
      </c>
      <c r="G41" s="16"/>
      <c r="H41" s="29">
        <v>58382</v>
      </c>
      <c r="I41" s="29">
        <v>58382</v>
      </c>
      <c r="J41" s="29">
        <v>58382</v>
      </c>
      <c r="K41" s="16">
        <f t="shared" si="18"/>
        <v>175146</v>
      </c>
      <c r="L41" s="29">
        <v>58382</v>
      </c>
      <c r="M41" s="29">
        <v>58382</v>
      </c>
      <c r="N41" s="29">
        <v>58382</v>
      </c>
      <c r="O41" s="16">
        <f t="shared" si="19"/>
        <v>175146</v>
      </c>
      <c r="P41" s="29">
        <v>58382</v>
      </c>
      <c r="Q41" s="29">
        <v>58382</v>
      </c>
      <c r="R41" s="29">
        <v>58382</v>
      </c>
      <c r="S41" s="16">
        <f t="shared" si="20"/>
        <v>175146</v>
      </c>
      <c r="T41" s="29">
        <v>58382</v>
      </c>
      <c r="U41" s="29">
        <v>58382</v>
      </c>
      <c r="V41" s="29">
        <v>58382</v>
      </c>
      <c r="W41" s="16">
        <f t="shared" si="21"/>
        <v>175146</v>
      </c>
      <c r="X41" s="10"/>
      <c r="Y41" s="66">
        <f t="shared" si="22"/>
        <v>700584</v>
      </c>
      <c r="Z41" s="13" t="s">
        <v>60</v>
      </c>
      <c r="AA41" s="13">
        <v>4</v>
      </c>
      <c r="AB41" s="13" t="s">
        <v>56</v>
      </c>
      <c r="AC41" s="13" t="b">
        <v>1</v>
      </c>
      <c r="AD41" s="13">
        <v>1</v>
      </c>
      <c r="AE41" s="13">
        <v>43</v>
      </c>
      <c r="AF41" s="13" t="s">
        <v>60</v>
      </c>
    </row>
    <row r="42" spans="1:32" x14ac:dyDescent="0.25">
      <c r="A42" s="41" t="s">
        <v>133</v>
      </c>
      <c r="B42" s="21"/>
      <c r="C42" s="21"/>
      <c r="D42" s="21"/>
      <c r="E42" s="21"/>
      <c r="F42" s="22">
        <f t="shared" ref="F42:W42" si="23">IF(ISERROR(SUM(F39:F41)),0,(SUM(F39:F41)))</f>
        <v>5838601</v>
      </c>
      <c r="G42" s="22">
        <f t="shared" si="23"/>
        <v>0</v>
      </c>
      <c r="H42" s="29">
        <f t="shared" si="23"/>
        <v>501003.00083300006</v>
      </c>
      <c r="I42" s="29">
        <f t="shared" si="23"/>
        <v>523289.190833</v>
      </c>
      <c r="J42" s="29">
        <f t="shared" si="23"/>
        <v>523174.27083300002</v>
      </c>
      <c r="K42" s="22">
        <f t="shared" si="23"/>
        <v>1547466.4624990001</v>
      </c>
      <c r="L42" s="29">
        <f t="shared" si="23"/>
        <v>527990.00083300006</v>
      </c>
      <c r="M42" s="29">
        <f t="shared" si="23"/>
        <v>527875.940833</v>
      </c>
      <c r="N42" s="29">
        <f t="shared" si="23"/>
        <v>527760.72083300003</v>
      </c>
      <c r="O42" s="22">
        <f t="shared" si="23"/>
        <v>1583626.6624990001</v>
      </c>
      <c r="P42" s="29">
        <f t="shared" si="23"/>
        <v>527644.33083300001</v>
      </c>
      <c r="Q42" s="29">
        <f t="shared" si="23"/>
        <v>527526.76083300007</v>
      </c>
      <c r="R42" s="29">
        <f t="shared" si="23"/>
        <v>527407.99083300005</v>
      </c>
      <c r="S42" s="22">
        <f t="shared" si="23"/>
        <v>1582579.0824990002</v>
      </c>
      <c r="T42" s="29">
        <f t="shared" si="23"/>
        <v>527288.01083300007</v>
      </c>
      <c r="U42" s="29">
        <f t="shared" si="23"/>
        <v>527166.82083300001</v>
      </c>
      <c r="V42" s="29">
        <f t="shared" si="23"/>
        <v>527044.39083299995</v>
      </c>
      <c r="W42" s="22">
        <f t="shared" si="23"/>
        <v>1581499.2224990001</v>
      </c>
      <c r="X42" s="10"/>
      <c r="Y42" s="64">
        <f>IF(ISERROR(SUM(W42+S42+O42+K42)),0,(SUM(W42+S42+O42+K42)))</f>
        <v>6295171.4299960006</v>
      </c>
      <c r="Z42" s="13" t="s">
        <v>132</v>
      </c>
      <c r="AA42" s="13">
        <v>0</v>
      </c>
      <c r="AB42" s="13"/>
      <c r="AC42" s="13" t="b">
        <v>0</v>
      </c>
      <c r="AD42" s="13">
        <v>0</v>
      </c>
      <c r="AE42" s="13">
        <v>46</v>
      </c>
      <c r="AF42" s="13" t="s">
        <v>132</v>
      </c>
    </row>
    <row r="43" spans="1:32" x14ac:dyDescent="0.25">
      <c r="A43" s="37" t="s">
        <v>117</v>
      </c>
      <c r="B43" s="14"/>
      <c r="C43" s="14"/>
      <c r="D43" s="14"/>
      <c r="E43" s="14"/>
      <c r="F43" s="11"/>
      <c r="G43" s="11"/>
      <c r="H43" s="29"/>
      <c r="I43" s="29"/>
      <c r="J43" s="29"/>
      <c r="K43" s="11"/>
      <c r="L43" s="29"/>
      <c r="M43" s="29"/>
      <c r="N43" s="29"/>
      <c r="O43" s="11"/>
      <c r="P43" s="29"/>
      <c r="Q43" s="29"/>
      <c r="R43" s="29"/>
      <c r="S43" s="11"/>
      <c r="T43" s="29"/>
      <c r="U43" s="29"/>
      <c r="V43" s="29"/>
      <c r="W43" s="11"/>
      <c r="X43" s="10"/>
      <c r="Y43" s="64"/>
      <c r="Z43" s="13" t="s">
        <v>134</v>
      </c>
      <c r="AA43" s="13">
        <v>0</v>
      </c>
      <c r="AB43" s="13"/>
      <c r="AC43" s="13" t="b">
        <v>0</v>
      </c>
      <c r="AD43" s="13">
        <v>0</v>
      </c>
      <c r="AE43" s="13">
        <v>47</v>
      </c>
      <c r="AF43" s="13" t="s">
        <v>134</v>
      </c>
    </row>
    <row r="44" spans="1:32" ht="15.75" x14ac:dyDescent="0.25">
      <c r="A44" s="38" t="s">
        <v>136</v>
      </c>
      <c r="B44" s="14"/>
      <c r="C44" s="14"/>
      <c r="D44" s="14"/>
      <c r="E44" s="14"/>
      <c r="F44" s="12"/>
      <c r="G44" s="12"/>
      <c r="H44" s="29"/>
      <c r="I44" s="29"/>
      <c r="J44" s="29"/>
      <c r="K44" s="12"/>
      <c r="L44" s="29"/>
      <c r="M44" s="29"/>
      <c r="N44" s="29"/>
      <c r="O44" s="12"/>
      <c r="P44" s="29"/>
      <c r="Q44" s="29"/>
      <c r="R44" s="29"/>
      <c r="S44" s="12"/>
      <c r="T44" s="29"/>
      <c r="U44" s="29"/>
      <c r="V44" s="29"/>
      <c r="W44" s="12"/>
      <c r="X44" s="12"/>
      <c r="Y44" s="64"/>
      <c r="Z44" s="13" t="s">
        <v>135</v>
      </c>
      <c r="AA44" s="13">
        <v>0</v>
      </c>
      <c r="AB44" s="13"/>
      <c r="AC44" s="13" t="b">
        <v>0</v>
      </c>
      <c r="AD44" s="13">
        <v>0</v>
      </c>
      <c r="AE44" s="13">
        <v>48</v>
      </c>
      <c r="AF44" s="13" t="s">
        <v>135</v>
      </c>
    </row>
    <row r="45" spans="1:32" x14ac:dyDescent="0.25">
      <c r="A45" s="39" t="s">
        <v>59</v>
      </c>
      <c r="B45" s="14"/>
      <c r="C45" s="14"/>
      <c r="D45" s="14"/>
      <c r="E45" s="14"/>
      <c r="F45" s="10">
        <v>101153</v>
      </c>
      <c r="G45" s="10"/>
      <c r="H45" s="29">
        <v>20350</v>
      </c>
      <c r="I45" s="29">
        <v>13755</v>
      </c>
      <c r="J45" s="29">
        <v>5105</v>
      </c>
      <c r="K45" s="10">
        <f t="shared" ref="K45:K54" si="24">IF(ISERROR(SUM(H45:J45)),0,(SUM(H45:J45)))</f>
        <v>39210</v>
      </c>
      <c r="L45" s="29">
        <v>5355</v>
      </c>
      <c r="M45" s="29">
        <v>4485</v>
      </c>
      <c r="N45" s="29">
        <v>5455</v>
      </c>
      <c r="O45" s="10">
        <f t="shared" ref="O45:O54" si="25">IF(ISERROR(SUM(L45:N45)),0,(SUM(L45:N45)))</f>
        <v>15295</v>
      </c>
      <c r="P45" s="29">
        <v>13405</v>
      </c>
      <c r="Q45" s="29">
        <v>4505</v>
      </c>
      <c r="R45" s="29">
        <v>5605</v>
      </c>
      <c r="S45" s="10">
        <f t="shared" ref="S45:S54" si="26">IF(ISERROR(SUM(P45:R45)),0,(SUM(P45:R45)))</f>
        <v>23515</v>
      </c>
      <c r="T45" s="29">
        <v>4755</v>
      </c>
      <c r="U45" s="29">
        <v>4305</v>
      </c>
      <c r="V45" s="29">
        <v>4040</v>
      </c>
      <c r="W45" s="10">
        <f t="shared" ref="W45:W54" si="27">IF(ISERROR(SUM(T45:V45)),0,(SUM(T45:V45)))</f>
        <v>13100</v>
      </c>
      <c r="X45" s="10"/>
      <c r="Y45" s="64">
        <f t="shared" ref="Y45:Y54" si="28">IF(ISERROR(SUM(W45+S45+O45+K45)),0,(SUM(W45+S45+O45+K45)))</f>
        <v>91120</v>
      </c>
      <c r="Z45" s="13" t="s">
        <v>62</v>
      </c>
      <c r="AA45" s="13">
        <v>4</v>
      </c>
      <c r="AB45" s="13" t="s">
        <v>63</v>
      </c>
      <c r="AC45" s="13" t="b">
        <v>0</v>
      </c>
      <c r="AD45" s="13">
        <v>2</v>
      </c>
      <c r="AE45" s="13">
        <v>49</v>
      </c>
      <c r="AF45" s="13" t="s">
        <v>62</v>
      </c>
    </row>
    <row r="46" spans="1:32" x14ac:dyDescent="0.25">
      <c r="A46" s="39" t="s">
        <v>137</v>
      </c>
      <c r="B46" s="14"/>
      <c r="C46" s="14"/>
      <c r="D46" s="14"/>
      <c r="E46" s="14"/>
      <c r="F46" s="10">
        <v>98746</v>
      </c>
      <c r="G46" s="10"/>
      <c r="H46" s="29">
        <v>11404</v>
      </c>
      <c r="I46" s="29">
        <v>3514</v>
      </c>
      <c r="J46" s="29">
        <v>3737</v>
      </c>
      <c r="K46" s="10">
        <f t="shared" si="24"/>
        <v>18655</v>
      </c>
      <c r="L46" s="29">
        <v>2164</v>
      </c>
      <c r="M46" s="29">
        <v>2544</v>
      </c>
      <c r="N46" s="29">
        <v>3377</v>
      </c>
      <c r="O46" s="10">
        <f t="shared" si="25"/>
        <v>8085</v>
      </c>
      <c r="P46" s="29">
        <v>2794</v>
      </c>
      <c r="Q46" s="29">
        <v>2164</v>
      </c>
      <c r="R46" s="29">
        <v>3637</v>
      </c>
      <c r="S46" s="10">
        <f t="shared" si="26"/>
        <v>8595</v>
      </c>
      <c r="T46" s="29">
        <v>2164</v>
      </c>
      <c r="U46" s="29">
        <v>2544</v>
      </c>
      <c r="V46" s="29">
        <v>3007</v>
      </c>
      <c r="W46" s="10">
        <f t="shared" si="27"/>
        <v>7715</v>
      </c>
      <c r="X46" s="10"/>
      <c r="Y46" s="64">
        <f t="shared" si="28"/>
        <v>43050</v>
      </c>
      <c r="Z46" s="13" t="s">
        <v>65</v>
      </c>
      <c r="AA46" s="13">
        <v>4</v>
      </c>
      <c r="AB46" s="13" t="s">
        <v>63</v>
      </c>
      <c r="AC46" s="13" t="b">
        <v>1</v>
      </c>
      <c r="AD46" s="13">
        <v>3</v>
      </c>
      <c r="AE46" s="13">
        <v>52</v>
      </c>
      <c r="AF46" s="13" t="s">
        <v>65</v>
      </c>
    </row>
    <row r="47" spans="1:32" x14ac:dyDescent="0.25">
      <c r="A47" s="39" t="s">
        <v>61</v>
      </c>
      <c r="B47" s="14"/>
      <c r="C47" s="14"/>
      <c r="D47" s="14"/>
      <c r="E47" s="14"/>
      <c r="F47" s="10">
        <v>443722</v>
      </c>
      <c r="G47" s="10"/>
      <c r="H47" s="29">
        <v>39419</v>
      </c>
      <c r="I47" s="29">
        <v>214654</v>
      </c>
      <c r="J47" s="29">
        <v>77089</v>
      </c>
      <c r="K47" s="10">
        <f t="shared" si="24"/>
        <v>331162</v>
      </c>
      <c r="L47" s="29">
        <v>19389</v>
      </c>
      <c r="M47" s="29">
        <v>16889</v>
      </c>
      <c r="N47" s="29">
        <v>19689</v>
      </c>
      <c r="O47" s="10">
        <f t="shared" si="25"/>
        <v>55967</v>
      </c>
      <c r="P47" s="29">
        <v>19389</v>
      </c>
      <c r="Q47" s="29">
        <v>22089</v>
      </c>
      <c r="R47" s="29">
        <v>42115.35</v>
      </c>
      <c r="S47" s="10">
        <f t="shared" si="26"/>
        <v>83593.350000000006</v>
      </c>
      <c r="T47" s="29">
        <v>19415.349999999999</v>
      </c>
      <c r="U47" s="29">
        <v>16915.349999999999</v>
      </c>
      <c r="V47" s="29">
        <v>17215.349999999999</v>
      </c>
      <c r="W47" s="10">
        <f t="shared" si="27"/>
        <v>53546.049999999996</v>
      </c>
      <c r="X47" s="10"/>
      <c r="Y47" s="64">
        <f t="shared" si="28"/>
        <v>524268.4</v>
      </c>
      <c r="Z47" s="13" t="s">
        <v>67</v>
      </c>
      <c r="AA47" s="13">
        <v>4</v>
      </c>
      <c r="AB47" s="13" t="s">
        <v>63</v>
      </c>
      <c r="AC47" s="13" t="b">
        <v>1</v>
      </c>
      <c r="AD47" s="13">
        <v>3</v>
      </c>
      <c r="AE47" s="13">
        <v>61</v>
      </c>
      <c r="AF47" s="13" t="s">
        <v>67</v>
      </c>
    </row>
    <row r="48" spans="1:32" x14ac:dyDescent="0.25">
      <c r="A48" s="39" t="s">
        <v>66</v>
      </c>
      <c r="B48" s="14"/>
      <c r="C48" s="14"/>
      <c r="D48" s="14"/>
      <c r="E48" s="14"/>
      <c r="F48" s="10">
        <v>174220</v>
      </c>
      <c r="G48" s="10"/>
      <c r="H48" s="29">
        <v>17910</v>
      </c>
      <c r="I48" s="29">
        <v>17385</v>
      </c>
      <c r="J48" s="29">
        <v>17385</v>
      </c>
      <c r="K48" s="10">
        <f t="shared" si="24"/>
        <v>52680</v>
      </c>
      <c r="L48" s="29">
        <v>17910</v>
      </c>
      <c r="M48" s="29">
        <v>17385</v>
      </c>
      <c r="N48" s="29">
        <v>17385</v>
      </c>
      <c r="O48" s="10">
        <f t="shared" si="25"/>
        <v>52680</v>
      </c>
      <c r="P48" s="29">
        <v>17910</v>
      </c>
      <c r="Q48" s="29">
        <v>17385</v>
      </c>
      <c r="R48" s="29">
        <v>17385</v>
      </c>
      <c r="S48" s="10">
        <f t="shared" si="26"/>
        <v>52680</v>
      </c>
      <c r="T48" s="29">
        <v>17910</v>
      </c>
      <c r="U48" s="29">
        <v>17385</v>
      </c>
      <c r="V48" s="29">
        <v>17385</v>
      </c>
      <c r="W48" s="10">
        <f t="shared" si="27"/>
        <v>52680</v>
      </c>
      <c r="X48" s="10"/>
      <c r="Y48" s="64">
        <f t="shared" si="28"/>
        <v>210720</v>
      </c>
      <c r="Z48" s="13" t="s">
        <v>69</v>
      </c>
      <c r="AA48" s="13">
        <v>4</v>
      </c>
      <c r="AB48" s="13" t="s">
        <v>63</v>
      </c>
      <c r="AC48" s="13" t="b">
        <v>1</v>
      </c>
      <c r="AD48" s="13">
        <v>1</v>
      </c>
      <c r="AE48" s="13">
        <v>53</v>
      </c>
      <c r="AF48" s="13" t="s">
        <v>69</v>
      </c>
    </row>
    <row r="49" spans="1:32" x14ac:dyDescent="0.25">
      <c r="A49" s="39" t="s">
        <v>64</v>
      </c>
      <c r="B49" s="14"/>
      <c r="C49" s="14"/>
      <c r="D49" s="14"/>
      <c r="E49" s="14"/>
      <c r="F49" s="10">
        <v>303952</v>
      </c>
      <c r="G49" s="10"/>
      <c r="H49" s="29">
        <v>16143</v>
      </c>
      <c r="I49" s="29">
        <v>16344</v>
      </c>
      <c r="J49" s="29">
        <v>13143</v>
      </c>
      <c r="K49" s="10">
        <f t="shared" si="24"/>
        <v>45630</v>
      </c>
      <c r="L49" s="29">
        <v>29468</v>
      </c>
      <c r="M49" s="29">
        <v>21944</v>
      </c>
      <c r="N49" s="29">
        <v>13068</v>
      </c>
      <c r="O49" s="10">
        <f t="shared" si="25"/>
        <v>64480</v>
      </c>
      <c r="P49" s="29">
        <v>16643</v>
      </c>
      <c r="Q49" s="29">
        <v>15343</v>
      </c>
      <c r="R49" s="29">
        <v>7469</v>
      </c>
      <c r="S49" s="10">
        <f t="shared" si="26"/>
        <v>39455</v>
      </c>
      <c r="T49" s="29">
        <v>9468</v>
      </c>
      <c r="U49" s="29">
        <v>17019</v>
      </c>
      <c r="V49" s="29">
        <v>11968</v>
      </c>
      <c r="W49" s="10">
        <f t="shared" si="27"/>
        <v>38455</v>
      </c>
      <c r="X49" s="10"/>
      <c r="Y49" s="64">
        <f t="shared" si="28"/>
        <v>188020</v>
      </c>
      <c r="Z49" s="13" t="s">
        <v>71</v>
      </c>
      <c r="AA49" s="13">
        <v>0</v>
      </c>
      <c r="AB49" s="13"/>
      <c r="AC49" s="13" t="b">
        <v>0</v>
      </c>
      <c r="AD49" s="13">
        <v>2</v>
      </c>
      <c r="AE49" s="13">
        <v>54</v>
      </c>
      <c r="AF49" s="13" t="s">
        <v>71</v>
      </c>
    </row>
    <row r="50" spans="1:32" x14ac:dyDescent="0.25">
      <c r="A50" s="39" t="s">
        <v>68</v>
      </c>
      <c r="B50" s="14"/>
      <c r="C50" s="14"/>
      <c r="D50" s="14"/>
      <c r="E50" s="14"/>
      <c r="F50" s="10">
        <v>145600</v>
      </c>
      <c r="G50" s="10"/>
      <c r="H50" s="29">
        <v>54340</v>
      </c>
      <c r="I50" s="29">
        <v>44930</v>
      </c>
      <c r="J50" s="29">
        <v>46980</v>
      </c>
      <c r="K50" s="10">
        <f t="shared" si="24"/>
        <v>146250</v>
      </c>
      <c r="L50" s="29">
        <v>12480</v>
      </c>
      <c r="M50" s="29">
        <v>20980</v>
      </c>
      <c r="N50" s="29">
        <v>18480</v>
      </c>
      <c r="O50" s="10">
        <f t="shared" si="25"/>
        <v>51940</v>
      </c>
      <c r="P50" s="29">
        <v>37080</v>
      </c>
      <c r="Q50" s="29">
        <v>14980</v>
      </c>
      <c r="R50" s="29">
        <v>12080</v>
      </c>
      <c r="S50" s="10">
        <f t="shared" si="26"/>
        <v>64140</v>
      </c>
      <c r="T50" s="29">
        <v>10580</v>
      </c>
      <c r="U50" s="29">
        <v>15780</v>
      </c>
      <c r="V50" s="29">
        <v>19780</v>
      </c>
      <c r="W50" s="10">
        <f t="shared" si="27"/>
        <v>46140</v>
      </c>
      <c r="X50" s="10"/>
      <c r="Y50" s="64">
        <f t="shared" si="28"/>
        <v>308470</v>
      </c>
      <c r="Z50" s="13" t="s">
        <v>73</v>
      </c>
      <c r="AA50" s="13">
        <v>4</v>
      </c>
      <c r="AB50" s="13" t="s">
        <v>63</v>
      </c>
      <c r="AC50" s="13" t="b">
        <v>0</v>
      </c>
      <c r="AD50" s="13">
        <v>1</v>
      </c>
      <c r="AE50" s="13">
        <v>84</v>
      </c>
      <c r="AF50" s="13" t="s">
        <v>73</v>
      </c>
    </row>
    <row r="51" spans="1:32" x14ac:dyDescent="0.25">
      <c r="A51" s="39" t="s">
        <v>72</v>
      </c>
      <c r="B51" s="14"/>
      <c r="C51" s="14"/>
      <c r="D51" s="14"/>
      <c r="E51" s="14"/>
      <c r="F51" s="10">
        <v>27104</v>
      </c>
      <c r="G51" s="10"/>
      <c r="H51" s="29">
        <v>10325</v>
      </c>
      <c r="I51" s="29">
        <v>12775</v>
      </c>
      <c r="J51" s="29">
        <v>9525</v>
      </c>
      <c r="K51" s="10">
        <f t="shared" si="24"/>
        <v>32625</v>
      </c>
      <c r="L51" s="29">
        <v>9325</v>
      </c>
      <c r="M51" s="29">
        <v>8375</v>
      </c>
      <c r="N51" s="29">
        <v>13425</v>
      </c>
      <c r="O51" s="10">
        <f t="shared" si="25"/>
        <v>31125</v>
      </c>
      <c r="P51" s="29">
        <v>7425</v>
      </c>
      <c r="Q51" s="29">
        <v>13125</v>
      </c>
      <c r="R51" s="29">
        <v>9275</v>
      </c>
      <c r="S51" s="10">
        <f t="shared" si="26"/>
        <v>29825</v>
      </c>
      <c r="T51" s="29">
        <v>8025</v>
      </c>
      <c r="U51" s="29">
        <v>7375</v>
      </c>
      <c r="V51" s="29">
        <v>9375</v>
      </c>
      <c r="W51" s="10">
        <f t="shared" si="27"/>
        <v>24775</v>
      </c>
      <c r="X51" s="10"/>
      <c r="Y51" s="64">
        <f t="shared" si="28"/>
        <v>118350</v>
      </c>
      <c r="Z51" s="13" t="s">
        <v>75</v>
      </c>
      <c r="AA51" s="13">
        <v>4</v>
      </c>
      <c r="AB51" s="13" t="s">
        <v>63</v>
      </c>
      <c r="AC51" s="13" t="b">
        <v>1</v>
      </c>
      <c r="AD51" s="13">
        <v>1</v>
      </c>
      <c r="AE51" s="13">
        <v>50</v>
      </c>
      <c r="AF51" s="13" t="s">
        <v>75</v>
      </c>
    </row>
    <row r="52" spans="1:32" x14ac:dyDescent="0.25">
      <c r="A52" s="39" t="s">
        <v>70</v>
      </c>
      <c r="B52" s="14"/>
      <c r="C52" s="14"/>
      <c r="D52" s="14"/>
      <c r="E52" s="14"/>
      <c r="F52" s="10">
        <v>2752</v>
      </c>
      <c r="G52" s="10"/>
      <c r="H52" s="29">
        <v>25</v>
      </c>
      <c r="I52" s="29">
        <v>350</v>
      </c>
      <c r="J52" s="29">
        <v>550</v>
      </c>
      <c r="K52" s="10">
        <f t="shared" si="24"/>
        <v>925</v>
      </c>
      <c r="L52" s="29">
        <v>25</v>
      </c>
      <c r="M52" s="29">
        <v>25</v>
      </c>
      <c r="N52" s="29">
        <v>575</v>
      </c>
      <c r="O52" s="10">
        <f t="shared" si="25"/>
        <v>625</v>
      </c>
      <c r="P52" s="29">
        <v>25</v>
      </c>
      <c r="Q52" s="29">
        <v>25</v>
      </c>
      <c r="R52" s="29">
        <v>700</v>
      </c>
      <c r="S52" s="10">
        <f t="shared" si="26"/>
        <v>750</v>
      </c>
      <c r="T52" s="29">
        <v>50</v>
      </c>
      <c r="U52" s="29">
        <v>775</v>
      </c>
      <c r="V52" s="29">
        <v>50</v>
      </c>
      <c r="W52" s="10">
        <f t="shared" si="27"/>
        <v>875</v>
      </c>
      <c r="X52" s="10"/>
      <c r="Y52" s="64">
        <f t="shared" si="28"/>
        <v>3175</v>
      </c>
      <c r="Z52" s="13" t="s">
        <v>77</v>
      </c>
      <c r="AA52" s="13">
        <v>4</v>
      </c>
      <c r="AB52" s="13" t="s">
        <v>63</v>
      </c>
      <c r="AC52" s="13" t="b">
        <v>1</v>
      </c>
      <c r="AD52" s="13">
        <v>1</v>
      </c>
      <c r="AE52" s="13">
        <v>55</v>
      </c>
      <c r="AF52" s="13" t="s">
        <v>77</v>
      </c>
    </row>
    <row r="53" spans="1:32" x14ac:dyDescent="0.25">
      <c r="A53" s="39" t="s">
        <v>74</v>
      </c>
      <c r="B53" s="14"/>
      <c r="C53" s="14"/>
      <c r="D53" s="14"/>
      <c r="E53" s="14"/>
      <c r="F53" s="10">
        <v>54904</v>
      </c>
      <c r="G53" s="10"/>
      <c r="H53" s="29">
        <v>11817</v>
      </c>
      <c r="I53" s="29">
        <v>1412</v>
      </c>
      <c r="J53" s="29">
        <v>412</v>
      </c>
      <c r="K53" s="10">
        <f t="shared" si="24"/>
        <v>13641</v>
      </c>
      <c r="L53" s="29">
        <v>912</v>
      </c>
      <c r="M53" s="29">
        <v>412</v>
      </c>
      <c r="N53" s="29">
        <v>412</v>
      </c>
      <c r="O53" s="10">
        <f t="shared" si="25"/>
        <v>1736</v>
      </c>
      <c r="P53" s="29">
        <v>412</v>
      </c>
      <c r="Q53" s="29">
        <v>1912</v>
      </c>
      <c r="R53" s="29">
        <v>16412</v>
      </c>
      <c r="S53" s="10">
        <f t="shared" si="26"/>
        <v>18736</v>
      </c>
      <c r="T53" s="29">
        <v>412</v>
      </c>
      <c r="U53" s="29">
        <v>1997</v>
      </c>
      <c r="V53" s="29">
        <v>1317</v>
      </c>
      <c r="W53" s="10">
        <f t="shared" si="27"/>
        <v>3726</v>
      </c>
      <c r="X53" s="10"/>
      <c r="Y53" s="64">
        <f t="shared" si="28"/>
        <v>37839</v>
      </c>
      <c r="Z53" s="13" t="s">
        <v>79</v>
      </c>
      <c r="AA53" s="13">
        <v>4</v>
      </c>
      <c r="AB53" s="13" t="s">
        <v>63</v>
      </c>
      <c r="AC53" s="13" t="b">
        <v>1</v>
      </c>
      <c r="AD53" s="13">
        <v>1</v>
      </c>
      <c r="AE53" s="13">
        <v>77</v>
      </c>
      <c r="AF53" s="13" t="s">
        <v>79</v>
      </c>
    </row>
    <row r="54" spans="1:32" x14ac:dyDescent="0.25">
      <c r="A54" s="40" t="s">
        <v>78</v>
      </c>
      <c r="B54" s="14"/>
      <c r="C54" s="14"/>
      <c r="D54" s="14"/>
      <c r="E54" s="14"/>
      <c r="F54" s="10">
        <v>57362</v>
      </c>
      <c r="G54" s="10"/>
      <c r="H54" s="29">
        <v>3975</v>
      </c>
      <c r="I54" s="29">
        <v>2920</v>
      </c>
      <c r="J54" s="29">
        <v>3700</v>
      </c>
      <c r="K54" s="10">
        <f t="shared" si="24"/>
        <v>10595</v>
      </c>
      <c r="L54" s="29">
        <v>3900</v>
      </c>
      <c r="M54" s="29">
        <v>3750</v>
      </c>
      <c r="N54" s="29">
        <v>3750</v>
      </c>
      <c r="O54" s="10">
        <f t="shared" si="25"/>
        <v>11400</v>
      </c>
      <c r="P54" s="29">
        <v>3750</v>
      </c>
      <c r="Q54" s="29">
        <v>3750</v>
      </c>
      <c r="R54" s="29">
        <v>3750</v>
      </c>
      <c r="S54" s="10">
        <f t="shared" si="26"/>
        <v>11250</v>
      </c>
      <c r="T54" s="29">
        <v>11750</v>
      </c>
      <c r="U54" s="29">
        <v>3750</v>
      </c>
      <c r="V54" s="29">
        <v>3750</v>
      </c>
      <c r="W54" s="10">
        <f t="shared" si="27"/>
        <v>19250</v>
      </c>
      <c r="X54" s="10"/>
      <c r="Y54" s="66">
        <f t="shared" si="28"/>
        <v>52495</v>
      </c>
      <c r="Z54" s="13" t="s">
        <v>81</v>
      </c>
      <c r="AA54" s="13">
        <v>4</v>
      </c>
      <c r="AB54" s="13" t="s">
        <v>63</v>
      </c>
      <c r="AC54" s="13" t="b">
        <v>1</v>
      </c>
      <c r="AD54" s="13">
        <v>2</v>
      </c>
      <c r="AE54" s="13">
        <v>56</v>
      </c>
      <c r="AF54" s="13" t="s">
        <v>81</v>
      </c>
    </row>
    <row r="55" spans="1:32" x14ac:dyDescent="0.25">
      <c r="A55" s="41" t="s">
        <v>138</v>
      </c>
      <c r="B55" s="21"/>
      <c r="C55" s="21"/>
      <c r="D55" s="21"/>
      <c r="E55" s="21"/>
      <c r="F55" s="22">
        <f t="shared" ref="F55:W55" si="29">IF(ISERROR(SUM(F45:F54)),0,(SUM(F45:F54)))</f>
        <v>1409515</v>
      </c>
      <c r="G55" s="22">
        <f t="shared" si="29"/>
        <v>0</v>
      </c>
      <c r="H55" s="29">
        <f t="shared" si="29"/>
        <v>185708</v>
      </c>
      <c r="I55" s="29">
        <f t="shared" si="29"/>
        <v>328039</v>
      </c>
      <c r="J55" s="29">
        <f t="shared" si="29"/>
        <v>177626</v>
      </c>
      <c r="K55" s="22">
        <f t="shared" si="29"/>
        <v>691373</v>
      </c>
      <c r="L55" s="29">
        <f t="shared" si="29"/>
        <v>100928</v>
      </c>
      <c r="M55" s="29">
        <f t="shared" si="29"/>
        <v>96789</v>
      </c>
      <c r="N55" s="29">
        <f t="shared" si="29"/>
        <v>95616</v>
      </c>
      <c r="O55" s="22">
        <f t="shared" si="29"/>
        <v>293333</v>
      </c>
      <c r="P55" s="29">
        <f t="shared" si="29"/>
        <v>118833</v>
      </c>
      <c r="Q55" s="29">
        <f t="shared" si="29"/>
        <v>95278</v>
      </c>
      <c r="R55" s="29">
        <f t="shared" si="29"/>
        <v>118428.35</v>
      </c>
      <c r="S55" s="22">
        <f t="shared" si="29"/>
        <v>332539.34999999998</v>
      </c>
      <c r="T55" s="29">
        <f t="shared" si="29"/>
        <v>84529.35</v>
      </c>
      <c r="U55" s="29">
        <f t="shared" si="29"/>
        <v>87845.35</v>
      </c>
      <c r="V55" s="29">
        <f t="shared" si="29"/>
        <v>87887.35</v>
      </c>
      <c r="W55" s="22">
        <f t="shared" si="29"/>
        <v>260262.05</v>
      </c>
      <c r="X55" s="10"/>
      <c r="Y55" s="64">
        <f>IF(ISERROR(SUM(W55+S55+O55+K55)),0,(SUM(W55+S55+O55+K55)))</f>
        <v>1577507.4</v>
      </c>
      <c r="Z55" s="13" t="s">
        <v>80</v>
      </c>
      <c r="AA55" s="13">
        <v>0</v>
      </c>
      <c r="AB55" s="13"/>
      <c r="AC55" s="13" t="b">
        <v>0</v>
      </c>
      <c r="AD55" s="13">
        <v>0</v>
      </c>
      <c r="AE55" s="13">
        <v>57</v>
      </c>
      <c r="AF55" s="13" t="s">
        <v>80</v>
      </c>
    </row>
    <row r="56" spans="1:32" x14ac:dyDescent="0.25">
      <c r="A56" s="37" t="s">
        <v>117</v>
      </c>
      <c r="B56" s="14"/>
      <c r="C56" s="14"/>
      <c r="D56" s="14"/>
      <c r="E56" s="14"/>
      <c r="F56" s="11"/>
      <c r="G56" s="11"/>
      <c r="H56" s="29"/>
      <c r="I56" s="29"/>
      <c r="J56" s="29"/>
      <c r="K56" s="11"/>
      <c r="L56" s="29"/>
      <c r="M56" s="29"/>
      <c r="N56" s="29"/>
      <c r="O56" s="11"/>
      <c r="P56" s="29"/>
      <c r="Q56" s="29"/>
      <c r="R56" s="29"/>
      <c r="S56" s="11"/>
      <c r="T56" s="29"/>
      <c r="U56" s="29"/>
      <c r="V56" s="29"/>
      <c r="W56" s="11"/>
      <c r="X56" s="10"/>
      <c r="Y56" s="64"/>
      <c r="Z56" s="13" t="s">
        <v>139</v>
      </c>
      <c r="AA56" s="13">
        <v>0</v>
      </c>
      <c r="AB56" s="13"/>
      <c r="AC56" s="13" t="b">
        <v>0</v>
      </c>
      <c r="AD56" s="13">
        <v>0</v>
      </c>
      <c r="AE56" s="13">
        <v>60</v>
      </c>
      <c r="AF56" s="13" t="s">
        <v>139</v>
      </c>
    </row>
    <row r="57" spans="1:32" ht="15.75" x14ac:dyDescent="0.25">
      <c r="A57" s="38" t="s">
        <v>141</v>
      </c>
      <c r="B57" s="14"/>
      <c r="C57" s="14"/>
      <c r="D57" s="14"/>
      <c r="E57" s="14"/>
      <c r="F57" s="12"/>
      <c r="G57" s="12"/>
      <c r="H57" s="29"/>
      <c r="I57" s="29"/>
      <c r="J57" s="29"/>
      <c r="K57" s="12"/>
      <c r="L57" s="29"/>
      <c r="M57" s="29"/>
      <c r="N57" s="29"/>
      <c r="O57" s="12"/>
      <c r="P57" s="29"/>
      <c r="Q57" s="29"/>
      <c r="R57" s="29"/>
      <c r="S57" s="12"/>
      <c r="T57" s="29"/>
      <c r="U57" s="29"/>
      <c r="V57" s="29"/>
      <c r="W57" s="12"/>
      <c r="X57" s="10"/>
      <c r="Y57" s="64"/>
      <c r="Z57" s="13" t="s">
        <v>140</v>
      </c>
      <c r="AA57" s="13">
        <v>0</v>
      </c>
      <c r="AB57" s="13"/>
      <c r="AC57" s="13" t="b">
        <v>0</v>
      </c>
      <c r="AD57" s="13">
        <v>0</v>
      </c>
      <c r="AE57" s="13">
        <v>62</v>
      </c>
      <c r="AF57" s="13" t="s">
        <v>140</v>
      </c>
    </row>
    <row r="58" spans="1:32" x14ac:dyDescent="0.25">
      <c r="A58" s="39" t="s">
        <v>76</v>
      </c>
      <c r="B58" s="14"/>
      <c r="C58" s="14"/>
      <c r="D58" s="14"/>
      <c r="E58" s="14"/>
      <c r="F58" s="10">
        <v>179303</v>
      </c>
      <c r="G58" s="10"/>
      <c r="H58" s="29">
        <v>11930</v>
      </c>
      <c r="I58" s="29">
        <v>11930</v>
      </c>
      <c r="J58" s="29">
        <v>12130</v>
      </c>
      <c r="K58" s="10">
        <f t="shared" ref="K58:K64" si="30">IF(ISERROR(SUM(H58:J58)),0,(SUM(H58:J58)))</f>
        <v>35990</v>
      </c>
      <c r="L58" s="29">
        <v>11930</v>
      </c>
      <c r="M58" s="29">
        <v>13830</v>
      </c>
      <c r="N58" s="29">
        <v>11930</v>
      </c>
      <c r="O58" s="10">
        <f t="shared" ref="O58:O64" si="31">IF(ISERROR(SUM(L58:N58)),0,(SUM(L58:N58)))</f>
        <v>37690</v>
      </c>
      <c r="P58" s="29">
        <v>11930</v>
      </c>
      <c r="Q58" s="29">
        <v>11930</v>
      </c>
      <c r="R58" s="29">
        <v>11930</v>
      </c>
      <c r="S58" s="10">
        <f t="shared" ref="S58:S64" si="32">IF(ISERROR(SUM(P58:R58)),0,(SUM(P58:R58)))</f>
        <v>35790</v>
      </c>
      <c r="T58" s="29">
        <v>11930</v>
      </c>
      <c r="U58" s="29">
        <v>11930</v>
      </c>
      <c r="V58" s="29">
        <v>11930</v>
      </c>
      <c r="W58" s="10">
        <f t="shared" ref="W58:W64" si="33">IF(ISERROR(SUM(T58:V58)),0,(SUM(T58:V58)))</f>
        <v>35790</v>
      </c>
      <c r="X58" s="10"/>
      <c r="Y58" s="64">
        <f t="shared" ref="Y58:Y64" si="34">IF(ISERROR(SUM(W58+S58+O58+K58)),0,(SUM(W58+S58+O58+K58)))</f>
        <v>145260</v>
      </c>
      <c r="Z58" s="13" t="s">
        <v>83</v>
      </c>
      <c r="AA58" s="13">
        <v>4</v>
      </c>
      <c r="AB58" s="13" t="s">
        <v>84</v>
      </c>
      <c r="AC58" s="13" t="b">
        <v>0</v>
      </c>
      <c r="AD58" s="13">
        <v>1</v>
      </c>
      <c r="AE58" s="13">
        <v>59</v>
      </c>
      <c r="AF58" s="13" t="s">
        <v>83</v>
      </c>
    </row>
    <row r="59" spans="1:32" x14ac:dyDescent="0.25">
      <c r="A59" s="39" t="s">
        <v>142</v>
      </c>
      <c r="B59" s="14"/>
      <c r="C59" s="14"/>
      <c r="D59" s="14"/>
      <c r="E59" s="14"/>
      <c r="F59" s="10">
        <v>255000</v>
      </c>
      <c r="G59" s="10"/>
      <c r="H59" s="29">
        <v>127767</v>
      </c>
      <c r="I59" s="29">
        <v>0</v>
      </c>
      <c r="J59" s="29">
        <v>0</v>
      </c>
      <c r="K59" s="10">
        <f t="shared" si="30"/>
        <v>127767</v>
      </c>
      <c r="L59" s="29">
        <v>127767</v>
      </c>
      <c r="M59" s="29">
        <v>0</v>
      </c>
      <c r="N59" s="29">
        <v>0</v>
      </c>
      <c r="O59" s="10">
        <f t="shared" si="31"/>
        <v>127767</v>
      </c>
      <c r="P59" s="29">
        <v>0</v>
      </c>
      <c r="Q59" s="29">
        <v>0</v>
      </c>
      <c r="R59" s="29">
        <v>0</v>
      </c>
      <c r="S59" s="10">
        <f t="shared" si="32"/>
        <v>0</v>
      </c>
      <c r="T59" s="29">
        <v>0</v>
      </c>
      <c r="U59" s="29">
        <v>0</v>
      </c>
      <c r="V59" s="29">
        <v>0</v>
      </c>
      <c r="W59" s="10">
        <f t="shared" si="33"/>
        <v>0</v>
      </c>
      <c r="X59" s="10"/>
      <c r="Y59" s="64">
        <f t="shared" si="34"/>
        <v>255534</v>
      </c>
      <c r="Z59" s="13" t="s">
        <v>86</v>
      </c>
      <c r="AA59" s="13">
        <v>4</v>
      </c>
      <c r="AB59" s="13" t="s">
        <v>84</v>
      </c>
      <c r="AC59" s="13" t="b">
        <v>1</v>
      </c>
      <c r="AD59" s="13">
        <v>1</v>
      </c>
      <c r="AE59" s="13">
        <v>15</v>
      </c>
      <c r="AF59" s="13" t="s">
        <v>86</v>
      </c>
    </row>
    <row r="60" spans="1:32" x14ac:dyDescent="0.25">
      <c r="A60" s="44" t="s">
        <v>85</v>
      </c>
      <c r="B60" s="14"/>
      <c r="C60" s="14"/>
      <c r="D60" s="14"/>
      <c r="E60" s="14"/>
      <c r="F60" s="63">
        <v>1035000</v>
      </c>
      <c r="G60" s="16"/>
      <c r="H60" s="29">
        <v>88214</v>
      </c>
      <c r="I60" s="29">
        <v>88214</v>
      </c>
      <c r="J60" s="29">
        <v>88214</v>
      </c>
      <c r="K60" s="16">
        <f t="shared" si="30"/>
        <v>264642</v>
      </c>
      <c r="L60" s="29">
        <v>88214</v>
      </c>
      <c r="M60" s="29">
        <v>88214</v>
      </c>
      <c r="N60" s="29">
        <v>88214</v>
      </c>
      <c r="O60" s="16">
        <f t="shared" si="31"/>
        <v>264642</v>
      </c>
      <c r="P60" s="29">
        <v>88214</v>
      </c>
      <c r="Q60" s="29">
        <v>88214</v>
      </c>
      <c r="R60" s="29">
        <v>88214</v>
      </c>
      <c r="S60" s="16">
        <f t="shared" si="32"/>
        <v>264642</v>
      </c>
      <c r="T60" s="29">
        <v>88214</v>
      </c>
      <c r="U60" s="29">
        <v>88214</v>
      </c>
      <c r="V60" s="29">
        <v>88214</v>
      </c>
      <c r="W60" s="16">
        <f t="shared" si="33"/>
        <v>264642</v>
      </c>
      <c r="X60" s="10"/>
      <c r="Y60" s="64">
        <f t="shared" si="34"/>
        <v>1058568</v>
      </c>
      <c r="Z60" s="13" t="s">
        <v>88</v>
      </c>
      <c r="AA60" s="13">
        <v>4</v>
      </c>
      <c r="AB60" s="13" t="s">
        <v>84</v>
      </c>
      <c r="AC60" s="13" t="b">
        <v>1</v>
      </c>
      <c r="AD60" s="13">
        <v>2</v>
      </c>
      <c r="AE60" s="13">
        <v>83</v>
      </c>
      <c r="AF60" s="13" t="s">
        <v>88</v>
      </c>
    </row>
    <row r="61" spans="1:32" x14ac:dyDescent="0.25">
      <c r="A61" s="39" t="s">
        <v>82</v>
      </c>
      <c r="B61" s="14"/>
      <c r="C61" s="14"/>
      <c r="D61" s="14"/>
      <c r="E61" s="14"/>
      <c r="F61" s="10">
        <v>35000</v>
      </c>
      <c r="G61" s="10"/>
      <c r="H61" s="29">
        <v>6625</v>
      </c>
      <c r="I61" s="29">
        <v>6625</v>
      </c>
      <c r="J61" s="29">
        <v>10625</v>
      </c>
      <c r="K61" s="10">
        <f t="shared" si="30"/>
        <v>23875</v>
      </c>
      <c r="L61" s="29">
        <v>6625</v>
      </c>
      <c r="M61" s="29">
        <v>6625</v>
      </c>
      <c r="N61" s="29">
        <v>6625</v>
      </c>
      <c r="O61" s="10">
        <f t="shared" si="31"/>
        <v>19875</v>
      </c>
      <c r="P61" s="29">
        <v>10625</v>
      </c>
      <c r="Q61" s="29">
        <v>6625</v>
      </c>
      <c r="R61" s="29">
        <v>6625</v>
      </c>
      <c r="S61" s="10">
        <f t="shared" si="32"/>
        <v>23875</v>
      </c>
      <c r="T61" s="29">
        <v>6625</v>
      </c>
      <c r="U61" s="29">
        <v>6625</v>
      </c>
      <c r="V61" s="29">
        <v>6625</v>
      </c>
      <c r="W61" s="10">
        <f t="shared" si="33"/>
        <v>19875</v>
      </c>
      <c r="X61" s="10"/>
      <c r="Y61" s="64">
        <f t="shared" si="34"/>
        <v>87500</v>
      </c>
      <c r="Z61" s="13" t="s">
        <v>90</v>
      </c>
      <c r="AA61" s="13">
        <v>4</v>
      </c>
      <c r="AB61" s="13" t="s">
        <v>84</v>
      </c>
      <c r="AC61" s="13" t="b">
        <v>1</v>
      </c>
      <c r="AD61" s="13">
        <v>1</v>
      </c>
      <c r="AE61" s="13">
        <v>78</v>
      </c>
      <c r="AF61" s="13" t="s">
        <v>90</v>
      </c>
    </row>
    <row r="62" spans="1:32" x14ac:dyDescent="0.25">
      <c r="A62" s="39" t="s">
        <v>89</v>
      </c>
      <c r="B62" s="14"/>
      <c r="C62" s="14"/>
      <c r="D62" s="14"/>
      <c r="E62" s="14"/>
      <c r="F62" s="10">
        <v>222635</v>
      </c>
      <c r="G62" s="10"/>
      <c r="H62" s="29">
        <v>14993.333333</v>
      </c>
      <c r="I62" s="29">
        <v>5483.3333329999996</v>
      </c>
      <c r="J62" s="29">
        <v>9278.3333330000005</v>
      </c>
      <c r="K62" s="10">
        <f t="shared" si="30"/>
        <v>29754.999999</v>
      </c>
      <c r="L62" s="29">
        <v>8858.3333330000005</v>
      </c>
      <c r="M62" s="29">
        <v>5513.3333329999996</v>
      </c>
      <c r="N62" s="29">
        <v>6103.3333329999996</v>
      </c>
      <c r="O62" s="10">
        <f t="shared" si="31"/>
        <v>20474.999999</v>
      </c>
      <c r="P62" s="29">
        <v>9488.3333330000005</v>
      </c>
      <c r="Q62" s="29">
        <v>5318.3333329999996</v>
      </c>
      <c r="R62" s="29">
        <v>7133.3333329999996</v>
      </c>
      <c r="S62" s="10">
        <f t="shared" si="32"/>
        <v>21939.999999</v>
      </c>
      <c r="T62" s="29">
        <v>5783.3333329999996</v>
      </c>
      <c r="U62" s="29">
        <v>7653.3333329999996</v>
      </c>
      <c r="V62" s="29">
        <v>8908.3333330000005</v>
      </c>
      <c r="W62" s="10">
        <f t="shared" si="33"/>
        <v>22344.999999</v>
      </c>
      <c r="X62" s="10"/>
      <c r="Y62" s="64">
        <f t="shared" si="34"/>
        <v>94514.999995999999</v>
      </c>
      <c r="Z62" s="13" t="s">
        <v>92</v>
      </c>
      <c r="AA62" s="13">
        <v>4</v>
      </c>
      <c r="AB62" s="13" t="s">
        <v>84</v>
      </c>
      <c r="AC62" s="13" t="b">
        <v>1</v>
      </c>
      <c r="AD62" s="13">
        <v>3</v>
      </c>
      <c r="AE62" s="13">
        <v>64</v>
      </c>
      <c r="AF62" s="13" t="s">
        <v>92</v>
      </c>
    </row>
    <row r="63" spans="1:32" x14ac:dyDescent="0.25">
      <c r="A63" s="39" t="s">
        <v>87</v>
      </c>
      <c r="B63" s="14"/>
      <c r="C63" s="14"/>
      <c r="D63" s="14"/>
      <c r="E63" s="14"/>
      <c r="F63" s="10">
        <v>25852</v>
      </c>
      <c r="G63" s="10"/>
      <c r="H63" s="29">
        <v>5550</v>
      </c>
      <c r="I63" s="29">
        <v>2925</v>
      </c>
      <c r="J63" s="29">
        <v>5340</v>
      </c>
      <c r="K63" s="10">
        <f t="shared" si="30"/>
        <v>13815</v>
      </c>
      <c r="L63" s="29">
        <v>4720</v>
      </c>
      <c r="M63" s="29">
        <v>4000</v>
      </c>
      <c r="N63" s="29">
        <v>7935</v>
      </c>
      <c r="O63" s="10">
        <f t="shared" si="31"/>
        <v>16655</v>
      </c>
      <c r="P63" s="29">
        <v>3750</v>
      </c>
      <c r="Q63" s="29">
        <v>3410</v>
      </c>
      <c r="R63" s="29">
        <v>5610</v>
      </c>
      <c r="S63" s="10">
        <f t="shared" si="32"/>
        <v>12770</v>
      </c>
      <c r="T63" s="29">
        <v>2775</v>
      </c>
      <c r="U63" s="29">
        <v>3125</v>
      </c>
      <c r="V63" s="29">
        <v>3025</v>
      </c>
      <c r="W63" s="10">
        <f t="shared" si="33"/>
        <v>8925</v>
      </c>
      <c r="X63" s="10"/>
      <c r="Y63" s="64">
        <f t="shared" si="34"/>
        <v>52165</v>
      </c>
      <c r="Z63" s="13" t="s">
        <v>94</v>
      </c>
      <c r="AA63" s="13">
        <v>4</v>
      </c>
      <c r="AB63" s="13" t="s">
        <v>84</v>
      </c>
      <c r="AC63" s="13" t="b">
        <v>1</v>
      </c>
      <c r="AD63" s="13">
        <v>2</v>
      </c>
      <c r="AE63" s="13">
        <v>81</v>
      </c>
      <c r="AF63" s="13" t="s">
        <v>94</v>
      </c>
    </row>
    <row r="64" spans="1:32" x14ac:dyDescent="0.25">
      <c r="A64" s="40" t="s">
        <v>93</v>
      </c>
      <c r="B64" s="14"/>
      <c r="C64" s="14"/>
      <c r="D64" s="14"/>
      <c r="E64" s="14"/>
      <c r="F64" s="10">
        <v>38549</v>
      </c>
      <c r="G64" s="10"/>
      <c r="H64" s="29">
        <v>12106.666667</v>
      </c>
      <c r="I64" s="29">
        <v>1581.666667</v>
      </c>
      <c r="J64" s="29">
        <v>2281.666667</v>
      </c>
      <c r="K64" s="10">
        <f t="shared" si="30"/>
        <v>15970.000000999999</v>
      </c>
      <c r="L64" s="29">
        <v>3151.666667</v>
      </c>
      <c r="M64" s="29">
        <v>3106.666667</v>
      </c>
      <c r="N64" s="29">
        <v>2671.666667</v>
      </c>
      <c r="O64" s="10">
        <f t="shared" si="31"/>
        <v>8930.0000010000003</v>
      </c>
      <c r="P64" s="29">
        <v>4961.6666670000004</v>
      </c>
      <c r="Q64" s="29">
        <v>1186.666667</v>
      </c>
      <c r="R64" s="29">
        <v>1806.666667</v>
      </c>
      <c r="S64" s="10">
        <f t="shared" si="32"/>
        <v>7955.0000010000003</v>
      </c>
      <c r="T64" s="29">
        <v>4486.6666670000004</v>
      </c>
      <c r="U64" s="29">
        <v>1236.666667</v>
      </c>
      <c r="V64" s="29">
        <v>12661.666667</v>
      </c>
      <c r="W64" s="10">
        <f t="shared" si="33"/>
        <v>18385.000001</v>
      </c>
      <c r="X64" s="10"/>
      <c r="Y64" s="66">
        <f t="shared" si="34"/>
        <v>51240.000004000001</v>
      </c>
      <c r="Z64" s="13" t="s">
        <v>96</v>
      </c>
      <c r="AA64" s="13">
        <v>0</v>
      </c>
      <c r="AB64" s="13"/>
      <c r="AC64" s="13" t="b">
        <v>0</v>
      </c>
      <c r="AD64" s="13">
        <v>2</v>
      </c>
      <c r="AE64" s="13">
        <v>65</v>
      </c>
      <c r="AF64" s="13" t="s">
        <v>96</v>
      </c>
    </row>
    <row r="65" spans="1:32" x14ac:dyDescent="0.25">
      <c r="A65" s="45" t="s">
        <v>143</v>
      </c>
      <c r="B65" s="23"/>
      <c r="C65" s="23"/>
      <c r="D65" s="23"/>
      <c r="E65" s="23"/>
      <c r="F65" s="24">
        <f t="shared" ref="F65:W65" si="35">IF(ISERROR(SUM(F58:F64)),0,(SUM(F58:F64)))</f>
        <v>1791339</v>
      </c>
      <c r="G65" s="24">
        <f t="shared" si="35"/>
        <v>0</v>
      </c>
      <c r="H65" s="29">
        <f t="shared" si="35"/>
        <v>267186</v>
      </c>
      <c r="I65" s="29">
        <f t="shared" si="35"/>
        <v>116759</v>
      </c>
      <c r="J65" s="29">
        <f t="shared" si="35"/>
        <v>127869</v>
      </c>
      <c r="K65" s="24">
        <f t="shared" si="35"/>
        <v>511814</v>
      </c>
      <c r="L65" s="29">
        <f t="shared" si="35"/>
        <v>251266</v>
      </c>
      <c r="M65" s="29">
        <f t="shared" si="35"/>
        <v>121289</v>
      </c>
      <c r="N65" s="29">
        <f t="shared" si="35"/>
        <v>123479</v>
      </c>
      <c r="O65" s="24">
        <f t="shared" si="35"/>
        <v>496034</v>
      </c>
      <c r="P65" s="29">
        <f t="shared" si="35"/>
        <v>128969</v>
      </c>
      <c r="Q65" s="29">
        <f t="shared" si="35"/>
        <v>116684</v>
      </c>
      <c r="R65" s="29">
        <f t="shared" si="35"/>
        <v>121319</v>
      </c>
      <c r="S65" s="24">
        <f t="shared" si="35"/>
        <v>366972</v>
      </c>
      <c r="T65" s="29">
        <f t="shared" si="35"/>
        <v>119814</v>
      </c>
      <c r="U65" s="29">
        <f t="shared" si="35"/>
        <v>118784</v>
      </c>
      <c r="V65" s="29">
        <f t="shared" si="35"/>
        <v>131364</v>
      </c>
      <c r="W65" s="24">
        <f t="shared" si="35"/>
        <v>369962</v>
      </c>
      <c r="X65" s="10"/>
      <c r="Y65" s="67">
        <f t="shared" ref="Y65:Y66" si="36">IF(ISERROR(SUM(W65+S65+O65+K65)),0,(SUM(W65+S65+O65+K65)))</f>
        <v>1744782</v>
      </c>
      <c r="Z65" s="13" t="s">
        <v>95</v>
      </c>
      <c r="AA65" s="13">
        <v>0</v>
      </c>
      <c r="AB65" s="13"/>
      <c r="AC65" s="13" t="b">
        <v>0</v>
      </c>
      <c r="AD65" s="13">
        <v>0</v>
      </c>
      <c r="AE65" s="13">
        <v>66</v>
      </c>
      <c r="AF65" s="13" t="s">
        <v>95</v>
      </c>
    </row>
    <row r="66" spans="1:32" ht="15.75" x14ac:dyDescent="0.25">
      <c r="A66" s="46" t="s">
        <v>145</v>
      </c>
      <c r="B66" s="25"/>
      <c r="C66" s="25"/>
      <c r="D66" s="25"/>
      <c r="E66" s="25"/>
      <c r="F66" s="61">
        <f t="shared" ref="F66:W66" si="37">IF(ISERROR(SUM(F25+F36+F42+F55+F65)),0,(SUM(F25+F36+F42+F55+F65)))</f>
        <v>24893355</v>
      </c>
      <c r="G66" s="61">
        <f t="shared" si="37"/>
        <v>0</v>
      </c>
      <c r="H66" s="59">
        <f t="shared" si="37"/>
        <v>2047883.5682029999</v>
      </c>
      <c r="I66" s="59">
        <f t="shared" si="37"/>
        <v>2144793.076657</v>
      </c>
      <c r="J66" s="59">
        <f t="shared" si="37"/>
        <v>2787749.694201</v>
      </c>
      <c r="K66" s="61">
        <f t="shared" si="37"/>
        <v>6980426.3390609995</v>
      </c>
      <c r="L66" s="59">
        <f t="shared" si="37"/>
        <v>2240420.7163840001</v>
      </c>
      <c r="M66" s="59">
        <f t="shared" si="37"/>
        <v>2106978.1811919999</v>
      </c>
      <c r="N66" s="59">
        <f t="shared" si="37"/>
        <v>2664849.5854799999</v>
      </c>
      <c r="O66" s="61">
        <f t="shared" si="37"/>
        <v>7012248.4830560004</v>
      </c>
      <c r="P66" s="59">
        <f t="shared" si="37"/>
        <v>2143852.540333</v>
      </c>
      <c r="Q66" s="59">
        <f t="shared" si="37"/>
        <v>2100801.1176319998</v>
      </c>
      <c r="R66" s="59">
        <f t="shared" si="37"/>
        <v>2698363.1291609998</v>
      </c>
      <c r="S66" s="61">
        <f t="shared" si="37"/>
        <v>6943016.787126</v>
      </c>
      <c r="T66" s="59">
        <f t="shared" si="37"/>
        <v>2112067.6106289998</v>
      </c>
      <c r="U66" s="59">
        <f t="shared" si="37"/>
        <v>2112992.0059449999</v>
      </c>
      <c r="V66" s="59">
        <f t="shared" si="37"/>
        <v>2071907.5300499999</v>
      </c>
      <c r="W66" s="61">
        <f t="shared" si="37"/>
        <v>6296967.1466239998</v>
      </c>
      <c r="X66" s="10"/>
      <c r="Y66" s="67">
        <f t="shared" si="36"/>
        <v>27232658.755867001</v>
      </c>
      <c r="Z66" s="13" t="s">
        <v>144</v>
      </c>
      <c r="AA66" s="13">
        <v>0</v>
      </c>
      <c r="AB66" s="13"/>
      <c r="AC66" s="13" t="b">
        <v>0</v>
      </c>
      <c r="AD66" s="13">
        <v>0</v>
      </c>
      <c r="AE66" s="13">
        <v>67</v>
      </c>
      <c r="AF66" s="13" t="s">
        <v>144</v>
      </c>
    </row>
    <row r="67" spans="1:32" x14ac:dyDescent="0.25">
      <c r="A67" s="47" t="s">
        <v>117</v>
      </c>
      <c r="B67" s="14"/>
      <c r="C67" s="14"/>
      <c r="D67" s="14"/>
      <c r="E67" s="14"/>
      <c r="F67" s="11"/>
      <c r="G67" s="11"/>
      <c r="H67" s="29"/>
      <c r="I67" s="29"/>
      <c r="J67" s="29"/>
      <c r="K67" s="11"/>
      <c r="L67" s="29"/>
      <c r="M67" s="29"/>
      <c r="N67" s="29"/>
      <c r="O67" s="11"/>
      <c r="P67" s="29"/>
      <c r="Q67" s="29"/>
      <c r="R67" s="29"/>
      <c r="S67" s="11"/>
      <c r="T67" s="29"/>
      <c r="U67" s="29"/>
      <c r="V67" s="29"/>
      <c r="W67" s="11"/>
      <c r="X67" s="10"/>
      <c r="Y67" s="64"/>
      <c r="Z67" s="13" t="s">
        <v>146</v>
      </c>
      <c r="AA67" s="13">
        <v>0</v>
      </c>
      <c r="AB67" s="13"/>
      <c r="AC67" s="13" t="b">
        <v>0</v>
      </c>
      <c r="AD67" s="13">
        <v>0</v>
      </c>
      <c r="AE67" s="13">
        <v>86</v>
      </c>
      <c r="AF67" s="13" t="s">
        <v>146</v>
      </c>
    </row>
    <row r="68" spans="1:32" ht="18" thickBot="1" x14ac:dyDescent="0.35">
      <c r="A68" s="48" t="s">
        <v>148</v>
      </c>
      <c r="B68" s="26"/>
      <c r="C68" s="26"/>
      <c r="D68" s="26"/>
      <c r="E68" s="26"/>
      <c r="F68" s="62">
        <f>IF(ISERROR(F17-F66),0,(F17-F66))</f>
        <v>-475141</v>
      </c>
      <c r="G68" s="62">
        <f>IF(ISERROR(G17-G66),0,(G17-G66))</f>
        <v>0</v>
      </c>
      <c r="H68" s="59">
        <f>IF(ISERROR(H17-H66),0,(H17-H66))</f>
        <v>99653.931797000114</v>
      </c>
      <c r="I68" s="59">
        <f>IF(ISERROR(I17-I66),0,(I17-I66))</f>
        <v>2744.4233430000022</v>
      </c>
      <c r="J68" s="59">
        <f>IF(ISERROR(J17-J66),0,(J17-J66))</f>
        <v>-560412.19420100003</v>
      </c>
      <c r="K68" s="62">
        <f>IF(ISERROR(K17-K66),0,(K17-K66))</f>
        <v>-458013.83906099945</v>
      </c>
      <c r="L68" s="59">
        <f>IF(ISERROR(L17-L66),0,(L17-L66))</f>
        <v>-44983.216384000145</v>
      </c>
      <c r="M68" s="59">
        <f>IF(ISERROR(M17-M66),0,(M17-M66))</f>
        <v>88459.318808000069</v>
      </c>
      <c r="N68" s="59">
        <f>IF(ISERROR(N17-N66),0,(N17-N66))</f>
        <v>-452412.08547999989</v>
      </c>
      <c r="O68" s="62">
        <f>IF(ISERROR(O17-O66),0,(O17-O66))</f>
        <v>-408935.98305600043</v>
      </c>
      <c r="P68" s="59">
        <f>IF(ISERROR(P17-P66),0,(P17-P66))</f>
        <v>68584.959666999988</v>
      </c>
      <c r="Q68" s="59">
        <f>IF(ISERROR(Q17-Q66),0,(Q17-Q66))</f>
        <v>143536.38236800022</v>
      </c>
      <c r="R68" s="59">
        <f>IF(ISERROR(R17-R66),0,(R17-R66))</f>
        <v>-502925.62916099979</v>
      </c>
      <c r="S68" s="62">
        <f>IF(ISERROR(S17-S66),0,(S17-S66))</f>
        <v>-290804.28712600004</v>
      </c>
      <c r="T68" s="59">
        <f>IF(ISERROR(T17-T66),0,(T17-T66))</f>
        <v>178369.88937100023</v>
      </c>
      <c r="U68" s="59">
        <f>IF(ISERROR(U17-U66),0,(U17-U66))</f>
        <v>82445.494055000134</v>
      </c>
      <c r="V68" s="59">
        <f>IF(ISERROR(V17-V66),0,(V17-V66))</f>
        <v>123529.96995000006</v>
      </c>
      <c r="W68" s="62">
        <f>IF(ISERROR(W17-W66),0,(W17-W66))</f>
        <v>384345.35337600019</v>
      </c>
      <c r="X68" s="10"/>
      <c r="Y68" s="68">
        <f>IF(ISERROR(SUM(W68+S68+O68+K68)),0,(SUM(W68+S68+O68+K68)))</f>
        <v>-773408.75586699974</v>
      </c>
      <c r="Z68" s="13" t="s">
        <v>147</v>
      </c>
      <c r="AA68" s="13">
        <v>0</v>
      </c>
      <c r="AB68" s="13"/>
      <c r="AC68" s="13" t="b">
        <v>0</v>
      </c>
      <c r="AD68" s="13">
        <v>0</v>
      </c>
      <c r="AE68" s="13">
        <v>68</v>
      </c>
      <c r="AF68" s="13" t="s">
        <v>147</v>
      </c>
    </row>
    <row r="69" spans="1:32" ht="18" thickTop="1" x14ac:dyDescent="0.3">
      <c r="A69" s="49" t="s">
        <v>117</v>
      </c>
      <c r="B69" s="14"/>
      <c r="C69" s="14"/>
      <c r="D69" s="14"/>
      <c r="E69" s="14"/>
      <c r="F69" s="18"/>
      <c r="G69" s="18"/>
      <c r="H69" s="29"/>
      <c r="I69" s="29"/>
      <c r="J69" s="29"/>
      <c r="K69" s="18"/>
      <c r="L69" s="29"/>
      <c r="M69" s="29"/>
      <c r="N69" s="29"/>
      <c r="O69" s="18"/>
      <c r="P69" s="29"/>
      <c r="Q69" s="29"/>
      <c r="R69" s="29"/>
      <c r="S69" s="18"/>
      <c r="T69" s="29"/>
      <c r="U69" s="29"/>
      <c r="V69" s="29"/>
      <c r="W69" s="18"/>
      <c r="X69" s="10"/>
      <c r="Y69" s="30"/>
      <c r="Z69" s="13" t="s">
        <v>149</v>
      </c>
      <c r="AA69" s="13">
        <v>0</v>
      </c>
      <c r="AB69" s="13"/>
      <c r="AC69" s="13" t="b">
        <v>0</v>
      </c>
      <c r="AD69" s="13">
        <v>0</v>
      </c>
      <c r="AE69" s="13">
        <v>16</v>
      </c>
      <c r="AF69" s="13" t="s">
        <v>149</v>
      </c>
    </row>
    <row r="70" spans="1:32" ht="15" hidden="1" customHeight="1" x14ac:dyDescent="0.25">
      <c r="A70" s="2" t="s">
        <v>117</v>
      </c>
      <c r="B70" s="2"/>
      <c r="C70" s="2"/>
      <c r="D70" s="2"/>
      <c r="E70" s="2"/>
      <c r="F70" s="2"/>
      <c r="G70" s="2"/>
      <c r="H70" s="2"/>
      <c r="I70" s="2"/>
      <c r="J70" s="2"/>
      <c r="K70" s="7" t="s">
        <v>117</v>
      </c>
      <c r="L70" s="6"/>
      <c r="M70" s="6"/>
      <c r="N70" s="6"/>
      <c r="O70" s="6"/>
      <c r="P70" s="6"/>
      <c r="Q70" s="6"/>
      <c r="R70" s="5" t="s">
        <v>117</v>
      </c>
      <c r="S70" s="4"/>
      <c r="T70" s="4"/>
      <c r="U70" s="4"/>
      <c r="V70" s="4"/>
      <c r="W70" s="4"/>
      <c r="X70" s="4"/>
      <c r="Y70" s="1"/>
      <c r="Z70" s="13"/>
      <c r="AA70" s="13"/>
      <c r="AB70" s="13"/>
      <c r="AC70" s="13"/>
      <c r="AD70" s="13"/>
      <c r="AE70" s="13"/>
      <c r="AF70" s="13" t="s">
        <v>169</v>
      </c>
    </row>
    <row r="71" spans="1:32" hidden="1" x14ac:dyDescent="0.25">
      <c r="A71" s="13"/>
      <c r="B71" s="13"/>
      <c r="C71" s="13"/>
      <c r="D71" s="13"/>
      <c r="E71" s="13"/>
      <c r="F71" s="13" t="s">
        <v>97</v>
      </c>
      <c r="G71" s="13" t="s">
        <v>98</v>
      </c>
      <c r="H71" s="13" t="s">
        <v>99</v>
      </c>
      <c r="I71" s="13" t="s">
        <v>100</v>
      </c>
      <c r="J71" s="13" t="s">
        <v>101</v>
      </c>
      <c r="K71" s="13" t="s">
        <v>1</v>
      </c>
      <c r="L71" s="13" t="s">
        <v>102</v>
      </c>
      <c r="M71" s="13" t="s">
        <v>103</v>
      </c>
      <c r="N71" s="13" t="s">
        <v>104</v>
      </c>
      <c r="O71" s="13" t="s">
        <v>155</v>
      </c>
      <c r="P71" s="13" t="s">
        <v>105</v>
      </c>
      <c r="Q71" s="13" t="s">
        <v>106</v>
      </c>
      <c r="R71" s="13" t="s">
        <v>107</v>
      </c>
      <c r="S71" s="13" t="s">
        <v>157</v>
      </c>
      <c r="T71" s="13" t="s">
        <v>108</v>
      </c>
      <c r="U71" s="13" t="s">
        <v>109</v>
      </c>
      <c r="V71" s="13" t="s">
        <v>110</v>
      </c>
      <c r="W71" s="13" t="s">
        <v>159</v>
      </c>
      <c r="X71" s="13" t="s">
        <v>161</v>
      </c>
      <c r="Y71" s="13" t="s">
        <v>162</v>
      </c>
      <c r="Z71" s="13"/>
      <c r="AA71" s="13"/>
      <c r="AB71" s="13"/>
      <c r="AC71" s="13"/>
      <c r="AD71" s="13"/>
      <c r="AE71" s="13"/>
      <c r="AF71" s="13"/>
    </row>
    <row r="72" spans="1:32" hidden="1" x14ac:dyDescent="0.25">
      <c r="A72" s="13"/>
      <c r="B72" s="13"/>
      <c r="C72" s="13"/>
      <c r="D72" s="13"/>
      <c r="E72" s="13"/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/>
      <c r="AA72" s="13"/>
      <c r="AB72" s="13"/>
      <c r="AC72" s="13"/>
      <c r="AD72" s="13"/>
      <c r="AE72" s="13"/>
      <c r="AF72" s="13"/>
    </row>
    <row r="73" spans="1:32" hidden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idden="1" x14ac:dyDescent="0.25">
      <c r="A74" s="13"/>
      <c r="B74" s="13"/>
      <c r="C74" s="13"/>
      <c r="D74" s="13"/>
      <c r="E74" s="13"/>
      <c r="F74" s="13" t="b">
        <v>0</v>
      </c>
      <c r="G74" s="13" t="b">
        <v>1</v>
      </c>
      <c r="H74" s="13" t="b">
        <v>1</v>
      </c>
      <c r="I74" s="13" t="b">
        <v>1</v>
      </c>
      <c r="J74" s="13" t="b">
        <v>1</v>
      </c>
      <c r="K74" s="13" t="b">
        <v>0</v>
      </c>
      <c r="L74" s="13" t="b">
        <v>0</v>
      </c>
      <c r="M74" s="13" t="b">
        <v>1</v>
      </c>
      <c r="N74" s="13" t="b">
        <v>1</v>
      </c>
      <c r="O74" s="13" t="b">
        <v>0</v>
      </c>
      <c r="P74" s="13" t="b">
        <v>0</v>
      </c>
      <c r="Q74" s="13" t="b">
        <v>1</v>
      </c>
      <c r="R74" s="13" t="b">
        <v>1</v>
      </c>
      <c r="S74" s="13" t="b">
        <v>0</v>
      </c>
      <c r="T74" s="13" t="b">
        <v>0</v>
      </c>
      <c r="U74" s="13" t="b">
        <v>1</v>
      </c>
      <c r="V74" s="13" t="b">
        <v>1</v>
      </c>
      <c r="W74" s="13" t="b">
        <v>0</v>
      </c>
      <c r="X74" s="13" t="b">
        <v>0</v>
      </c>
      <c r="Y74" s="13" t="b">
        <v>0</v>
      </c>
      <c r="Z74" s="13"/>
      <c r="AA74" s="13"/>
      <c r="AB74" s="13"/>
      <c r="AC74" s="13"/>
      <c r="AD74" s="13"/>
      <c r="AE74" s="13"/>
      <c r="AF74" s="13"/>
    </row>
    <row r="75" spans="1:32" hidden="1" x14ac:dyDescent="0.25">
      <c r="A75" s="13"/>
      <c r="B75" s="13"/>
      <c r="C75" s="13"/>
      <c r="D75" s="13"/>
      <c r="E75" s="13"/>
      <c r="F75" s="13">
        <v>16</v>
      </c>
      <c r="G75" s="13">
        <v>0</v>
      </c>
      <c r="H75" s="13">
        <v>16</v>
      </c>
      <c r="I75" s="13">
        <v>16</v>
      </c>
      <c r="J75" s="13">
        <v>16</v>
      </c>
      <c r="K75" s="13">
        <v>0</v>
      </c>
      <c r="L75" s="13">
        <v>16</v>
      </c>
      <c r="M75" s="13">
        <v>16</v>
      </c>
      <c r="N75" s="13">
        <v>16</v>
      </c>
      <c r="O75" s="13">
        <v>0</v>
      </c>
      <c r="P75" s="13">
        <v>16</v>
      </c>
      <c r="Q75" s="13">
        <v>16</v>
      </c>
      <c r="R75" s="13">
        <v>16</v>
      </c>
      <c r="S75" s="13">
        <v>0</v>
      </c>
      <c r="T75" s="13">
        <v>16</v>
      </c>
      <c r="U75" s="13">
        <v>16</v>
      </c>
      <c r="V75" s="13">
        <v>16</v>
      </c>
      <c r="W75" s="13">
        <v>0</v>
      </c>
      <c r="X75" s="13">
        <v>0</v>
      </c>
      <c r="Y75" s="13">
        <v>0</v>
      </c>
      <c r="Z75" s="13"/>
      <c r="AA75" s="13"/>
      <c r="AB75" s="13"/>
      <c r="AC75" s="13"/>
      <c r="AD75" s="13"/>
      <c r="AE75" s="13"/>
      <c r="AF75" s="13"/>
    </row>
    <row r="76" spans="1:32" hidden="1" x14ac:dyDescent="0.25">
      <c r="A76" s="13" t="s">
        <v>150</v>
      </c>
      <c r="B76" s="13"/>
      <c r="C76" s="13"/>
      <c r="D76" s="13"/>
      <c r="E76" s="13"/>
      <c r="F76" s="13">
        <v>13</v>
      </c>
      <c r="G76" s="13">
        <v>14</v>
      </c>
      <c r="H76" s="13">
        <v>12</v>
      </c>
      <c r="I76" s="13">
        <v>15</v>
      </c>
      <c r="J76" s="13">
        <v>16</v>
      </c>
      <c r="K76" s="13">
        <v>17</v>
      </c>
      <c r="L76" s="13">
        <v>18</v>
      </c>
      <c r="M76" s="13">
        <v>19</v>
      </c>
      <c r="N76" s="13">
        <v>20</v>
      </c>
      <c r="O76" s="13">
        <v>21</v>
      </c>
      <c r="P76" s="13">
        <v>22</v>
      </c>
      <c r="Q76" s="13">
        <v>23</v>
      </c>
      <c r="R76" s="13">
        <v>24</v>
      </c>
      <c r="S76" s="13">
        <v>25</v>
      </c>
      <c r="T76" s="13">
        <v>26</v>
      </c>
      <c r="U76" s="13">
        <v>27</v>
      </c>
      <c r="V76" s="13">
        <v>28</v>
      </c>
      <c r="W76" s="13">
        <v>29</v>
      </c>
      <c r="X76" s="13">
        <v>30</v>
      </c>
      <c r="Y76" s="13">
        <v>31</v>
      </c>
      <c r="Z76" s="13"/>
      <c r="AA76" s="13"/>
      <c r="AB76" s="13"/>
      <c r="AC76" s="13"/>
      <c r="AD76" s="13"/>
      <c r="AE76" s="13"/>
      <c r="AF76" s="13"/>
    </row>
    <row r="77" spans="1:32" hidden="1" x14ac:dyDescent="0.25">
      <c r="A77" s="13" t="s">
        <v>164</v>
      </c>
      <c r="B77" s="13"/>
      <c r="C77" s="13"/>
      <c r="D77" s="13"/>
      <c r="E77" s="13"/>
      <c r="F77" s="13" t="s">
        <v>97</v>
      </c>
      <c r="G77" s="13" t="s">
        <v>98</v>
      </c>
      <c r="H77" s="13" t="s">
        <v>99</v>
      </c>
      <c r="I77" s="13" t="s">
        <v>100</v>
      </c>
      <c r="J77" s="13" t="s">
        <v>101</v>
      </c>
      <c r="K77" s="13" t="s">
        <v>1</v>
      </c>
      <c r="L77" s="13" t="s">
        <v>102</v>
      </c>
      <c r="M77" s="13" t="s">
        <v>103</v>
      </c>
      <c r="N77" s="13" t="s">
        <v>104</v>
      </c>
      <c r="O77" s="13" t="s">
        <v>155</v>
      </c>
      <c r="P77" s="13" t="s">
        <v>105</v>
      </c>
      <c r="Q77" s="13" t="s">
        <v>106</v>
      </c>
      <c r="R77" s="13" t="s">
        <v>107</v>
      </c>
      <c r="S77" s="13" t="s">
        <v>157</v>
      </c>
      <c r="T77" s="13" t="s">
        <v>108</v>
      </c>
      <c r="U77" s="13" t="s">
        <v>109</v>
      </c>
      <c r="V77" s="13" t="s">
        <v>110</v>
      </c>
      <c r="W77" s="13" t="s">
        <v>159</v>
      </c>
      <c r="X77" s="13" t="s">
        <v>161</v>
      </c>
      <c r="Y77" s="13" t="s">
        <v>162</v>
      </c>
      <c r="Z77" s="13"/>
      <c r="AA77" s="13"/>
      <c r="AB77" s="13"/>
      <c r="AC77" s="13"/>
      <c r="AD77" s="13"/>
      <c r="AE77" s="13"/>
      <c r="AF77" s="13"/>
    </row>
  </sheetData>
  <mergeCells count="9">
    <mergeCell ref="A70:J70"/>
    <mergeCell ref="K70:Q70"/>
    <mergeCell ref="R70:Y70"/>
    <mergeCell ref="A1:J1"/>
    <mergeCell ref="K1:Q1"/>
    <mergeCell ref="R1:Y1"/>
    <mergeCell ref="A2:J2"/>
    <mergeCell ref="K2:Q2"/>
    <mergeCell ref="R2:Y2"/>
  </mergeCells>
  <pageMargins left="0.511811023622047" right="0.511811023622047" top="1.37795275590551" bottom="0.98425196850393704" header="0.39370078740157499" footer="0.39370078740157499"/>
  <pageSetup paperSize="5" scale="65" pageOrder="overThenDown" orientation="portrait" r:id="rId1"/>
  <headerFooter>
    <oddHeader>&amp;L&amp;10&amp;G</oddHeader>
    <oddFooter xml:space="preserve">&amp;L&amp;G&amp;"Arial,"&amp;7&amp;K333333 Page &amp;P of &amp;N </oddFooter>
  </headerFooter>
  <colBreaks count="1" manualBreakCount="1">
    <brk id="15" max="6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 Sheet</vt:lpstr>
      <vt:lpstr>Annual Budget</vt:lpstr>
      <vt:lpstr>'Annual Budget'!Print_Area</vt:lpstr>
      <vt:lpstr>'Cover Sheet'!Print_Area</vt:lpstr>
      <vt:lpstr>'Annual Budget'!Print_Titles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Matlack</dc:creator>
  <cp:keywords/>
  <dc:description/>
  <cp:lastModifiedBy>Cynthia Matlack</cp:lastModifiedBy>
  <cp:lastPrinted>2017-05-26T18:14:42Z</cp:lastPrinted>
  <dcterms:created xsi:type="dcterms:W3CDTF">2017-05-26T18:34:52Z</dcterms:created>
  <dcterms:modified xsi:type="dcterms:W3CDTF">2017-05-26T18:35:23Z</dcterms:modified>
  <cp:category/>
  <cp:contentStatus/>
</cp:coreProperties>
</file>