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schlossman.TMAPCHS\Desktop\"/>
    </mc:Choice>
  </mc:AlternateContent>
  <bookViews>
    <workbookView xWindow="0" yWindow="0" windowWidth="23040" windowHeight="9396" activeTab="2"/>
  </bookViews>
  <sheets>
    <sheet name="Cover Sheet" sheetId="6" r:id="rId1"/>
    <sheet name="Enrollment" sheetId="4" r:id="rId2"/>
    <sheet name="Budget" sheetId="8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0">'Cover Sheet'!$A$1:$A$11</definedName>
    <definedName name="_xlnm.Print_Area" localSheetId="3">'Statement of Activites'!$A$1:$Y$75</definedName>
    <definedName name="_xlnm.Print_Area" localSheetId="4">'Statement of Financial Position'!$A$1:$K$46</definedName>
    <definedName name="Scenario">[3]Inputs!#REF!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49" i="8" l="1"/>
  <c r="G249" i="8"/>
  <c r="L247" i="8"/>
  <c r="G247" i="8"/>
  <c r="L246" i="8"/>
  <c r="G246" i="8"/>
  <c r="L243" i="8"/>
  <c r="G243" i="8"/>
  <c r="L242" i="8"/>
  <c r="G242" i="8"/>
  <c r="L239" i="8"/>
  <c r="G239" i="8"/>
  <c r="L238" i="8"/>
  <c r="G238" i="8"/>
  <c r="L237" i="8"/>
  <c r="G237" i="8"/>
  <c r="L234" i="8"/>
  <c r="G234" i="8"/>
  <c r="L232" i="8"/>
  <c r="G232" i="8"/>
  <c r="L230" i="8"/>
  <c r="G230" i="8"/>
  <c r="L228" i="8"/>
  <c r="G228" i="8"/>
  <c r="L227" i="8"/>
  <c r="G227" i="8"/>
  <c r="L224" i="8"/>
  <c r="G224" i="8"/>
  <c r="L223" i="8"/>
  <c r="G223" i="8"/>
  <c r="L220" i="8"/>
  <c r="G220" i="8"/>
  <c r="L219" i="8"/>
  <c r="G219" i="8"/>
  <c r="L216" i="8"/>
  <c r="G216" i="8"/>
  <c r="L215" i="8"/>
  <c r="G215" i="8"/>
  <c r="L212" i="8"/>
  <c r="G212" i="8"/>
  <c r="L211" i="8"/>
  <c r="G211" i="8"/>
  <c r="L208" i="8"/>
  <c r="G208" i="8"/>
  <c r="L207" i="8"/>
  <c r="G207" i="8"/>
  <c r="L204" i="8"/>
  <c r="G204" i="8"/>
  <c r="L203" i="8"/>
  <c r="G203" i="8"/>
  <c r="L200" i="8"/>
  <c r="G200" i="8"/>
  <c r="L199" i="8"/>
  <c r="G199" i="8"/>
  <c r="L196" i="8"/>
  <c r="G196" i="8"/>
  <c r="L195" i="8"/>
  <c r="G195" i="8"/>
  <c r="L192" i="8"/>
  <c r="G192" i="8"/>
  <c r="L191" i="8"/>
  <c r="G191" i="8"/>
  <c r="L186" i="8"/>
  <c r="G186" i="8"/>
  <c r="L184" i="8"/>
  <c r="G184" i="8"/>
  <c r="L183" i="8"/>
  <c r="G183" i="8"/>
  <c r="L180" i="8"/>
  <c r="G180" i="8"/>
  <c r="L179" i="8"/>
  <c r="G179" i="8"/>
  <c r="L176" i="8"/>
  <c r="G176" i="8"/>
  <c r="L175" i="8"/>
  <c r="G175" i="8"/>
  <c r="L174" i="8"/>
  <c r="G174" i="8"/>
  <c r="L173" i="8"/>
  <c r="G173" i="8"/>
  <c r="L170" i="8"/>
  <c r="G170" i="8"/>
  <c r="L169" i="8"/>
  <c r="G169" i="8"/>
  <c r="L166" i="8"/>
  <c r="G166" i="8"/>
  <c r="L165" i="8"/>
  <c r="G165" i="8"/>
  <c r="L164" i="8"/>
  <c r="G164" i="8"/>
  <c r="L161" i="8"/>
  <c r="G161" i="8"/>
  <c r="L160" i="8"/>
  <c r="G160" i="8"/>
  <c r="L155" i="8"/>
  <c r="G155" i="8"/>
  <c r="L153" i="8"/>
  <c r="G153" i="8"/>
  <c r="L152" i="8"/>
  <c r="G152" i="8"/>
  <c r="L151" i="8"/>
  <c r="G151" i="8"/>
  <c r="L150" i="8"/>
  <c r="G150" i="8"/>
  <c r="L149" i="8"/>
  <c r="G149" i="8"/>
  <c r="L148" i="8"/>
  <c r="G148" i="8"/>
  <c r="L147" i="8"/>
  <c r="G147" i="8"/>
  <c r="L144" i="8"/>
  <c r="G144" i="8"/>
  <c r="L143" i="8"/>
  <c r="G143" i="8"/>
  <c r="L140" i="8"/>
  <c r="G140" i="8"/>
  <c r="L139" i="8"/>
  <c r="G139" i="8"/>
  <c r="L138" i="8"/>
  <c r="G138" i="8"/>
  <c r="L133" i="8"/>
  <c r="G133" i="8"/>
  <c r="L131" i="8"/>
  <c r="G131" i="8"/>
  <c r="L130" i="8"/>
  <c r="G130" i="8"/>
  <c r="L127" i="8"/>
  <c r="G127" i="8"/>
  <c r="L126" i="8"/>
  <c r="G126" i="8"/>
  <c r="L123" i="8"/>
  <c r="G123" i="8"/>
  <c r="L122" i="8"/>
  <c r="G122" i="8"/>
  <c r="L118" i="8"/>
  <c r="G118" i="8"/>
  <c r="L117" i="8"/>
  <c r="G117" i="8"/>
  <c r="L114" i="8"/>
  <c r="G114" i="8"/>
  <c r="L113" i="8"/>
  <c r="G113" i="8"/>
  <c r="L112" i="8"/>
  <c r="G112" i="8"/>
  <c r="L111" i="8"/>
  <c r="G111" i="8"/>
  <c r="L108" i="8"/>
  <c r="G108" i="8"/>
  <c r="L107" i="8"/>
  <c r="G107" i="8"/>
  <c r="L102" i="8"/>
  <c r="G102" i="8"/>
  <c r="L100" i="8"/>
  <c r="G100" i="8"/>
  <c r="L99" i="8"/>
  <c r="G99" i="8"/>
  <c r="L98" i="8"/>
  <c r="G98" i="8"/>
  <c r="L97" i="8"/>
  <c r="G97" i="8"/>
  <c r="L96" i="8"/>
  <c r="G96" i="8"/>
  <c r="L93" i="8"/>
  <c r="G93" i="8"/>
  <c r="L92" i="8"/>
  <c r="G92" i="8"/>
  <c r="L91" i="8"/>
  <c r="G91" i="8"/>
  <c r="L90" i="8"/>
  <c r="G90" i="8"/>
  <c r="L87" i="8"/>
  <c r="G87" i="8"/>
  <c r="L86" i="8"/>
  <c r="G86" i="8"/>
  <c r="L85" i="8"/>
  <c r="G85" i="8"/>
  <c r="L84" i="8"/>
  <c r="G84" i="8"/>
  <c r="L83" i="8"/>
  <c r="G83" i="8"/>
  <c r="L82" i="8"/>
  <c r="G82" i="8"/>
  <c r="L81" i="8"/>
  <c r="G81" i="8"/>
  <c r="L78" i="8"/>
  <c r="G78" i="8"/>
  <c r="L77" i="8"/>
  <c r="G77" i="8"/>
  <c r="L76" i="8"/>
  <c r="G76" i="8"/>
  <c r="L75" i="8"/>
  <c r="G75" i="8"/>
  <c r="L74" i="8"/>
  <c r="G74" i="8"/>
  <c r="L73" i="8"/>
  <c r="G73" i="8"/>
  <c r="L72" i="8"/>
  <c r="G72" i="8"/>
  <c r="L71" i="8"/>
  <c r="G71" i="8"/>
  <c r="L70" i="8"/>
  <c r="G70" i="8"/>
  <c r="L63" i="8"/>
  <c r="G63" i="8"/>
  <c r="L61" i="8"/>
  <c r="G61" i="8"/>
  <c r="L60" i="8"/>
  <c r="G60" i="8"/>
  <c r="L59" i="8"/>
  <c r="G59" i="8"/>
  <c r="L56" i="8"/>
  <c r="G56" i="8"/>
  <c r="L55" i="8"/>
  <c r="G55" i="8"/>
  <c r="L52" i="8"/>
  <c r="G52" i="8"/>
  <c r="L51" i="8"/>
  <c r="G51" i="8"/>
  <c r="L50" i="8"/>
  <c r="G50" i="8"/>
  <c r="L49" i="8"/>
  <c r="G49" i="8"/>
  <c r="L46" i="8"/>
  <c r="G46" i="8"/>
  <c r="L45" i="8"/>
  <c r="G45" i="8"/>
  <c r="L44" i="8"/>
  <c r="G44" i="8"/>
  <c r="L38" i="8"/>
  <c r="G38" i="8"/>
  <c r="L37" i="8"/>
  <c r="G37" i="8"/>
  <c r="L33" i="8"/>
  <c r="G33" i="8"/>
  <c r="L32" i="8"/>
  <c r="G32" i="8"/>
  <c r="L29" i="8"/>
  <c r="G29" i="8"/>
  <c r="L28" i="8"/>
  <c r="G28" i="8"/>
  <c r="L27" i="8"/>
  <c r="G27" i="8"/>
  <c r="L26" i="8"/>
  <c r="G26" i="8"/>
  <c r="L23" i="8"/>
  <c r="G23" i="8"/>
  <c r="L22" i="8"/>
  <c r="G22" i="8"/>
  <c r="L19" i="8"/>
  <c r="G19" i="8"/>
  <c r="L18" i="8"/>
  <c r="G18" i="8"/>
  <c r="L15" i="8"/>
  <c r="G15" i="8"/>
  <c r="L14" i="8"/>
  <c r="G14" i="8"/>
  <c r="L13" i="8"/>
  <c r="G13" i="8"/>
  <c r="I74" i="1" l="1"/>
  <c r="M74" i="1"/>
  <c r="Q74" i="1"/>
  <c r="U74" i="1"/>
  <c r="X74" i="1"/>
  <c r="X73" i="1"/>
  <c r="U73" i="1"/>
  <c r="Q73" i="1"/>
  <c r="M73" i="1"/>
  <c r="I73" i="1"/>
  <c r="W74" i="1" l="1"/>
  <c r="Y74" i="1" s="1"/>
  <c r="W73" i="1"/>
  <c r="Y73" i="1" s="1"/>
  <c r="J42" i="2"/>
  <c r="I42" i="2"/>
  <c r="H42" i="2"/>
  <c r="G42" i="2"/>
  <c r="E42" i="2"/>
  <c r="F14" i="1"/>
  <c r="F69" i="1"/>
  <c r="F60" i="1"/>
  <c r="F50" i="1"/>
  <c r="F42" i="1"/>
  <c r="F32" i="1"/>
  <c r="G14" i="1"/>
  <c r="G69" i="1"/>
  <c r="G60" i="1"/>
  <c r="G50" i="1"/>
  <c r="G42" i="1"/>
  <c r="G32" i="1"/>
  <c r="H14" i="1"/>
  <c r="H69" i="1"/>
  <c r="H60" i="1"/>
  <c r="H50" i="1"/>
  <c r="H42" i="1"/>
  <c r="H32" i="1"/>
  <c r="J14" i="1"/>
  <c r="J69" i="1"/>
  <c r="J60" i="1"/>
  <c r="J50" i="1"/>
  <c r="J42" i="1"/>
  <c r="J32" i="1"/>
  <c r="K14" i="1"/>
  <c r="K69" i="1"/>
  <c r="K60" i="1"/>
  <c r="K50" i="1"/>
  <c r="K42" i="1"/>
  <c r="K32" i="1"/>
  <c r="L14" i="1"/>
  <c r="L69" i="1"/>
  <c r="L60" i="1"/>
  <c r="L50" i="1"/>
  <c r="L42" i="1"/>
  <c r="L32" i="1"/>
  <c r="N14" i="1"/>
  <c r="N69" i="1"/>
  <c r="N60" i="1"/>
  <c r="N50" i="1"/>
  <c r="N42" i="1"/>
  <c r="N32" i="1"/>
  <c r="O14" i="1"/>
  <c r="O69" i="1"/>
  <c r="O60" i="1"/>
  <c r="O50" i="1"/>
  <c r="O42" i="1"/>
  <c r="O32" i="1"/>
  <c r="P14" i="1"/>
  <c r="P69" i="1"/>
  <c r="P60" i="1"/>
  <c r="P50" i="1"/>
  <c r="P42" i="1"/>
  <c r="P32" i="1"/>
  <c r="R14" i="1"/>
  <c r="R69" i="1"/>
  <c r="R60" i="1"/>
  <c r="R50" i="1"/>
  <c r="R42" i="1"/>
  <c r="R32" i="1"/>
  <c r="S14" i="1"/>
  <c r="S69" i="1"/>
  <c r="S60" i="1"/>
  <c r="S50" i="1"/>
  <c r="S42" i="1"/>
  <c r="S32" i="1"/>
  <c r="T14" i="1"/>
  <c r="T69" i="1"/>
  <c r="T60" i="1"/>
  <c r="T50" i="1"/>
  <c r="T42" i="1"/>
  <c r="T32" i="1"/>
  <c r="D14" i="1"/>
  <c r="D69" i="1"/>
  <c r="D60" i="1"/>
  <c r="D50" i="1"/>
  <c r="D42" i="1"/>
  <c r="D32" i="1"/>
  <c r="U80" i="1"/>
  <c r="Q80" i="1"/>
  <c r="M80" i="1"/>
  <c r="I80" i="1"/>
  <c r="U79" i="1"/>
  <c r="Q79" i="1"/>
  <c r="M79" i="1"/>
  <c r="I79" i="1"/>
  <c r="U78" i="1"/>
  <c r="Q78" i="1"/>
  <c r="M78" i="1"/>
  <c r="I78" i="1"/>
  <c r="J34" i="2"/>
  <c r="I34" i="2"/>
  <c r="H34" i="2"/>
  <c r="G34" i="2"/>
  <c r="E34" i="2"/>
  <c r="J29" i="2"/>
  <c r="I29" i="2"/>
  <c r="H29" i="2"/>
  <c r="G29" i="2"/>
  <c r="E29" i="2"/>
  <c r="X67" i="1"/>
  <c r="AA7" i="1"/>
  <c r="A1" i="1"/>
  <c r="A1" i="2"/>
  <c r="D58" i="4"/>
  <c r="D42" i="4"/>
  <c r="D31" i="4"/>
  <c r="D26" i="4"/>
  <c r="D34" i="4"/>
  <c r="D24" i="4"/>
  <c r="B58" i="4"/>
  <c r="B42" i="4"/>
  <c r="B24" i="4"/>
  <c r="D37" i="4"/>
  <c r="D44" i="4"/>
  <c r="U67" i="1"/>
  <c r="Q67" i="1"/>
  <c r="M67" i="1"/>
  <c r="I67" i="1"/>
  <c r="X8" i="1"/>
  <c r="X10" i="1"/>
  <c r="X13" i="1"/>
  <c r="X18" i="1"/>
  <c r="X19" i="1"/>
  <c r="X24" i="1"/>
  <c r="X28" i="1"/>
  <c r="X29" i="1"/>
  <c r="X31" i="1"/>
  <c r="X38" i="1"/>
  <c r="X39" i="1"/>
  <c r="X45" i="1"/>
  <c r="X46" i="1"/>
  <c r="X47" i="1"/>
  <c r="X48" i="1"/>
  <c r="X53" i="1"/>
  <c r="X54" i="1"/>
  <c r="X59" i="1"/>
  <c r="X63" i="1"/>
  <c r="X64" i="1"/>
  <c r="X65" i="1"/>
  <c r="X66" i="1"/>
  <c r="X9" i="1"/>
  <c r="X11" i="1"/>
  <c r="X12" i="1"/>
  <c r="X20" i="1"/>
  <c r="X21" i="1"/>
  <c r="X22" i="1"/>
  <c r="X23" i="1"/>
  <c r="X25" i="1"/>
  <c r="X26" i="1"/>
  <c r="X27" i="1"/>
  <c r="X30" i="1"/>
  <c r="X35" i="1"/>
  <c r="X36" i="1"/>
  <c r="X37" i="1"/>
  <c r="X41" i="1"/>
  <c r="X49" i="1"/>
  <c r="X55" i="1"/>
  <c r="X56" i="1"/>
  <c r="X57" i="1"/>
  <c r="X58" i="1"/>
  <c r="X40" i="1"/>
  <c r="X68" i="1"/>
  <c r="X7" i="1"/>
  <c r="D47" i="4"/>
  <c r="D50" i="4"/>
  <c r="D53" i="4"/>
  <c r="J36" i="2"/>
  <c r="I36" i="2"/>
  <c r="H36" i="2"/>
  <c r="G36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44" i="4"/>
  <c r="C37" i="4"/>
  <c r="B37" i="4"/>
  <c r="B44" i="4"/>
  <c r="G44" i="2"/>
  <c r="H44" i="2"/>
  <c r="I44" i="2"/>
  <c r="C24" i="4"/>
  <c r="C53" i="4"/>
  <c r="C47" i="4"/>
  <c r="C50" i="4"/>
  <c r="B47" i="4"/>
  <c r="B50" i="4"/>
  <c r="B53" i="4"/>
  <c r="U68" i="1"/>
  <c r="U66" i="1"/>
  <c r="U65" i="1"/>
  <c r="U40" i="1"/>
  <c r="U64" i="1"/>
  <c r="U63" i="1"/>
  <c r="Q68" i="1"/>
  <c r="Q66" i="1"/>
  <c r="Q65" i="1"/>
  <c r="Q40" i="1"/>
  <c r="Q64" i="1"/>
  <c r="Q63" i="1"/>
  <c r="M68" i="1"/>
  <c r="M66" i="1"/>
  <c r="M65" i="1"/>
  <c r="M40" i="1"/>
  <c r="M64" i="1"/>
  <c r="M63" i="1"/>
  <c r="I68" i="1"/>
  <c r="I66" i="1"/>
  <c r="I65" i="1"/>
  <c r="I40" i="1"/>
  <c r="I64" i="1"/>
  <c r="I63" i="1"/>
  <c r="U59" i="1"/>
  <c r="U58" i="1"/>
  <c r="U57" i="1"/>
  <c r="U56" i="1"/>
  <c r="U55" i="1"/>
  <c r="U54" i="1"/>
  <c r="U53" i="1"/>
  <c r="Q59" i="1"/>
  <c r="Q58" i="1"/>
  <c r="Q57" i="1"/>
  <c r="Q56" i="1"/>
  <c r="Q55" i="1"/>
  <c r="Q54" i="1"/>
  <c r="Q53" i="1"/>
  <c r="M59" i="1"/>
  <c r="M58" i="1"/>
  <c r="M57" i="1"/>
  <c r="M56" i="1"/>
  <c r="M55" i="1"/>
  <c r="M54" i="1"/>
  <c r="M53" i="1"/>
  <c r="I59" i="1"/>
  <c r="I58" i="1"/>
  <c r="I57" i="1"/>
  <c r="I56" i="1"/>
  <c r="I55" i="1"/>
  <c r="I54" i="1"/>
  <c r="I53" i="1"/>
  <c r="U49" i="1"/>
  <c r="U48" i="1"/>
  <c r="U47" i="1"/>
  <c r="U46" i="1"/>
  <c r="U45" i="1"/>
  <c r="Q49" i="1"/>
  <c r="Q48" i="1"/>
  <c r="Q47" i="1"/>
  <c r="Q46" i="1"/>
  <c r="Q45" i="1"/>
  <c r="M49" i="1"/>
  <c r="M48" i="1"/>
  <c r="M47" i="1"/>
  <c r="M46" i="1"/>
  <c r="M45" i="1"/>
  <c r="I45" i="1"/>
  <c r="I49" i="1"/>
  <c r="I48" i="1"/>
  <c r="I47" i="1"/>
  <c r="I46" i="1"/>
  <c r="U41" i="1"/>
  <c r="U39" i="1"/>
  <c r="U38" i="1"/>
  <c r="U37" i="1"/>
  <c r="U36" i="1"/>
  <c r="U35" i="1"/>
  <c r="Q41" i="1"/>
  <c r="Q39" i="1"/>
  <c r="Q38" i="1"/>
  <c r="Q37" i="1"/>
  <c r="Q36" i="1"/>
  <c r="Q35" i="1"/>
  <c r="M41" i="1"/>
  <c r="M39" i="1"/>
  <c r="M38" i="1"/>
  <c r="M37" i="1"/>
  <c r="M36" i="1"/>
  <c r="M35" i="1"/>
  <c r="I41" i="1"/>
  <c r="I39" i="1"/>
  <c r="I38" i="1"/>
  <c r="I37" i="1"/>
  <c r="I36" i="1"/>
  <c r="I35" i="1"/>
  <c r="U13" i="1"/>
  <c r="U12" i="1"/>
  <c r="U11" i="1"/>
  <c r="U10" i="1"/>
  <c r="U9" i="1"/>
  <c r="U8" i="1"/>
  <c r="U7" i="1"/>
  <c r="Q13" i="1"/>
  <c r="Q12" i="1"/>
  <c r="Q11" i="1"/>
  <c r="Q10" i="1"/>
  <c r="Q9" i="1"/>
  <c r="Q8" i="1"/>
  <c r="Q7" i="1"/>
  <c r="M13" i="1"/>
  <c r="M12" i="1"/>
  <c r="M11" i="1"/>
  <c r="M10" i="1"/>
  <c r="M9" i="1"/>
  <c r="M8" i="1"/>
  <c r="M7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9" i="1"/>
  <c r="I10" i="1"/>
  <c r="I13" i="1"/>
  <c r="I12" i="1"/>
  <c r="I11" i="1"/>
  <c r="I8" i="1"/>
  <c r="I7" i="1"/>
  <c r="U42" i="1" l="1"/>
  <c r="W19" i="1"/>
  <c r="Y19" i="1" s="1"/>
  <c r="U32" i="1"/>
  <c r="M69" i="1"/>
  <c r="U14" i="1"/>
  <c r="Q60" i="1"/>
  <c r="M42" i="1"/>
  <c r="M14" i="1"/>
  <c r="I60" i="1"/>
  <c r="Q32" i="1"/>
  <c r="U60" i="1"/>
  <c r="Q14" i="1"/>
  <c r="W9" i="1"/>
  <c r="Y9" i="1" s="1"/>
  <c r="W13" i="1"/>
  <c r="Y13" i="1" s="1"/>
  <c r="W36" i="1"/>
  <c r="Y36" i="1" s="1"/>
  <c r="W58" i="1"/>
  <c r="Y58" i="1" s="1"/>
  <c r="D70" i="1"/>
  <c r="D71" i="1" s="1"/>
  <c r="D75" i="1" s="1"/>
  <c r="U50" i="1"/>
  <c r="Q69" i="1"/>
  <c r="Q50" i="1"/>
  <c r="I32" i="1"/>
  <c r="Q42" i="1"/>
  <c r="I14" i="1"/>
  <c r="W37" i="1"/>
  <c r="Y37" i="1" s="1"/>
  <c r="W46" i="1"/>
  <c r="Y46" i="1" s="1"/>
  <c r="T70" i="1"/>
  <c r="T71" i="1" s="1"/>
  <c r="T75" i="1" s="1"/>
  <c r="W7" i="1"/>
  <c r="Y7" i="1" s="1"/>
  <c r="H70" i="1"/>
  <c r="H71" i="1" s="1"/>
  <c r="H75" i="1" s="1"/>
  <c r="I42" i="1"/>
  <c r="F70" i="1"/>
  <c r="F71" i="1" s="1"/>
  <c r="F75" i="1" s="1"/>
  <c r="M60" i="1"/>
  <c r="R70" i="1"/>
  <c r="R71" i="1" s="1"/>
  <c r="R75" i="1" s="1"/>
  <c r="G70" i="1"/>
  <c r="G71" i="1" s="1"/>
  <c r="G75" i="1" s="1"/>
  <c r="I69" i="1"/>
  <c r="W40" i="1"/>
  <c r="Y40" i="1" s="1"/>
  <c r="P70" i="1"/>
  <c r="P71" i="1" s="1"/>
  <c r="P75" i="1" s="1"/>
  <c r="N70" i="1"/>
  <c r="N71" i="1" s="1"/>
  <c r="N75" i="1" s="1"/>
  <c r="L70" i="1"/>
  <c r="L71" i="1" s="1"/>
  <c r="L75" i="1" s="1"/>
  <c r="M32" i="1"/>
  <c r="K70" i="1"/>
  <c r="K71" i="1" s="1"/>
  <c r="K75" i="1" s="1"/>
  <c r="M50" i="1"/>
  <c r="I50" i="1"/>
  <c r="W23" i="1"/>
  <c r="Y23" i="1" s="1"/>
  <c r="W27" i="1"/>
  <c r="Y27" i="1" s="1"/>
  <c r="W31" i="1"/>
  <c r="Y31" i="1" s="1"/>
  <c r="W21" i="1"/>
  <c r="Y21" i="1" s="1"/>
  <c r="W25" i="1"/>
  <c r="Y25" i="1" s="1"/>
  <c r="W29" i="1"/>
  <c r="Y29" i="1" s="1"/>
  <c r="W35" i="1"/>
  <c r="Y35" i="1" s="1"/>
  <c r="W39" i="1"/>
  <c r="Y39" i="1" s="1"/>
  <c r="W45" i="1"/>
  <c r="Y45" i="1" s="1"/>
  <c r="W48" i="1"/>
  <c r="Y48" i="1" s="1"/>
  <c r="W63" i="1"/>
  <c r="Y63" i="1" s="1"/>
  <c r="W66" i="1"/>
  <c r="Y66" i="1" s="1"/>
  <c r="W67" i="1"/>
  <c r="Y67" i="1" s="1"/>
  <c r="W12" i="1"/>
  <c r="Y12" i="1" s="1"/>
  <c r="W18" i="1"/>
  <c r="Y18" i="1" s="1"/>
  <c r="W22" i="1"/>
  <c r="Y22" i="1" s="1"/>
  <c r="W26" i="1"/>
  <c r="Y26" i="1" s="1"/>
  <c r="W30" i="1"/>
  <c r="Y30" i="1" s="1"/>
  <c r="W20" i="1"/>
  <c r="Y20" i="1" s="1"/>
  <c r="W28" i="1"/>
  <c r="Y28" i="1" s="1"/>
  <c r="W11" i="1"/>
  <c r="Y11" i="1" s="1"/>
  <c r="W38" i="1"/>
  <c r="Y38" i="1" s="1"/>
  <c r="W41" i="1"/>
  <c r="Y41" i="1" s="1"/>
  <c r="W49" i="1"/>
  <c r="Y49" i="1" s="1"/>
  <c r="W56" i="1"/>
  <c r="Y56" i="1" s="1"/>
  <c r="W53" i="1"/>
  <c r="Y53" i="1" s="1"/>
  <c r="W54" i="1"/>
  <c r="Y54" i="1" s="1"/>
  <c r="W59" i="1"/>
  <c r="Y59" i="1" s="1"/>
  <c r="W65" i="1"/>
  <c r="Y65" i="1" s="1"/>
  <c r="W64" i="1"/>
  <c r="Y64" i="1" s="1"/>
  <c r="W68" i="1"/>
  <c r="Y68" i="1" s="1"/>
  <c r="W57" i="1"/>
  <c r="Y57" i="1" s="1"/>
  <c r="W55" i="1"/>
  <c r="Y55" i="1" s="1"/>
  <c r="W8" i="1"/>
  <c r="Y8" i="1" s="1"/>
  <c r="W10" i="1"/>
  <c r="Y10" i="1" s="1"/>
  <c r="W24" i="1"/>
  <c r="Y24" i="1" s="1"/>
  <c r="W47" i="1"/>
  <c r="Y47" i="1" s="1"/>
  <c r="X14" i="1"/>
  <c r="O70" i="1"/>
  <c r="O71" i="1" s="1"/>
  <c r="O75" i="1" s="1"/>
  <c r="S70" i="1"/>
  <c r="S71" i="1" s="1"/>
  <c r="S75" i="1" s="1"/>
  <c r="J70" i="1"/>
  <c r="J71" i="1" s="1"/>
  <c r="J75" i="1" s="1"/>
  <c r="U69" i="1"/>
  <c r="X60" i="1"/>
  <c r="X42" i="1"/>
  <c r="X50" i="1"/>
  <c r="X69" i="1"/>
  <c r="X32" i="1"/>
  <c r="M70" i="1" l="1"/>
  <c r="M71" i="1" s="1"/>
  <c r="M75" i="1" s="1"/>
  <c r="N81" i="1"/>
  <c r="G81" i="1"/>
  <c r="D81" i="1"/>
  <c r="K81" i="1"/>
  <c r="P81" i="1"/>
  <c r="R81" i="1"/>
  <c r="H81" i="1"/>
  <c r="J81" i="1"/>
  <c r="O81" i="1"/>
  <c r="S81" i="1"/>
  <c r="L81" i="1"/>
  <c r="F81" i="1"/>
  <c r="T81" i="1"/>
  <c r="Q70" i="1"/>
  <c r="I70" i="1"/>
  <c r="I71" i="1" s="1"/>
  <c r="I75" i="1" s="1"/>
  <c r="U70" i="1"/>
  <c r="W69" i="1"/>
  <c r="Y69" i="1" s="1"/>
  <c r="W60" i="1"/>
  <c r="Y60" i="1" s="1"/>
  <c r="W32" i="1"/>
  <c r="Y32" i="1" s="1"/>
  <c r="W42" i="1"/>
  <c r="Y42" i="1" s="1"/>
  <c r="W50" i="1"/>
  <c r="Y50" i="1" s="1"/>
  <c r="W14" i="1"/>
  <c r="X70" i="1"/>
  <c r="X71" i="1" s="1"/>
  <c r="X75" i="1" s="1"/>
  <c r="M81" i="1" l="1"/>
  <c r="U81" i="1"/>
  <c r="Q81" i="1"/>
  <c r="I81" i="1"/>
  <c r="U71" i="1"/>
  <c r="U75" i="1" s="1"/>
  <c r="Q71" i="1"/>
  <c r="Q75" i="1" s="1"/>
  <c r="W70" i="1"/>
  <c r="Y14" i="1"/>
  <c r="W71" i="1" l="1"/>
  <c r="Y70" i="1"/>
  <c r="Y71" i="1" l="1"/>
  <c r="W75" i="1"/>
  <c r="Y75" i="1" s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comments2.xml><?xml version="1.0" encoding="utf-8"?>
<comments xmlns="http://schemas.openxmlformats.org/spreadsheetml/2006/main">
  <authors>
    <author>Whitney Jones</author>
  </authors>
  <commentList>
    <comment ref="B17" authorId="0" shapeId="0">
      <text>
        <r>
          <rPr>
            <sz val="9"/>
            <color indexed="81"/>
            <rFont val="Tahoma"/>
            <family val="2"/>
          </rPr>
          <t xml:space="preserve">Deposits, amortized expenses, restricted cash balances, etc. </t>
        </r>
      </text>
    </comment>
    <comment ref="B33" authorId="0" shapeId="0">
      <text>
        <r>
          <rPr>
            <sz val="9"/>
            <color indexed="81"/>
            <rFont val="Tahoma"/>
            <family val="2"/>
          </rPr>
          <t xml:space="preserve">Deferred rent, lease obligations, etc. </t>
        </r>
      </text>
    </comment>
  </commentList>
</comments>
</file>

<file path=xl/sharedStrings.xml><?xml version="1.0" encoding="utf-8"?>
<sst xmlns="http://schemas.openxmlformats.org/spreadsheetml/2006/main" count="413" uniqueCount="365">
  <si>
    <t>Year to Date</t>
  </si>
  <si>
    <t>Actual</t>
  </si>
  <si>
    <t>Budget</t>
  </si>
  <si>
    <t>Variance</t>
  </si>
  <si>
    <t>REVENUE</t>
  </si>
  <si>
    <t>Per Pupil Charter Payments</t>
  </si>
  <si>
    <t>Per Pupil Facilities Allowance</t>
  </si>
  <si>
    <t>Federal Entitlements</t>
  </si>
  <si>
    <t>Other Government Funding/Grants</t>
  </si>
  <si>
    <t>Private Grants and Donations</t>
  </si>
  <si>
    <t>Activity Fees</t>
  </si>
  <si>
    <t>Other Income</t>
  </si>
  <si>
    <t>TOTAL REVENUES</t>
  </si>
  <si>
    <t>ORDINARY EXPENSE</t>
  </si>
  <si>
    <t>Personnel Salaries and Benefits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</si>
  <si>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</si>
  <si>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</si>
  <si>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</si>
  <si>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</si>
  <si>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</si>
  <si>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</si>
  <si>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</si>
  <si>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</si>
  <si>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</si>
  <si>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</si>
  <si>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</si>
  <si>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</si>
  <si>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</si>
  <si>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</si>
  <si>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Subtotal: Personnel Expense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</si>
  <si>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</si>
  <si>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</si>
  <si>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</si>
  <si>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</si>
  <si>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</si>
  <si>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</si>
  <si>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</si>
  <si>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Subtotal: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</si>
  <si>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</si>
  <si>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</si>
  <si>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</si>
  <si>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</si>
  <si>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</si>
  <si>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</si>
  <si>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Subtotal: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</si>
  <si>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</si>
  <si>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</si>
  <si>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</si>
  <si>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</si>
  <si>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</si>
  <si>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</si>
  <si>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</si>
  <si>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</si>
  <si>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Subtotal: Office Expenses</t>
  </si>
  <si>
    <t>General Expenses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</si>
  <si>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</si>
  <si>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</si>
  <si>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</si>
  <si>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</si>
  <si>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</si>
  <si>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</si>
  <si>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TOTAL ORDINARY EXPENSES</t>
  </si>
  <si>
    <t>NET ORDINARY INCOME</t>
  </si>
  <si>
    <t>Depreciation Expense</t>
  </si>
  <si>
    <t>NET INCOME</t>
  </si>
  <si>
    <t>Actuals</t>
  </si>
  <si>
    <t>Interest Expense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</si>
  <si>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</si>
  <si>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</si>
  <si>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</si>
  <si>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</si>
  <si>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</si>
  <si>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</si>
  <si>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</si>
  <si>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</si>
  <si>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</si>
  <si>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</si>
  <si>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</si>
  <si>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</si>
  <si>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</si>
  <si>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</si>
  <si>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</si>
  <si>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</si>
  <si>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</si>
  <si>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</si>
  <si>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</si>
  <si>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</si>
  <si>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</si>
  <si>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</si>
  <si>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</si>
  <si>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</si>
  <si>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</si>
  <si>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</si>
  <si>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</si>
  <si>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</si>
  <si>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</si>
  <si>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</si>
  <si>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</si>
  <si>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</si>
  <si>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</si>
  <si>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</si>
  <si>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</si>
  <si>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</si>
  <si>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</si>
  <si>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</si>
  <si>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</si>
  <si>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</si>
  <si>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</si>
  <si>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</si>
  <si>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</si>
  <si>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</si>
  <si>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</si>
  <si>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</si>
  <si>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</si>
  <si>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</si>
  <si>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</si>
  <si>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</si>
  <si>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</si>
  <si>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</si>
  <si>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</si>
  <si>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</si>
  <si>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</si>
  <si>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</si>
  <si>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</si>
  <si>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</si>
  <si>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</si>
  <si>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</si>
  <si>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</si>
  <si>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</si>
  <si>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Current maturities of long-term debt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</si>
  <si>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</si>
  <si>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</si>
  <si>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</si>
  <si>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</si>
  <si>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</si>
  <si>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</si>
  <si>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</si>
  <si>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</si>
  <si>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</si>
  <si>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</si>
  <si>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</si>
  <si>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</si>
  <si>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</si>
  <si>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</si>
  <si>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</si>
  <si>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</si>
  <si>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</si>
  <si>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</si>
  <si>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</si>
  <si>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</si>
  <si>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</si>
  <si>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</si>
  <si>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</si>
  <si>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</si>
  <si>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</si>
  <si>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</si>
  <si>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</si>
  <si>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</si>
  <si>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Administrative Fee (to PCSB)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</si>
  <si>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</si>
  <si>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</si>
  <si>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</si>
  <si>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</si>
  <si>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</si>
  <si>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</si>
  <si>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</si>
  <si>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Depreciation (Facility)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</si>
  <si>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</si>
  <si>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</si>
  <si>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</si>
  <si>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</si>
  <si>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</si>
  <si>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</si>
  <si>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</si>
  <si>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</si>
  <si>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</si>
  <si>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</si>
  <si>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</si>
  <si>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</si>
  <si>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</si>
  <si>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FY18 Budget (7/1/2017 - 6/30/2018)</t>
  </si>
  <si>
    <t>David Schlossman</t>
  </si>
  <si>
    <t>dschlossman@tmapchs.org</t>
  </si>
  <si>
    <t>202-276-4722</t>
  </si>
  <si>
    <t>FY18</t>
  </si>
  <si>
    <t>7/1/2017 - 6/30/2018</t>
  </si>
  <si>
    <t>To be populated/reported with actuals during the FY.</t>
  </si>
  <si>
    <t>Thurgood Marshall Academy PCS</t>
  </si>
  <si>
    <t xml:space="preserve"> Thurgood Marshall Academy PCS</t>
  </si>
  <si>
    <t>FY 2018 Annual Budget</t>
  </si>
  <si>
    <t>FY18 Budget</t>
  </si>
  <si>
    <t>FY17 Budget</t>
  </si>
  <si>
    <t>Q1 Budget</t>
  </si>
  <si>
    <t>Q2 Budget</t>
  </si>
  <si>
    <t>Q3 Budget</t>
  </si>
  <si>
    <t>Q4 Budget</t>
  </si>
  <si>
    <t xml:space="preserve">  01. Per Pupil Charter Payments:</t>
  </si>
  <si>
    <t xml:space="preserve">   4000 Per-pupil allocation</t>
  </si>
  <si>
    <t xml:space="preserve">   4020 Per-pupil at risk</t>
  </si>
  <si>
    <t xml:space="preserve">   Total 01. Per Pupil Charter Payments</t>
  </si>
  <si>
    <t xml:space="preserve">  02. Per Pupil Facilities Allowance:</t>
  </si>
  <si>
    <t xml:space="preserve">   4040 Per-pupil facility allocation</t>
  </si>
  <si>
    <t xml:space="preserve">   Total 02. Per Pupil Facilities Allowance</t>
  </si>
  <si>
    <t xml:space="preserve">  03. Per Pupil Special Education:</t>
  </si>
  <si>
    <t xml:space="preserve">   4010 Per-pupil special ed funding</t>
  </si>
  <si>
    <t xml:space="preserve">   Total 03. Per Pupil Special Education</t>
  </si>
  <si>
    <t xml:space="preserve">  04. Federal Entitlement/Formula Funding:</t>
  </si>
  <si>
    <t xml:space="preserve">    4105 NCLB</t>
  </si>
  <si>
    <t xml:space="preserve">    4115 National Food Program</t>
  </si>
  <si>
    <t xml:space="preserve">    4120 Other Entitlement Funds</t>
  </si>
  <si>
    <t xml:space="preserve">  Total 04. Federal Entitlement/Formula Funding:</t>
  </si>
  <si>
    <t xml:space="preserve">  05. Federal Grants and Competitive Funding:</t>
  </si>
  <si>
    <t xml:space="preserve">     4130 Federal Government Competitive</t>
  </si>
  <si>
    <t xml:space="preserve">  Total 05. Federal Grants and Competitive Funding:</t>
  </si>
  <si>
    <t xml:space="preserve">  06. Non-Federal Grants and Competitive Funding:</t>
  </si>
  <si>
    <t xml:space="preserve">     4135 Non-Federal Gov't Competitive</t>
  </si>
  <si>
    <t xml:space="preserve">     4140 Private &amp; Foundation Grants</t>
  </si>
  <si>
    <t xml:space="preserve">  Total 06. Non-Federal Grants and Competitive Funding:</t>
  </si>
  <si>
    <t xml:space="preserve">  07. Other Charitable Contributions:</t>
  </si>
  <si>
    <t xml:space="preserve">  08. Activity Fees:</t>
  </si>
  <si>
    <t xml:space="preserve">    4300 School store sales</t>
  </si>
  <si>
    <t xml:space="preserve">    4320 Paid meals sales</t>
  </si>
  <si>
    <t xml:space="preserve">  Total 08. Activity Fees</t>
  </si>
  <si>
    <t xml:space="preserve">  09. Individual, Corporate &amp; Gala:</t>
  </si>
  <si>
    <t xml:space="preserve">    4110 Gala contributions</t>
  </si>
  <si>
    <t xml:space="preserve">    4145 General ind &amp; corp contributions</t>
  </si>
  <si>
    <t xml:space="preserve">    4150 Gala revenue</t>
  </si>
  <si>
    <t xml:space="preserve">  Total 09. Individual, Corporate &amp; Gala</t>
  </si>
  <si>
    <t xml:space="preserve">  10. In-kind Revenue:</t>
  </si>
  <si>
    <t xml:space="preserve">    4180 In-kind contributions</t>
  </si>
  <si>
    <t xml:space="preserve">  Total 10. In-kind Revenue</t>
  </si>
  <si>
    <t xml:space="preserve">   11. Other Income:</t>
  </si>
  <si>
    <t xml:space="preserve">     4500 Rental revenue</t>
  </si>
  <si>
    <t xml:space="preserve">     4600 Other revenue</t>
  </si>
  <si>
    <t xml:space="preserve">   Total 11. Other Income</t>
  </si>
  <si>
    <t>TOTAL REVENUE</t>
  </si>
  <si>
    <t>ORDINARY EXPENSES</t>
  </si>
  <si>
    <t xml:space="preserve"> 12. Staff Salaries:</t>
  </si>
  <si>
    <t xml:space="preserve">  5000 Salaries - dept 100</t>
  </si>
  <si>
    <t xml:space="preserve">  5000 Salaries - dept 116</t>
  </si>
  <si>
    <t xml:space="preserve">  5000 Salaries - dept 206</t>
  </si>
  <si>
    <t xml:space="preserve">  5000 Salaries - dept 306</t>
  </si>
  <si>
    <t xml:space="preserve">  5000 Salaries - dept 802</t>
  </si>
  <si>
    <t xml:space="preserve">  5000 Salaries - dept 901</t>
  </si>
  <si>
    <t xml:space="preserve">  5000 Salaries - dept 903</t>
  </si>
  <si>
    <t xml:space="preserve">  5050 Bonuses - dept 901</t>
  </si>
  <si>
    <t xml:space="preserve">  Total 12. Staff Salaries</t>
  </si>
  <si>
    <t xml:space="preserve">  13. Employee Benefits:</t>
  </si>
  <si>
    <t xml:space="preserve">    5400 Retirement plan contributions</t>
  </si>
  <si>
    <t xml:space="preserve">    5410 Health insurance</t>
  </si>
  <si>
    <t xml:space="preserve">    5420 Life and disability insurance</t>
  </si>
  <si>
    <t xml:space="preserve">    5430 Payroll taxes</t>
  </si>
  <si>
    <t xml:space="preserve">    5450 Workers' comp insurance</t>
  </si>
  <si>
    <t xml:space="preserve">    5460 FSA</t>
  </si>
  <si>
    <t xml:space="preserve">  Total 13. Employee Benefits:</t>
  </si>
  <si>
    <t xml:space="preserve">  14. Contracted Staff:</t>
  </si>
  <si>
    <t xml:space="preserve">    5220 Staff program stipends</t>
  </si>
  <si>
    <t xml:space="preserve">    5520 Substitute teachers</t>
  </si>
  <si>
    <t xml:space="preserve">    5530 Temporary contract help</t>
  </si>
  <si>
    <t xml:space="preserve">  Total 14. Contracted Staff:</t>
  </si>
  <si>
    <t xml:space="preserve">  15. Staff Development Expenses</t>
  </si>
  <si>
    <t xml:space="preserve">    5500 Staff development (non-travel)</t>
  </si>
  <si>
    <t xml:space="preserve">    5600 Staff recruiting</t>
  </si>
  <si>
    <t xml:space="preserve">    5610 Staff meals, events and awards</t>
  </si>
  <si>
    <t xml:space="preserve">    5620 Staff travel (non-development)</t>
  </si>
  <si>
    <t xml:space="preserve">  Total 15. Staff Development Expenses</t>
  </si>
  <si>
    <t xml:space="preserve">  16. Textbooks:</t>
  </si>
  <si>
    <t xml:space="preserve">    7010 Student textbooks</t>
  </si>
  <si>
    <t xml:space="preserve"> Total 16. Textbooks:</t>
  </si>
  <si>
    <t xml:space="preserve">  17. Student Supplies and Materials:</t>
  </si>
  <si>
    <t xml:space="preserve">    7000 Student supplies and snacks</t>
  </si>
  <si>
    <t xml:space="preserve">    7005 Student assessment materials</t>
  </si>
  <si>
    <t xml:space="preserve">    7011 Student uniforms</t>
  </si>
  <si>
    <t xml:space="preserve">  Total 17. Student Supplies and Materials:</t>
  </si>
  <si>
    <t xml:space="preserve">  18. Library and Media Center Materials:</t>
  </si>
  <si>
    <t xml:space="preserve">    7015 Library and media materials</t>
  </si>
  <si>
    <t xml:space="preserve"> Total 18. Library and Media Center Materials:</t>
  </si>
  <si>
    <t xml:space="preserve">  19. Contracted Student Services:</t>
  </si>
  <si>
    <t xml:space="preserve">    7020 Contracted instruction fees</t>
  </si>
  <si>
    <t xml:space="preserve">    7030 Student travel and field trips</t>
  </si>
  <si>
    <t xml:space="preserve"> Total 19. Contracted Student Services:</t>
  </si>
  <si>
    <t xml:space="preserve">  20. Miscellaneous Student Expenses:</t>
  </si>
  <si>
    <t xml:space="preserve">    7035 Other student expense</t>
  </si>
  <si>
    <t xml:space="preserve">  Total 20. Miscellaneous Student Expenses:</t>
  </si>
  <si>
    <t xml:space="preserve">  21. Scholarships</t>
  </si>
  <si>
    <t xml:space="preserve">    7040 Scholarship expense</t>
  </si>
  <si>
    <t xml:space="preserve"> Total  21. Scholarships</t>
  </si>
  <si>
    <t>Subtotal: Direct Student Expenses</t>
  </si>
  <si>
    <t xml:space="preserve">  22. Building Maintenance and Repairs:</t>
  </si>
  <si>
    <t xml:space="preserve">    6010 Maintenance and repairs</t>
  </si>
  <si>
    <t xml:space="preserve">    6105 Gym maintenance, paint &amp; Supp</t>
  </si>
  <si>
    <t>Total  22. Building Maintenance and Repairs:</t>
  </si>
  <si>
    <t xml:space="preserve">  23. Utilities</t>
  </si>
  <si>
    <t xml:space="preserve">    6005 Utilities and garbage removal</t>
  </si>
  <si>
    <t xml:space="preserve"> Total  6005 Utilities and garbage removal</t>
  </si>
  <si>
    <t xml:space="preserve">  24. Contracted Building Services</t>
  </si>
  <si>
    <t xml:space="preserve">    6000 Contracted building services</t>
  </si>
  <si>
    <t xml:space="preserve">    6101 Gym cleaning</t>
  </si>
  <si>
    <t xml:space="preserve">    6102 Gym engineering</t>
  </si>
  <si>
    <t xml:space="preserve">    6103 Gym floor</t>
  </si>
  <si>
    <t xml:space="preserve">    6104 Gym contract work</t>
  </si>
  <si>
    <t xml:space="preserve">    6106 Gym security</t>
  </si>
  <si>
    <t xml:space="preserve"> Total  24. Contracted Building Services</t>
  </si>
  <si>
    <t xml:space="preserve">  25. Office Supplies and Materials:</t>
  </si>
  <si>
    <t xml:space="preserve">    8000 Office supplies</t>
  </si>
  <si>
    <t xml:space="preserve"> Total  25. Office Supplies and Materials:</t>
  </si>
  <si>
    <t xml:space="preserve">  26. Office Equipment Rental and Maintenace:</t>
  </si>
  <si>
    <t xml:space="preserve">    8005 Equipment rental &amp; maintenance</t>
  </si>
  <si>
    <t xml:space="preserve">    8035 Computer support fees</t>
  </si>
  <si>
    <t xml:space="preserve"> Total  26. Office Equipment Rental and Maintenace:</t>
  </si>
  <si>
    <t xml:space="preserve">  27. Telephone/Telecommunications:</t>
  </si>
  <si>
    <t xml:space="preserve">    8010 Telephone &amp; telecommunications</t>
  </si>
  <si>
    <t xml:space="preserve"> Total 27. Telephone/Telecommunications:</t>
  </si>
  <si>
    <t xml:space="preserve">  28. Legal, Accounting and Payroll Services:</t>
  </si>
  <si>
    <t xml:space="preserve">    8030 Accounting fees</t>
  </si>
  <si>
    <t xml:space="preserve">    8033 Bank fees</t>
  </si>
  <si>
    <t xml:space="preserve">    8055 Legal fees</t>
  </si>
  <si>
    <t xml:space="preserve"> Total  28. Legal, Accounting and Payroll Services:</t>
  </si>
  <si>
    <t xml:space="preserve">  29. Printing and Copying:</t>
  </si>
  <si>
    <t xml:space="preserve">    8020 Printing and duplication</t>
  </si>
  <si>
    <t xml:space="preserve"> Total  29. Printing and Copying:</t>
  </si>
  <si>
    <t xml:space="preserve">  30. Postage and Shipping:</t>
  </si>
  <si>
    <t xml:space="preserve">    8015 Postage and delivery</t>
  </si>
  <si>
    <t xml:space="preserve"> Total  30. Postage and Shipping:</t>
  </si>
  <si>
    <t xml:space="preserve">  31. Insurance</t>
  </si>
  <si>
    <t xml:space="preserve">    8060 Business insurance</t>
  </si>
  <si>
    <t xml:space="preserve"> Total  31. Insurance</t>
  </si>
  <si>
    <t xml:space="preserve">  32. Food Service</t>
  </si>
  <si>
    <t xml:space="preserve">    7025 Food service fees</t>
  </si>
  <si>
    <t xml:space="preserve"> Total  32. Food Service</t>
  </si>
  <si>
    <t xml:space="preserve">  33. Authorizer Fees:</t>
  </si>
  <si>
    <t xml:space="preserve">    8025 Authorizer fees</t>
  </si>
  <si>
    <t xml:space="preserve"> Total 33. Authorizer Fees:</t>
  </si>
  <si>
    <t xml:space="preserve">  34. Fundraising Fees:</t>
  </si>
  <si>
    <t xml:space="preserve">    8040 Fundraising fees</t>
  </si>
  <si>
    <t xml:space="preserve"> Total  34. Fundraising Fees:</t>
  </si>
  <si>
    <t xml:space="preserve">  35. Other Professional Fees:</t>
  </si>
  <si>
    <t xml:space="preserve">    8045 Other professional fees</t>
  </si>
  <si>
    <t>Total  35. Other Professional Fees:</t>
  </si>
  <si>
    <t xml:space="preserve">  36. Accreditation Fees:</t>
  </si>
  <si>
    <t xml:space="preserve">    8075 Accrediation fees</t>
  </si>
  <si>
    <t>Total 36. Accreditation Fees:</t>
  </si>
  <si>
    <t xml:space="preserve">  37. Background Checks:</t>
  </si>
  <si>
    <t xml:space="preserve">    8065 Background checks</t>
  </si>
  <si>
    <t>Total  37. Background Checks:</t>
  </si>
  <si>
    <t xml:space="preserve">  38. Dues and Fees</t>
  </si>
  <si>
    <t xml:space="preserve">    8050 Dues and fees</t>
  </si>
  <si>
    <t>Total 38. Dues and Fees</t>
  </si>
  <si>
    <t xml:space="preserve">  39. In-kind Expenses</t>
  </si>
  <si>
    <t xml:space="preserve">    9900 Other Expenses-In-Kind</t>
  </si>
  <si>
    <t>Total  39. In-kind Expenses</t>
  </si>
  <si>
    <t xml:space="preserve">  40. Other General Expenses:</t>
  </si>
  <si>
    <t xml:space="preserve">    9000 Other expenses</t>
  </si>
  <si>
    <t>Total  40. Other General Expenses:</t>
  </si>
  <si>
    <t xml:space="preserve">  41. Depreciation and Amortization:</t>
  </si>
  <si>
    <t xml:space="preserve">    9100 Depreciation</t>
  </si>
  <si>
    <t xml:space="preserve">    9150 Amortization</t>
  </si>
  <si>
    <t xml:space="preserve"> Total  41. Depreciation and Amortization:</t>
  </si>
  <si>
    <t xml:space="preserve">  42. Interest Expenses:</t>
  </si>
  <si>
    <t xml:space="preserve">    9200 Interest expense</t>
  </si>
  <si>
    <t xml:space="preserve"> Total  42. Interest Expenses:</t>
  </si>
  <si>
    <t xml:space="preserve">  43. Unrealized Loss(Gain) on SWAP Interest:</t>
  </si>
  <si>
    <t xml:space="preserve">    9130 Unrealized loss(gain) on SWAP</t>
  </si>
  <si>
    <t>Total 43. Unrealized Loss(Gain) on SWAP Interest:</t>
  </si>
  <si>
    <t>CHANGE IN NET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</si>
</sst>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  <numFmt numFmtId="175" formatCode="[$$-1033]#,##0_);\([$$-1033]#,##0\)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u/>
      <sz val="11"/>
      <color theme="10"/>
      <name val="Calibri"/>
      <family val="2"/>
      <scheme val="minor"/>
    </font>
    <font>
      <b/>
      <i/>
      <sz val="10"/>
      <color rgb="FFFF0000"/>
      <name val="Times New Roman"/>
      <family val="1"/>
    </font>
    <font>
      <sz val="8.85"/>
      <color rgb="FF000000"/>
      <name val="Arial"/>
      <family val="2"/>
    </font>
    <font>
      <b/>
      <sz val="8.85"/>
      <color rgb="FF00000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983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9" fillId="0" borderId="0" applyAlignment="0"/>
  </cellStyleXfs>
  <cellXfs count="135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0" fontId="22" fillId="0" borderId="3" xfId="2" applyFont="1" applyBorder="1"/>
    <xf numFmtId="165" fontId="22" fillId="0" borderId="3" xfId="2" applyNumberFormat="1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165" fontId="3" fillId="2" borderId="24" xfId="1" applyNumberFormat="1" applyFont="1" applyFill="1" applyBorder="1"/>
    <xf numFmtId="0" fontId="67" fillId="61" borderId="0" xfId="981" applyFill="1"/>
    <xf numFmtId="0" fontId="68" fillId="0" borderId="0" xfId="2" applyFont="1"/>
    <xf numFmtId="0" fontId="70" fillId="0" borderId="0" xfId="982" applyFont="1" applyAlignment="1"/>
    <xf numFmtId="0" fontId="69" fillId="0" borderId="0" xfId="982" applyAlignment="1"/>
    <xf numFmtId="0" fontId="69" fillId="0" borderId="0" xfId="982" applyBorder="1" applyAlignment="1"/>
    <xf numFmtId="0" fontId="69" fillId="0" borderId="0" xfId="982"/>
    <xf numFmtId="0" fontId="70" fillId="0" borderId="0" xfId="982" applyFont="1"/>
    <xf numFmtId="0" fontId="70" fillId="0" borderId="0" xfId="982" applyFont="1" applyBorder="1"/>
    <xf numFmtId="0" fontId="70" fillId="0" borderId="27" xfId="982" applyFont="1" applyBorder="1" applyAlignment="1">
      <alignment horizontal="center"/>
    </xf>
    <xf numFmtId="0" fontId="70" fillId="0" borderId="0" xfId="982" applyFont="1" applyBorder="1" applyAlignment="1">
      <alignment horizontal="center"/>
    </xf>
    <xf numFmtId="0" fontId="69" fillId="0" borderId="0" xfId="982" applyAlignment="1">
      <alignment horizontal="left" wrapText="1"/>
    </xf>
    <xf numFmtId="0" fontId="69" fillId="0" borderId="0" xfId="982" applyAlignment="1">
      <alignment horizontal="right"/>
    </xf>
    <xf numFmtId="0" fontId="69" fillId="0" borderId="0" xfId="982" applyBorder="1" applyAlignment="1">
      <alignment horizontal="right"/>
    </xf>
    <xf numFmtId="175" fontId="69" fillId="0" borderId="0" xfId="982" applyNumberFormat="1" applyAlignment="1">
      <alignment horizontal="right"/>
    </xf>
    <xf numFmtId="175" fontId="69" fillId="0" borderId="0" xfId="982" applyNumberFormat="1" applyBorder="1" applyAlignment="1">
      <alignment horizontal="right"/>
    </xf>
    <xf numFmtId="37" fontId="69" fillId="0" borderId="27" xfId="982" applyNumberFormat="1" applyBorder="1" applyAlignment="1">
      <alignment horizontal="right"/>
    </xf>
    <xf numFmtId="37" fontId="69" fillId="0" borderId="0" xfId="982" applyNumberFormat="1" applyBorder="1" applyAlignment="1">
      <alignment horizontal="right"/>
    </xf>
    <xf numFmtId="41" fontId="69" fillId="0" borderId="2" xfId="982" applyNumberFormat="1" applyBorder="1" applyAlignment="1">
      <alignment horizontal="right"/>
    </xf>
    <xf numFmtId="41" fontId="69" fillId="0" borderId="0" xfId="982" applyNumberFormat="1" applyBorder="1" applyAlignment="1">
      <alignment horizontal="right"/>
    </xf>
    <xf numFmtId="41" fontId="69" fillId="0" borderId="1" xfId="982" applyNumberFormat="1" applyBorder="1" applyAlignment="1">
      <alignment horizontal="right"/>
    </xf>
    <xf numFmtId="41" fontId="69" fillId="0" borderId="0" xfId="982" applyNumberFormat="1" applyAlignment="1">
      <alignment horizontal="right"/>
    </xf>
    <xf numFmtId="37" fontId="69" fillId="0" borderId="0" xfId="982" applyNumberFormat="1" applyAlignment="1">
      <alignment horizontal="right"/>
    </xf>
    <xf numFmtId="0" fontId="69" fillId="0" borderId="27" xfId="982" applyBorder="1" applyAlignment="1">
      <alignment horizontal="right"/>
    </xf>
    <xf numFmtId="37" fontId="69" fillId="0" borderId="28" xfId="982" applyNumberFormat="1" applyBorder="1" applyAlignment="1">
      <alignment horizontal="right"/>
    </xf>
    <xf numFmtId="41" fontId="69" fillId="0" borderId="29" xfId="982" applyNumberFormat="1" applyBorder="1" applyAlignment="1">
      <alignment horizontal="right"/>
    </xf>
    <xf numFmtId="0" fontId="69" fillId="0" borderId="0" xfId="982" applyBorder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70" fillId="0" borderId="2" xfId="982" applyFont="1" applyBorder="1" applyAlignment="1">
      <alignment horizontal="center"/>
    </xf>
    <xf numFmtId="0" fontId="3" fillId="60" borderId="0" xfId="0" applyNumberFormat="1" applyFont="1" applyFill="1" applyAlignment="1" applyProtection="1">
      <alignment horizontal="center"/>
    </xf>
  </cellXfs>
  <cellStyles count="983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1" builtinId="8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12" xfId="982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/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schlossman@tmapchs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showGridLines="0" view="pageBreakPreview" zoomScale="115" zoomScaleSheetLayoutView="115" workbookViewId="0">
      <selection activeCell="A10" sqref="A10"/>
    </sheetView>
  </sheetViews>
  <sheetFormatPr defaultColWidth="9.109375" defaultRowHeight="13.2" x14ac:dyDescent="0.25"/>
  <cols>
    <col min="1" max="1" width="49.6640625" style="72" bestFit="1" customWidth="1"/>
    <col min="2" max="3" width="9.109375" style="72"/>
    <col min="4" max="4" width="52.44140625" style="72" customWidth="1"/>
    <col min="5" max="16384" width="9.109375" style="72"/>
  </cols>
  <sheetData>
    <row r="1" spans="1:1" x14ac:dyDescent="0.25">
      <c r="A1" s="71" t="s">
        <v>165</v>
      </c>
    </row>
    <row r="2" spans="1:1" x14ac:dyDescent="0.25">
      <c r="A2" s="73" t="s">
        <v>187</v>
      </c>
    </row>
    <row r="4" spans="1:1" x14ac:dyDescent="0.25">
      <c r="A4" s="73" t="s">
        <v>181</v>
      </c>
    </row>
    <row r="5" spans="1:1" ht="14.4" x14ac:dyDescent="0.3">
      <c r="A5" s="104" t="s">
        <v>182</v>
      </c>
    </row>
    <row r="6" spans="1:1" x14ac:dyDescent="0.25">
      <c r="A6" s="73" t="s">
        <v>183</v>
      </c>
    </row>
    <row r="8" spans="1:1" x14ac:dyDescent="0.25">
      <c r="A8" s="73" t="s">
        <v>184</v>
      </c>
    </row>
    <row r="9" spans="1:1" x14ac:dyDescent="0.25">
      <c r="A9" s="73" t="s">
        <v>185</v>
      </c>
    </row>
  </sheetData>
  <hyperlinks>
    <hyperlink ref="A5" r:id="rId1"/>
  </hyperlinks>
  <pageMargins left="0.7" right="0.7" top="0.75" bottom="0.75" header="0.3" footer="0.3"/>
  <pageSetup paperSize="125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>
      <selection activeCell="B11" sqref="B11"/>
    </sheetView>
  </sheetViews>
  <sheetFormatPr defaultColWidth="7.44140625" defaultRowHeight="13.2" x14ac:dyDescent="0.25"/>
  <cols>
    <col min="1" max="1" width="31.44140625" style="3" customWidth="1"/>
    <col min="2" max="2" width="26.44140625" style="35" customWidth="1"/>
    <col min="3" max="4" width="15.6640625" style="35" customWidth="1"/>
    <col min="5" max="5" width="12" style="3" bestFit="1" customWidth="1"/>
    <col min="6" max="6" width="11.109375" style="3" bestFit="1" customWidth="1"/>
    <col min="7" max="16384" width="7.44140625" style="3"/>
  </cols>
  <sheetData>
    <row r="1" spans="1:4" x14ac:dyDescent="0.25">
      <c r="A1" s="74" t="s">
        <v>188</v>
      </c>
    </row>
    <row r="2" spans="1:4" x14ac:dyDescent="0.25">
      <c r="A2" s="3" t="s">
        <v>180</v>
      </c>
    </row>
    <row r="3" spans="1:4" x14ac:dyDescent="0.25">
      <c r="A3" s="14"/>
      <c r="B3" s="15"/>
      <c r="C3" s="16"/>
      <c r="D3" s="16"/>
    </row>
    <row r="4" spans="1:4" ht="31.5" customHeight="1" x14ac:dyDescent="0.25">
      <c r="A4" s="131" t="s">
        <v>67</v>
      </c>
      <c r="B4" s="130" t="s">
        <v>110</v>
      </c>
      <c r="C4" s="130" t="s">
        <v>151</v>
      </c>
      <c r="D4" s="130" t="s">
        <v>150</v>
      </c>
    </row>
    <row r="5" spans="1:4" ht="16.5" customHeight="1" x14ac:dyDescent="0.25">
      <c r="A5" s="132"/>
      <c r="B5" s="130"/>
      <c r="C5" s="130"/>
      <c r="D5" s="130"/>
    </row>
    <row r="6" spans="1:4" ht="12.75" customHeight="1" x14ac:dyDescent="0.25">
      <c r="A6" s="8" t="s">
        <v>68</v>
      </c>
      <c r="B6" s="37"/>
      <c r="C6" s="37"/>
      <c r="D6" s="37"/>
    </row>
    <row r="7" spans="1:4" ht="12.75" customHeight="1" x14ac:dyDescent="0.25">
      <c r="A7" s="8" t="s">
        <v>69</v>
      </c>
      <c r="B7" s="37"/>
      <c r="C7" s="37"/>
      <c r="D7" s="37"/>
    </row>
    <row r="8" spans="1:4" ht="12.75" customHeight="1" x14ac:dyDescent="0.25">
      <c r="A8" s="8" t="s">
        <v>70</v>
      </c>
      <c r="B8" s="37"/>
      <c r="C8" s="37"/>
      <c r="D8" s="37"/>
    </row>
    <row r="9" spans="1:4" ht="12.75" customHeight="1" x14ac:dyDescent="0.25">
      <c r="A9" s="8" t="s">
        <v>71</v>
      </c>
      <c r="B9" s="37"/>
      <c r="C9" s="37"/>
      <c r="D9" s="37"/>
    </row>
    <row r="10" spans="1:4" ht="12.75" customHeight="1" x14ac:dyDescent="0.25">
      <c r="A10" s="8" t="s">
        <v>72</v>
      </c>
      <c r="B10" s="37"/>
      <c r="C10" s="37"/>
      <c r="D10" s="37"/>
    </row>
    <row r="11" spans="1:4" ht="12.75" customHeight="1" x14ac:dyDescent="0.25">
      <c r="A11" s="8" t="s">
        <v>73</v>
      </c>
      <c r="B11" s="37"/>
      <c r="C11" s="37"/>
      <c r="D11" s="37"/>
    </row>
    <row r="12" spans="1:4" ht="12.75" customHeight="1" x14ac:dyDescent="0.25">
      <c r="A12" s="8" t="s">
        <v>74</v>
      </c>
      <c r="B12" s="37"/>
      <c r="C12" s="37"/>
      <c r="D12" s="37"/>
    </row>
    <row r="13" spans="1:4" ht="12.75" customHeight="1" x14ac:dyDescent="0.25">
      <c r="A13" s="8" t="s">
        <v>75</v>
      </c>
      <c r="B13" s="37"/>
      <c r="C13" s="37"/>
      <c r="D13" s="37"/>
    </row>
    <row r="14" spans="1:4" ht="12.75" customHeight="1" x14ac:dyDescent="0.25">
      <c r="A14" s="9" t="s">
        <v>76</v>
      </c>
      <c r="B14" s="37"/>
      <c r="C14" s="37"/>
      <c r="D14" s="37"/>
    </row>
    <row r="15" spans="1:4" ht="12.75" customHeight="1" x14ac:dyDescent="0.25">
      <c r="A15" s="9" t="s">
        <v>77</v>
      </c>
      <c r="B15" s="37"/>
      <c r="C15" s="37"/>
      <c r="D15" s="37"/>
    </row>
    <row r="16" spans="1:4" ht="12.75" customHeight="1" x14ac:dyDescent="0.25">
      <c r="A16" s="9" t="s">
        <v>78</v>
      </c>
      <c r="B16" s="37"/>
      <c r="C16" s="37"/>
      <c r="D16" s="37"/>
    </row>
    <row r="17" spans="1:4" ht="12.75" customHeight="1" x14ac:dyDescent="0.25">
      <c r="A17" s="8" t="s">
        <v>79</v>
      </c>
      <c r="B17" s="37">
        <v>121</v>
      </c>
      <c r="C17" s="37">
        <v>128.35443037974682</v>
      </c>
      <c r="D17" s="37"/>
    </row>
    <row r="18" spans="1:4" ht="12.75" customHeight="1" x14ac:dyDescent="0.25">
      <c r="A18" s="8" t="s">
        <v>80</v>
      </c>
      <c r="B18" s="37">
        <v>111</v>
      </c>
      <c r="C18" s="37">
        <v>98.734177215189874</v>
      </c>
      <c r="D18" s="37"/>
    </row>
    <row r="19" spans="1:4" ht="12.75" customHeight="1" x14ac:dyDescent="0.25">
      <c r="A19" s="8" t="s">
        <v>81</v>
      </c>
      <c r="B19" s="37">
        <v>87</v>
      </c>
      <c r="C19" s="37">
        <v>88.860759493670884</v>
      </c>
      <c r="D19" s="37"/>
    </row>
    <row r="20" spans="1:4" ht="12.75" customHeight="1" x14ac:dyDescent="0.25">
      <c r="A20" s="8" t="s">
        <v>82</v>
      </c>
      <c r="B20" s="37">
        <v>69</v>
      </c>
      <c r="C20" s="37">
        <v>74.050632911392412</v>
      </c>
      <c r="D20" s="37"/>
    </row>
    <row r="21" spans="1:4" ht="12.75" customHeight="1" x14ac:dyDescent="0.25">
      <c r="A21" s="8" t="s">
        <v>83</v>
      </c>
      <c r="B21" s="36"/>
      <c r="C21" s="37"/>
      <c r="D21" s="37"/>
    </row>
    <row r="22" spans="1:4" ht="12.75" customHeight="1" x14ac:dyDescent="0.25">
      <c r="A22" s="8" t="s">
        <v>84</v>
      </c>
      <c r="B22" s="36"/>
      <c r="C22" s="37"/>
      <c r="D22" s="37"/>
    </row>
    <row r="23" spans="1:4" ht="13.5" customHeight="1" x14ac:dyDescent="0.25">
      <c r="A23" s="9" t="s">
        <v>85</v>
      </c>
      <c r="B23" s="36"/>
      <c r="C23" s="37"/>
      <c r="D23" s="37"/>
    </row>
    <row r="24" spans="1:4" x14ac:dyDescent="0.25">
      <c r="A24" s="17" t="s">
        <v>86</v>
      </c>
      <c r="B24" s="13">
        <f>SUM(B6:B23)</f>
        <v>388</v>
      </c>
      <c r="C24" s="13">
        <f>SUM(C6:C23)</f>
        <v>390</v>
      </c>
      <c r="D24" s="13">
        <f>SUM(D6:D23)</f>
        <v>0</v>
      </c>
    </row>
    <row r="25" spans="1:4" x14ac:dyDescent="0.25">
      <c r="A25" s="18"/>
      <c r="B25" s="19"/>
      <c r="C25" s="11"/>
      <c r="D25" s="11"/>
    </row>
    <row r="26" spans="1:4" ht="26.4" x14ac:dyDescent="0.25">
      <c r="A26" s="17" t="s">
        <v>87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5">
      <c r="A27" s="8" t="s">
        <v>88</v>
      </c>
      <c r="B27" s="37">
        <v>12</v>
      </c>
      <c r="C27" s="37">
        <v>13</v>
      </c>
      <c r="D27" s="37"/>
    </row>
    <row r="28" spans="1:4" ht="12.75" customHeight="1" x14ac:dyDescent="0.25">
      <c r="A28" s="8" t="s">
        <v>89</v>
      </c>
      <c r="B28" s="37">
        <v>19</v>
      </c>
      <c r="C28" s="37">
        <v>18</v>
      </c>
      <c r="D28" s="37"/>
    </row>
    <row r="29" spans="1:4" ht="12.75" customHeight="1" x14ac:dyDescent="0.25">
      <c r="A29" s="8" t="s">
        <v>90</v>
      </c>
      <c r="B29" s="37">
        <v>15</v>
      </c>
      <c r="C29" s="37">
        <v>17</v>
      </c>
      <c r="D29" s="37"/>
    </row>
    <row r="30" spans="1:4" ht="12.75" customHeight="1" x14ac:dyDescent="0.25">
      <c r="A30" s="8" t="s">
        <v>91</v>
      </c>
      <c r="B30" s="37">
        <v>3</v>
      </c>
      <c r="C30" s="37">
        <v>1</v>
      </c>
      <c r="D30" s="37"/>
    </row>
    <row r="31" spans="1:4" ht="13.5" customHeight="1" x14ac:dyDescent="0.25">
      <c r="A31" s="17" t="s">
        <v>92</v>
      </c>
      <c r="B31" s="13">
        <f>SUM(B27:B30)</f>
        <v>49</v>
      </c>
      <c r="C31" s="13">
        <f>SUM(C27:C30)</f>
        <v>49</v>
      </c>
      <c r="D31" s="13">
        <f>SUM(D27:D30)</f>
        <v>0</v>
      </c>
    </row>
    <row r="32" spans="1:4" ht="13.5" customHeight="1" x14ac:dyDescent="0.25">
      <c r="A32" s="21"/>
      <c r="B32" s="22"/>
      <c r="C32" s="11"/>
      <c r="D32" s="11"/>
    </row>
    <row r="33" spans="1:6" ht="13.8" x14ac:dyDescent="0.3">
      <c r="A33" s="23"/>
      <c r="B33" s="22"/>
      <c r="C33" s="11"/>
      <c r="D33" s="11"/>
    </row>
    <row r="34" spans="1:6" ht="32.25" customHeight="1" x14ac:dyDescent="0.25">
      <c r="A34" s="12" t="s">
        <v>93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5">
      <c r="A35" s="12" t="s">
        <v>94</v>
      </c>
      <c r="B35" s="38">
        <v>0</v>
      </c>
      <c r="C35" s="39">
        <v>0</v>
      </c>
      <c r="D35" s="39"/>
    </row>
    <row r="36" spans="1:6" x14ac:dyDescent="0.25">
      <c r="A36" s="21"/>
      <c r="B36" s="22"/>
      <c r="C36" s="11"/>
      <c r="D36" s="11"/>
    </row>
    <row r="37" spans="1:6" ht="12.75" customHeight="1" x14ac:dyDescent="0.25">
      <c r="A37" s="12" t="s">
        <v>95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5">
      <c r="A38" s="7" t="s">
        <v>96</v>
      </c>
      <c r="B38" s="40"/>
      <c r="C38" s="37"/>
      <c r="D38" s="37"/>
    </row>
    <row r="39" spans="1:6" ht="12.75" customHeight="1" x14ac:dyDescent="0.25">
      <c r="A39" s="7" t="s">
        <v>97</v>
      </c>
      <c r="B39" s="40"/>
      <c r="C39" s="37"/>
      <c r="D39" s="37"/>
    </row>
    <row r="40" spans="1:6" ht="12.75" customHeight="1" x14ac:dyDescent="0.25">
      <c r="A40" s="7" t="s">
        <v>98</v>
      </c>
      <c r="B40" s="40"/>
      <c r="C40" s="37"/>
      <c r="D40" s="37"/>
      <c r="F40" s="4"/>
    </row>
    <row r="41" spans="1:6" ht="12.75" customHeight="1" x14ac:dyDescent="0.25">
      <c r="A41" s="7" t="s">
        <v>99</v>
      </c>
      <c r="B41" s="40"/>
      <c r="C41" s="37"/>
      <c r="D41" s="37"/>
      <c r="F41" s="4"/>
    </row>
    <row r="42" spans="1:6" ht="13.5" customHeight="1" x14ac:dyDescent="0.25">
      <c r="A42" s="24" t="s">
        <v>100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5">
      <c r="A43" s="18"/>
      <c r="B43" s="22"/>
      <c r="C43" s="25"/>
      <c r="D43" s="25"/>
      <c r="F43" s="4"/>
    </row>
    <row r="44" spans="1:6" ht="26.4" x14ac:dyDescent="0.25">
      <c r="A44" s="26" t="s">
        <v>101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5">
      <c r="A45" s="12" t="s">
        <v>102</v>
      </c>
      <c r="B45" s="41">
        <v>0</v>
      </c>
      <c r="C45" s="39">
        <v>0</v>
      </c>
      <c r="D45" s="39"/>
      <c r="F45" s="4"/>
    </row>
    <row r="46" spans="1:6" ht="13.5" customHeight="1" x14ac:dyDescent="0.25">
      <c r="A46" s="21"/>
      <c r="B46" s="22"/>
      <c r="C46" s="27"/>
      <c r="D46" s="27"/>
      <c r="F46" s="4"/>
    </row>
    <row r="47" spans="1:6" ht="12.75" customHeight="1" x14ac:dyDescent="0.25">
      <c r="A47" s="7" t="s">
        <v>103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5">
      <c r="A48" s="12" t="s">
        <v>103</v>
      </c>
      <c r="B48" s="38">
        <v>0</v>
      </c>
      <c r="C48" s="39">
        <v>0</v>
      </c>
      <c r="D48" s="39"/>
      <c r="F48" s="4"/>
    </row>
    <row r="49" spans="1:6" x14ac:dyDescent="0.25">
      <c r="A49" s="21"/>
      <c r="B49" s="22"/>
      <c r="C49" s="27"/>
      <c r="D49" s="27"/>
      <c r="F49" s="4"/>
    </row>
    <row r="50" spans="1:6" ht="12.75" customHeight="1" x14ac:dyDescent="0.25">
      <c r="A50" s="12" t="s">
        <v>148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5">
      <c r="A51" s="12" t="s">
        <v>149</v>
      </c>
      <c r="B51" s="39">
        <v>220</v>
      </c>
      <c r="C51" s="39">
        <v>220</v>
      </c>
      <c r="D51" s="39"/>
      <c r="F51" s="4"/>
    </row>
    <row r="52" spans="1:6" x14ac:dyDescent="0.25">
      <c r="A52" s="28"/>
      <c r="B52" s="10"/>
      <c r="C52" s="29"/>
      <c r="D52" s="29"/>
      <c r="F52" s="4"/>
    </row>
    <row r="53" spans="1:6" ht="26.4" x14ac:dyDescent="0.25">
      <c r="A53" s="12" t="s">
        <v>104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5">
      <c r="A54" s="7" t="s">
        <v>105</v>
      </c>
      <c r="B54" s="42"/>
      <c r="C54" s="37"/>
      <c r="D54" s="37"/>
      <c r="F54" s="4"/>
    </row>
    <row r="55" spans="1:6" ht="12.75" customHeight="1" x14ac:dyDescent="0.25">
      <c r="A55" s="7" t="s">
        <v>106</v>
      </c>
      <c r="B55" s="42"/>
      <c r="C55" s="37"/>
      <c r="D55" s="37"/>
      <c r="F55" s="4"/>
    </row>
    <row r="56" spans="1:6" ht="12.75" customHeight="1" x14ac:dyDescent="0.25">
      <c r="A56" s="7" t="s">
        <v>107</v>
      </c>
      <c r="B56" s="42"/>
      <c r="C56" s="37"/>
      <c r="D56" s="37"/>
      <c r="F56" s="4"/>
    </row>
    <row r="57" spans="1:6" ht="12.75" customHeight="1" x14ac:dyDescent="0.25">
      <c r="A57" s="7" t="s">
        <v>108</v>
      </c>
      <c r="B57" s="42"/>
      <c r="C57" s="37"/>
      <c r="D57" s="37"/>
      <c r="F57" s="4"/>
    </row>
    <row r="58" spans="1:6" ht="14.25" customHeight="1" x14ac:dyDescent="0.3">
      <c r="A58" s="30" t="s">
        <v>109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25">
      <c r="A59" s="5"/>
      <c r="B59" s="10"/>
      <c r="C59" s="11"/>
      <c r="D59" s="11"/>
      <c r="F59" s="4"/>
    </row>
    <row r="60" spans="1:6" x14ac:dyDescent="0.25">
      <c r="A60" s="31"/>
      <c r="B60" s="32"/>
      <c r="C60" s="32"/>
      <c r="D60" s="32"/>
      <c r="F60" s="4"/>
    </row>
    <row r="61" spans="1:6" x14ac:dyDescent="0.25">
      <c r="A61" s="33"/>
      <c r="B61" s="34"/>
      <c r="C61" s="34"/>
      <c r="D61" s="34"/>
      <c r="E61" s="4"/>
      <c r="F61" s="6"/>
    </row>
    <row r="62" spans="1:6" x14ac:dyDescent="0.25">
      <c r="F62" s="4"/>
    </row>
    <row r="63" spans="1:6" x14ac:dyDescent="0.25">
      <c r="F63" s="4"/>
    </row>
    <row r="64" spans="1:6" x14ac:dyDescent="0.25">
      <c r="F64" s="4"/>
    </row>
    <row r="65" spans="6:6" x14ac:dyDescent="0.25">
      <c r="F65" s="4"/>
    </row>
    <row r="66" spans="6:6" x14ac:dyDescent="0.25">
      <c r="F66" s="4"/>
    </row>
    <row r="67" spans="6:6" x14ac:dyDescent="0.25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3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1"/>
  <sheetViews>
    <sheetView tabSelected="1" workbookViewId="0">
      <selection activeCell="A12" sqref="A12"/>
    </sheetView>
  </sheetViews>
  <sheetFormatPr defaultRowHeight="11.4" x14ac:dyDescent="0.2"/>
  <cols>
    <col min="1" max="1" width="39.88671875" style="109" customWidth="1"/>
    <col min="2" max="2" width="12.21875" style="109" customWidth="1"/>
    <col min="3" max="3" width="2.6640625" style="129" customWidth="1"/>
    <col min="4" max="4" width="9.6640625" style="109" customWidth="1"/>
    <col min="5" max="5" width="9.5546875" style="109" customWidth="1"/>
    <col min="6" max="7" width="10.77734375" style="109" customWidth="1"/>
    <col min="8" max="8" width="2.88671875" style="129" customWidth="1"/>
    <col min="9" max="9" width="9.5546875" style="109" customWidth="1"/>
    <col min="10" max="10" width="10.109375" style="109" customWidth="1"/>
    <col min="11" max="12" width="10.44140625" style="109" customWidth="1"/>
    <col min="13" max="13" width="3.33203125" style="129" customWidth="1"/>
    <col min="14" max="17" width="9.5546875" style="109" customWidth="1"/>
    <col min="18" max="18" width="2.88671875" style="129" customWidth="1"/>
    <col min="19" max="20" width="9.5546875" style="109" customWidth="1"/>
    <col min="21" max="22" width="9.88671875" style="109" customWidth="1"/>
    <col min="23" max="23" width="2.77734375" style="129" customWidth="1"/>
    <col min="24" max="24" width="13.5546875" style="109" customWidth="1"/>
    <col min="25" max="16384" width="8.88671875" style="109"/>
  </cols>
  <sheetData>
    <row r="1" spans="1:24" ht="12" x14ac:dyDescent="0.25">
      <c r="A1" s="106" t="s">
        <v>187</v>
      </c>
      <c r="B1" s="107"/>
      <c r="C1" s="108"/>
      <c r="D1" s="107"/>
      <c r="E1" s="107"/>
      <c r="F1" s="107"/>
      <c r="G1" s="107"/>
      <c r="H1" s="108"/>
      <c r="I1" s="107"/>
      <c r="J1" s="107"/>
      <c r="K1" s="107"/>
      <c r="L1" s="107"/>
      <c r="M1" s="108"/>
      <c r="N1" s="107"/>
      <c r="O1" s="107"/>
      <c r="P1" s="107"/>
      <c r="Q1" s="107"/>
      <c r="R1" s="108"/>
      <c r="S1" s="107"/>
      <c r="T1" s="107"/>
      <c r="U1" s="107"/>
      <c r="V1" s="107"/>
      <c r="W1" s="108"/>
      <c r="X1" s="107"/>
    </row>
    <row r="2" spans="1:24" ht="12" x14ac:dyDescent="0.25">
      <c r="A2" s="106" t="s">
        <v>189</v>
      </c>
      <c r="B2" s="107"/>
      <c r="C2" s="108"/>
      <c r="D2" s="107"/>
      <c r="E2" s="107"/>
      <c r="F2" s="107"/>
      <c r="G2" s="107"/>
      <c r="H2" s="108"/>
      <c r="I2" s="107"/>
      <c r="J2" s="107"/>
      <c r="K2" s="107"/>
      <c r="L2" s="107"/>
      <c r="M2" s="108"/>
      <c r="N2" s="107"/>
      <c r="O2" s="107"/>
      <c r="P2" s="107"/>
      <c r="Q2" s="107"/>
      <c r="R2" s="108"/>
      <c r="S2" s="107"/>
      <c r="T2" s="107"/>
      <c r="U2" s="107"/>
      <c r="V2" s="107"/>
      <c r="W2" s="108"/>
      <c r="X2" s="107"/>
    </row>
    <row r="3" spans="1:24" x14ac:dyDescent="0.2">
      <c r="A3" s="107"/>
      <c r="B3" s="107"/>
      <c r="C3" s="108"/>
      <c r="D3" s="107"/>
      <c r="E3" s="107"/>
      <c r="F3" s="107"/>
      <c r="G3" s="107"/>
      <c r="H3" s="108"/>
      <c r="I3" s="107"/>
      <c r="J3" s="107"/>
      <c r="K3" s="107"/>
      <c r="L3" s="107"/>
      <c r="M3" s="108"/>
      <c r="N3" s="107"/>
      <c r="O3" s="107"/>
      <c r="P3" s="107"/>
      <c r="Q3" s="107"/>
      <c r="R3" s="108"/>
      <c r="S3" s="107"/>
      <c r="T3" s="107"/>
      <c r="U3" s="107"/>
      <c r="V3" s="107"/>
      <c r="W3" s="108"/>
      <c r="X3" s="107"/>
    </row>
    <row r="4" spans="1:24" s="110" customFormat="1" ht="11.25" customHeight="1" x14ac:dyDescent="0.25">
      <c r="C4" s="111"/>
      <c r="D4" s="133" t="s">
        <v>190</v>
      </c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</row>
    <row r="5" spans="1:24" s="110" customFormat="1" ht="12" x14ac:dyDescent="0.25">
      <c r="B5" s="112" t="s">
        <v>191</v>
      </c>
      <c r="C5" s="113"/>
      <c r="D5" s="112" t="s">
        <v>167</v>
      </c>
      <c r="E5" s="112" t="s">
        <v>168</v>
      </c>
      <c r="F5" s="112" t="s">
        <v>169</v>
      </c>
      <c r="G5" s="112" t="s">
        <v>192</v>
      </c>
      <c r="H5" s="113"/>
      <c r="I5" s="112" t="s">
        <v>170</v>
      </c>
      <c r="J5" s="112" t="s">
        <v>171</v>
      </c>
      <c r="K5" s="112" t="s">
        <v>172</v>
      </c>
      <c r="L5" s="112" t="s">
        <v>193</v>
      </c>
      <c r="M5" s="113"/>
      <c r="N5" s="112" t="s">
        <v>173</v>
      </c>
      <c r="O5" s="112" t="s">
        <v>174</v>
      </c>
      <c r="P5" s="112" t="s">
        <v>175</v>
      </c>
      <c r="Q5" s="112" t="s">
        <v>194</v>
      </c>
      <c r="R5" s="113"/>
      <c r="S5" s="112" t="s">
        <v>176</v>
      </c>
      <c r="T5" s="112" t="s">
        <v>177</v>
      </c>
      <c r="U5" s="112" t="s">
        <v>178</v>
      </c>
      <c r="V5" s="112" t="s">
        <v>195</v>
      </c>
      <c r="W5" s="113"/>
      <c r="X5" s="112" t="s">
        <v>141</v>
      </c>
    </row>
    <row r="6" spans="1:24" x14ac:dyDescent="0.2">
      <c r="A6" s="114"/>
      <c r="B6" s="115"/>
      <c r="C6" s="116"/>
      <c r="D6" s="115"/>
      <c r="E6" s="115"/>
      <c r="F6" s="115"/>
      <c r="G6" s="115"/>
      <c r="H6" s="116"/>
      <c r="I6" s="115"/>
      <c r="J6" s="115"/>
      <c r="K6" s="115"/>
      <c r="L6" s="115"/>
      <c r="M6" s="116"/>
      <c r="N6" s="115"/>
      <c r="O6" s="115"/>
      <c r="P6" s="115"/>
      <c r="Q6" s="115"/>
      <c r="R6" s="116"/>
      <c r="S6" s="115"/>
      <c r="T6" s="115"/>
      <c r="U6" s="115"/>
      <c r="V6" s="115"/>
      <c r="W6" s="116"/>
      <c r="X6" s="115"/>
    </row>
    <row r="7" spans="1:24" x14ac:dyDescent="0.2">
      <c r="A7" s="114"/>
      <c r="B7" s="115"/>
      <c r="C7" s="116"/>
      <c r="D7" s="115"/>
      <c r="E7" s="115"/>
      <c r="F7" s="115"/>
      <c r="G7" s="115"/>
      <c r="H7" s="116"/>
      <c r="I7" s="115"/>
      <c r="J7" s="115"/>
      <c r="K7" s="115"/>
      <c r="L7" s="115"/>
      <c r="M7" s="116"/>
      <c r="N7" s="115"/>
      <c r="O7" s="115"/>
      <c r="P7" s="115"/>
      <c r="Q7" s="115"/>
      <c r="R7" s="116"/>
      <c r="S7" s="115"/>
      <c r="T7" s="115"/>
      <c r="U7" s="115"/>
      <c r="V7" s="115"/>
      <c r="W7" s="116"/>
      <c r="X7" s="115"/>
    </row>
    <row r="8" spans="1:24" x14ac:dyDescent="0.2">
      <c r="A8" s="114"/>
      <c r="B8" s="115"/>
      <c r="C8" s="116"/>
      <c r="D8" s="115"/>
      <c r="E8" s="115"/>
      <c r="F8" s="115"/>
      <c r="G8" s="115"/>
      <c r="H8" s="116"/>
      <c r="I8" s="115"/>
      <c r="J8" s="115"/>
      <c r="K8" s="115"/>
      <c r="L8" s="115"/>
      <c r="M8" s="116"/>
      <c r="N8" s="115"/>
      <c r="O8" s="115"/>
      <c r="P8" s="115"/>
      <c r="Q8" s="115"/>
      <c r="R8" s="116"/>
      <c r="S8" s="115"/>
      <c r="T8" s="115"/>
      <c r="U8" s="115"/>
      <c r="V8" s="115"/>
      <c r="W8" s="116"/>
      <c r="X8" s="115"/>
    </row>
    <row r="9" spans="1:24" x14ac:dyDescent="0.2">
      <c r="A9" s="114"/>
      <c r="B9" s="115"/>
      <c r="C9" s="116"/>
      <c r="D9" s="115"/>
      <c r="E9" s="115"/>
      <c r="F9" s="115"/>
      <c r="G9" s="115"/>
      <c r="H9" s="116"/>
      <c r="I9" s="115"/>
      <c r="J9" s="115"/>
      <c r="K9" s="115"/>
      <c r="L9" s="115"/>
      <c r="M9" s="116"/>
      <c r="N9" s="115"/>
      <c r="O9" s="115"/>
      <c r="P9" s="115"/>
      <c r="Q9" s="115"/>
      <c r="R9" s="116"/>
      <c r="S9" s="115"/>
      <c r="T9" s="115"/>
      <c r="U9" s="115"/>
      <c r="V9" s="115"/>
      <c r="W9" s="116"/>
      <c r="X9" s="115"/>
    </row>
    <row r="10" spans="1:24" x14ac:dyDescent="0.2">
      <c r="A10" s="114" t="s">
        <v>4</v>
      </c>
      <c r="B10" s="115"/>
      <c r="C10" s="116"/>
      <c r="D10" s="115"/>
      <c r="E10" s="115"/>
      <c r="F10" s="115"/>
      <c r="G10" s="115"/>
      <c r="H10" s="116"/>
      <c r="I10" s="115"/>
      <c r="J10" s="115"/>
      <c r="K10" s="115"/>
      <c r="L10" s="115"/>
      <c r="M10" s="116"/>
      <c r="N10" s="115"/>
      <c r="O10" s="115"/>
      <c r="P10" s="115"/>
      <c r="Q10" s="115"/>
      <c r="R10" s="116"/>
      <c r="S10" s="115"/>
      <c r="T10" s="115"/>
      <c r="U10" s="115"/>
      <c r="V10" s="115"/>
      <c r="W10" s="116"/>
      <c r="X10" s="115"/>
    </row>
    <row r="11" spans="1:24" x14ac:dyDescent="0.2">
      <c r="A11" s="114"/>
      <c r="B11" s="115"/>
      <c r="C11" s="116"/>
      <c r="D11" s="115"/>
      <c r="E11" s="115"/>
      <c r="F11" s="115"/>
      <c r="G11" s="115"/>
      <c r="H11" s="116"/>
      <c r="I11" s="115"/>
      <c r="J11" s="115"/>
      <c r="K11" s="115"/>
      <c r="L11" s="115"/>
      <c r="M11" s="116"/>
      <c r="N11" s="115"/>
      <c r="O11" s="115"/>
      <c r="P11" s="115"/>
      <c r="Q11" s="115"/>
      <c r="R11" s="116"/>
      <c r="S11" s="115"/>
      <c r="T11" s="115"/>
      <c r="U11" s="115"/>
      <c r="V11" s="115"/>
      <c r="W11" s="116"/>
      <c r="X11" s="115"/>
    </row>
    <row r="12" spans="1:24" x14ac:dyDescent="0.2">
      <c r="A12" s="114" t="s">
        <v>196</v>
      </c>
      <c r="B12" s="115"/>
      <c r="C12" s="116"/>
      <c r="D12" s="115"/>
      <c r="E12" s="115"/>
      <c r="F12" s="115"/>
      <c r="G12" s="115"/>
      <c r="H12" s="116"/>
      <c r="I12" s="115"/>
      <c r="J12" s="115"/>
      <c r="K12" s="115"/>
      <c r="L12" s="115"/>
      <c r="M12" s="116"/>
      <c r="N12" s="115"/>
      <c r="O12" s="115"/>
      <c r="P12" s="115"/>
      <c r="Q12" s="115"/>
      <c r="R12" s="116"/>
      <c r="S12" s="115"/>
      <c r="T12" s="115"/>
      <c r="U12" s="115"/>
      <c r="V12" s="115"/>
      <c r="W12" s="116"/>
      <c r="X12" s="115"/>
    </row>
    <row r="13" spans="1:24" x14ac:dyDescent="0.2">
      <c r="A13" s="114" t="s">
        <v>197</v>
      </c>
      <c r="B13" s="117">
        <v>4665756</v>
      </c>
      <c r="C13" s="118"/>
      <c r="D13" s="117"/>
      <c r="E13" s="117">
        <v>425062</v>
      </c>
      <c r="F13" s="117">
        <v>425062</v>
      </c>
      <c r="G13" s="117">
        <f>SUM(D13:F13)</f>
        <v>850124</v>
      </c>
      <c r="H13" s="118"/>
      <c r="I13" s="117">
        <v>425062</v>
      </c>
      <c r="J13" s="117">
        <v>425062</v>
      </c>
      <c r="K13" s="117">
        <v>425062</v>
      </c>
      <c r="L13" s="117">
        <f>SUM(I13:K13)</f>
        <v>1275186</v>
      </c>
      <c r="M13" s="118"/>
      <c r="N13" s="117">
        <v>425062</v>
      </c>
      <c r="O13" s="117">
        <v>425062</v>
      </c>
      <c r="P13" s="117">
        <v>425062</v>
      </c>
      <c r="Q13" s="117">
        <v>425062</v>
      </c>
      <c r="R13" s="118"/>
      <c r="S13" s="117">
        <v>425062</v>
      </c>
      <c r="T13" s="117">
        <v>425062</v>
      </c>
      <c r="U13" s="117">
        <v>425067</v>
      </c>
      <c r="V13" s="117">
        <v>425062</v>
      </c>
      <c r="W13" s="118"/>
      <c r="X13" s="117">
        <v>4675687</v>
      </c>
    </row>
    <row r="14" spans="1:24" x14ac:dyDescent="0.2">
      <c r="A14" s="114" t="s">
        <v>198</v>
      </c>
      <c r="B14" s="119">
        <v>460118</v>
      </c>
      <c r="C14" s="120"/>
      <c r="D14" s="119"/>
      <c r="E14" s="119">
        <v>43042</v>
      </c>
      <c r="F14" s="119">
        <v>43042</v>
      </c>
      <c r="G14" s="121">
        <f>SUM(D14:F14)</f>
        <v>86084</v>
      </c>
      <c r="H14" s="122"/>
      <c r="I14" s="119">
        <v>43042</v>
      </c>
      <c r="J14" s="119">
        <v>43042</v>
      </c>
      <c r="K14" s="119">
        <v>43042</v>
      </c>
      <c r="L14" s="121">
        <f>SUM(I14:K14)</f>
        <v>129126</v>
      </c>
      <c r="M14" s="120"/>
      <c r="N14" s="119">
        <v>43042</v>
      </c>
      <c r="O14" s="119">
        <v>43042</v>
      </c>
      <c r="P14" s="119">
        <v>43042</v>
      </c>
      <c r="Q14" s="119">
        <v>43042</v>
      </c>
      <c r="R14" s="120"/>
      <c r="S14" s="119">
        <v>43042</v>
      </c>
      <c r="T14" s="119">
        <v>43042</v>
      </c>
      <c r="U14" s="119">
        <v>43045</v>
      </c>
      <c r="V14" s="119">
        <v>43042</v>
      </c>
      <c r="W14" s="120"/>
      <c r="X14" s="119">
        <v>473465</v>
      </c>
    </row>
    <row r="15" spans="1:24" x14ac:dyDescent="0.2">
      <c r="A15" s="114" t="s">
        <v>199</v>
      </c>
      <c r="B15" s="119">
        <v>5125874</v>
      </c>
      <c r="C15" s="120"/>
      <c r="D15" s="119"/>
      <c r="E15" s="119">
        <v>468104</v>
      </c>
      <c r="F15" s="119">
        <v>468104</v>
      </c>
      <c r="G15" s="123">
        <f>SUM(D15:F15)</f>
        <v>936208</v>
      </c>
      <c r="H15" s="122"/>
      <c r="I15" s="119">
        <v>468104</v>
      </c>
      <c r="J15" s="119">
        <v>468104</v>
      </c>
      <c r="K15" s="119">
        <v>468104</v>
      </c>
      <c r="L15" s="123">
        <f>SUM(I15:K15)</f>
        <v>1404312</v>
      </c>
      <c r="M15" s="120"/>
      <c r="N15" s="119">
        <v>468104</v>
      </c>
      <c r="O15" s="119">
        <v>468104</v>
      </c>
      <c r="P15" s="119">
        <v>468104</v>
      </c>
      <c r="Q15" s="119">
        <v>468104</v>
      </c>
      <c r="R15" s="120"/>
      <c r="S15" s="119">
        <v>468104</v>
      </c>
      <c r="T15" s="119">
        <v>468104</v>
      </c>
      <c r="U15" s="119">
        <v>468112</v>
      </c>
      <c r="V15" s="119">
        <v>468104</v>
      </c>
      <c r="W15" s="120"/>
      <c r="X15" s="119">
        <v>5149152</v>
      </c>
    </row>
    <row r="16" spans="1:24" x14ac:dyDescent="0.2">
      <c r="A16" s="114"/>
      <c r="B16" s="115"/>
      <c r="C16" s="116"/>
      <c r="D16" s="115"/>
      <c r="E16" s="115"/>
      <c r="F16" s="115"/>
      <c r="G16" s="124"/>
      <c r="H16" s="122"/>
      <c r="I16" s="115"/>
      <c r="J16" s="115"/>
      <c r="K16" s="115"/>
      <c r="L16" s="124"/>
      <c r="M16" s="116"/>
      <c r="N16" s="115"/>
      <c r="O16" s="115"/>
      <c r="P16" s="115"/>
      <c r="Q16" s="115"/>
      <c r="R16" s="116"/>
      <c r="S16" s="115"/>
      <c r="T16" s="115"/>
      <c r="U16" s="115"/>
      <c r="V16" s="115"/>
      <c r="W16" s="116"/>
      <c r="X16" s="115"/>
    </row>
    <row r="17" spans="1:24" x14ac:dyDescent="0.2">
      <c r="A17" s="114" t="s">
        <v>200</v>
      </c>
      <c r="B17" s="115"/>
      <c r="C17" s="116"/>
      <c r="D17" s="115"/>
      <c r="E17" s="115"/>
      <c r="F17" s="115"/>
      <c r="G17" s="124"/>
      <c r="H17" s="122"/>
      <c r="I17" s="115"/>
      <c r="J17" s="115"/>
      <c r="K17" s="115"/>
      <c r="L17" s="124"/>
      <c r="M17" s="116"/>
      <c r="N17" s="115"/>
      <c r="O17" s="115"/>
      <c r="P17" s="115"/>
      <c r="Q17" s="115"/>
      <c r="R17" s="116"/>
      <c r="S17" s="115"/>
      <c r="T17" s="115"/>
      <c r="U17" s="115"/>
      <c r="V17" s="115"/>
      <c r="W17" s="116"/>
      <c r="X17" s="115"/>
    </row>
    <row r="18" spans="1:24" x14ac:dyDescent="0.2">
      <c r="A18" s="114" t="s">
        <v>201</v>
      </c>
      <c r="B18" s="119">
        <v>1233980</v>
      </c>
      <c r="C18" s="120"/>
      <c r="D18" s="119">
        <v>103773</v>
      </c>
      <c r="E18" s="119">
        <v>103773</v>
      </c>
      <c r="F18" s="119">
        <v>103773</v>
      </c>
      <c r="G18" s="121">
        <f>SUM(D18:F18)</f>
        <v>311319</v>
      </c>
      <c r="H18" s="122"/>
      <c r="I18" s="119">
        <v>103773</v>
      </c>
      <c r="J18" s="119">
        <v>103773</v>
      </c>
      <c r="K18" s="119">
        <v>103773</v>
      </c>
      <c r="L18" s="121">
        <f>SUM(I18:K18)</f>
        <v>311319</v>
      </c>
      <c r="M18" s="120"/>
      <c r="N18" s="119">
        <v>103773</v>
      </c>
      <c r="O18" s="119">
        <v>103773</v>
      </c>
      <c r="P18" s="119">
        <v>103773</v>
      </c>
      <c r="Q18" s="119">
        <v>103773</v>
      </c>
      <c r="R18" s="120"/>
      <c r="S18" s="119">
        <v>103773</v>
      </c>
      <c r="T18" s="119">
        <v>103773</v>
      </c>
      <c r="U18" s="119">
        <v>103767</v>
      </c>
      <c r="V18" s="119">
        <v>103773</v>
      </c>
      <c r="W18" s="120"/>
      <c r="X18" s="119">
        <v>1245270</v>
      </c>
    </row>
    <row r="19" spans="1:24" x14ac:dyDescent="0.2">
      <c r="A19" s="114" t="s">
        <v>202</v>
      </c>
      <c r="B19" s="119">
        <v>1233980</v>
      </c>
      <c r="C19" s="120"/>
      <c r="D19" s="119">
        <v>103773</v>
      </c>
      <c r="E19" s="119">
        <v>103773</v>
      </c>
      <c r="F19" s="119">
        <v>103773</v>
      </c>
      <c r="G19" s="121">
        <f>SUM(D19:F19)</f>
        <v>311319</v>
      </c>
      <c r="H19" s="122"/>
      <c r="I19" s="119">
        <v>103773</v>
      </c>
      <c r="J19" s="119">
        <v>103773</v>
      </c>
      <c r="K19" s="119">
        <v>103773</v>
      </c>
      <c r="L19" s="121">
        <f>SUM(I19:K19)</f>
        <v>311319</v>
      </c>
      <c r="M19" s="120"/>
      <c r="N19" s="119">
        <v>103773</v>
      </c>
      <c r="O19" s="119">
        <v>103773</v>
      </c>
      <c r="P19" s="119">
        <v>103773</v>
      </c>
      <c r="Q19" s="119">
        <v>103773</v>
      </c>
      <c r="R19" s="120"/>
      <c r="S19" s="119">
        <v>103773</v>
      </c>
      <c r="T19" s="119">
        <v>103773</v>
      </c>
      <c r="U19" s="119">
        <v>103767</v>
      </c>
      <c r="V19" s="119">
        <v>103773</v>
      </c>
      <c r="W19" s="120"/>
      <c r="X19" s="119">
        <v>1245270</v>
      </c>
    </row>
    <row r="20" spans="1:24" x14ac:dyDescent="0.2">
      <c r="A20" s="114"/>
      <c r="B20" s="115"/>
      <c r="C20" s="116"/>
      <c r="D20" s="115"/>
      <c r="E20" s="115"/>
      <c r="F20" s="115"/>
      <c r="G20" s="124"/>
      <c r="H20" s="122"/>
      <c r="I20" s="115"/>
      <c r="J20" s="115"/>
      <c r="K20" s="115"/>
      <c r="L20" s="124"/>
      <c r="M20" s="116"/>
      <c r="N20" s="115"/>
      <c r="O20" s="115"/>
      <c r="P20" s="115"/>
      <c r="Q20" s="115"/>
      <c r="R20" s="116"/>
      <c r="S20" s="115"/>
      <c r="T20" s="115"/>
      <c r="U20" s="115"/>
      <c r="V20" s="115"/>
      <c r="W20" s="116"/>
      <c r="X20" s="115"/>
    </row>
    <row r="21" spans="1:24" x14ac:dyDescent="0.2">
      <c r="A21" s="114" t="s">
        <v>203</v>
      </c>
      <c r="B21" s="115"/>
      <c r="C21" s="116"/>
      <c r="D21" s="115"/>
      <c r="E21" s="115"/>
      <c r="F21" s="115"/>
      <c r="G21" s="124"/>
      <c r="H21" s="122"/>
      <c r="I21" s="115"/>
      <c r="J21" s="115"/>
      <c r="K21" s="115"/>
      <c r="L21" s="124"/>
      <c r="M21" s="116"/>
      <c r="N21" s="115"/>
      <c r="O21" s="115"/>
      <c r="P21" s="115"/>
      <c r="Q21" s="115"/>
      <c r="R21" s="116"/>
      <c r="S21" s="115"/>
      <c r="T21" s="115"/>
      <c r="U21" s="115"/>
      <c r="V21" s="115"/>
      <c r="W21" s="116"/>
      <c r="X21" s="115"/>
    </row>
    <row r="22" spans="1:24" x14ac:dyDescent="0.2">
      <c r="A22" s="114" t="s">
        <v>204</v>
      </c>
      <c r="B22" s="119">
        <v>703494</v>
      </c>
      <c r="C22" s="120"/>
      <c r="D22" s="119"/>
      <c r="E22" s="119">
        <v>72333</v>
      </c>
      <c r="F22" s="119">
        <v>72333</v>
      </c>
      <c r="G22" s="121">
        <f t="shared" ref="G22:G23" si="0">SUM(D22:F22)</f>
        <v>144666</v>
      </c>
      <c r="H22" s="122"/>
      <c r="I22" s="119">
        <v>72333</v>
      </c>
      <c r="J22" s="119">
        <v>72333</v>
      </c>
      <c r="K22" s="119">
        <v>72333</v>
      </c>
      <c r="L22" s="121">
        <f t="shared" ref="L22:L23" si="1">SUM(I22:K22)</f>
        <v>216999</v>
      </c>
      <c r="M22" s="120"/>
      <c r="N22" s="119">
        <v>72333</v>
      </c>
      <c r="O22" s="119">
        <v>72333</v>
      </c>
      <c r="P22" s="119">
        <v>72333</v>
      </c>
      <c r="Q22" s="119">
        <v>72333</v>
      </c>
      <c r="R22" s="120"/>
      <c r="S22" s="119">
        <v>72333</v>
      </c>
      <c r="T22" s="119">
        <v>72333</v>
      </c>
      <c r="U22" s="119">
        <v>72335</v>
      </c>
      <c r="V22" s="119">
        <v>72333</v>
      </c>
      <c r="W22" s="120"/>
      <c r="X22" s="119">
        <v>795665</v>
      </c>
    </row>
    <row r="23" spans="1:24" x14ac:dyDescent="0.2">
      <c r="A23" s="114" t="s">
        <v>205</v>
      </c>
      <c r="B23" s="119">
        <v>703494</v>
      </c>
      <c r="C23" s="120"/>
      <c r="D23" s="119"/>
      <c r="E23" s="119">
        <v>72333</v>
      </c>
      <c r="F23" s="119">
        <v>72333</v>
      </c>
      <c r="G23" s="121">
        <f t="shared" si="0"/>
        <v>144666</v>
      </c>
      <c r="H23" s="122"/>
      <c r="I23" s="119">
        <v>72333</v>
      </c>
      <c r="J23" s="119">
        <v>72333</v>
      </c>
      <c r="K23" s="119">
        <v>72333</v>
      </c>
      <c r="L23" s="121">
        <f t="shared" si="1"/>
        <v>216999</v>
      </c>
      <c r="M23" s="120"/>
      <c r="N23" s="119">
        <v>72333</v>
      </c>
      <c r="O23" s="119">
        <v>72333</v>
      </c>
      <c r="P23" s="119">
        <v>72333</v>
      </c>
      <c r="Q23" s="119">
        <v>72333</v>
      </c>
      <c r="R23" s="120"/>
      <c r="S23" s="119">
        <v>72333</v>
      </c>
      <c r="T23" s="119">
        <v>72333</v>
      </c>
      <c r="U23" s="119">
        <v>72335</v>
      </c>
      <c r="V23" s="119">
        <v>72333</v>
      </c>
      <c r="W23" s="120"/>
      <c r="X23" s="119">
        <v>795665</v>
      </c>
    </row>
    <row r="24" spans="1:24" x14ac:dyDescent="0.2">
      <c r="A24" s="114"/>
      <c r="B24" s="115"/>
      <c r="C24" s="116"/>
      <c r="D24" s="115"/>
      <c r="E24" s="115"/>
      <c r="F24" s="115"/>
      <c r="G24" s="124"/>
      <c r="H24" s="122"/>
      <c r="I24" s="115"/>
      <c r="J24" s="115"/>
      <c r="K24" s="115"/>
      <c r="L24" s="124"/>
      <c r="M24" s="116"/>
      <c r="N24" s="115"/>
      <c r="O24" s="115"/>
      <c r="P24" s="115"/>
      <c r="Q24" s="115"/>
      <c r="R24" s="116"/>
      <c r="S24" s="115"/>
      <c r="T24" s="115"/>
      <c r="U24" s="115"/>
      <c r="V24" s="115"/>
      <c r="W24" s="116"/>
      <c r="X24" s="115"/>
    </row>
    <row r="25" spans="1:24" x14ac:dyDescent="0.2">
      <c r="A25" s="114" t="s">
        <v>206</v>
      </c>
      <c r="B25" s="115"/>
      <c r="C25" s="116"/>
      <c r="D25" s="115"/>
      <c r="E25" s="115"/>
      <c r="F25" s="115"/>
      <c r="G25" s="124"/>
      <c r="H25" s="122"/>
      <c r="I25" s="115"/>
      <c r="J25" s="115"/>
      <c r="K25" s="115"/>
      <c r="L25" s="124"/>
      <c r="M25" s="116"/>
      <c r="N25" s="115"/>
      <c r="O25" s="115"/>
      <c r="P25" s="115"/>
      <c r="Q25" s="115"/>
      <c r="R25" s="116"/>
      <c r="S25" s="115"/>
      <c r="T25" s="115"/>
      <c r="U25" s="115"/>
      <c r="V25" s="115"/>
      <c r="W25" s="116"/>
      <c r="X25" s="115"/>
    </row>
    <row r="26" spans="1:24" x14ac:dyDescent="0.2">
      <c r="A26" s="114" t="s">
        <v>207</v>
      </c>
      <c r="B26" s="125">
        <v>230108</v>
      </c>
      <c r="C26" s="120"/>
      <c r="D26" s="125">
        <v>21920</v>
      </c>
      <c r="E26" s="125">
        <v>21920</v>
      </c>
      <c r="F26" s="125">
        <v>21920</v>
      </c>
      <c r="G26" s="124">
        <f t="shared" ref="G26:G29" si="2">SUM(D26:F26)</f>
        <v>65760</v>
      </c>
      <c r="H26" s="122"/>
      <c r="I26" s="125">
        <v>21920</v>
      </c>
      <c r="J26" s="125">
        <v>21920</v>
      </c>
      <c r="K26" s="125">
        <v>21920</v>
      </c>
      <c r="L26" s="124">
        <f t="shared" ref="L26:L29" si="3">SUM(I26:K26)</f>
        <v>65760</v>
      </c>
      <c r="M26" s="120"/>
      <c r="N26" s="125">
        <v>21920</v>
      </c>
      <c r="O26" s="125">
        <v>21920</v>
      </c>
      <c r="P26" s="125">
        <v>21920</v>
      </c>
      <c r="Q26" s="125">
        <v>21920</v>
      </c>
      <c r="R26" s="120"/>
      <c r="S26" s="125">
        <v>21920</v>
      </c>
      <c r="T26" s="125">
        <v>21920</v>
      </c>
      <c r="U26" s="125">
        <v>21924</v>
      </c>
      <c r="V26" s="125">
        <v>21920</v>
      </c>
      <c r="W26" s="120"/>
      <c r="X26" s="125">
        <v>263044</v>
      </c>
    </row>
    <row r="27" spans="1:24" x14ac:dyDescent="0.2">
      <c r="A27" s="114" t="s">
        <v>208</v>
      </c>
      <c r="B27" s="125">
        <v>62900</v>
      </c>
      <c r="C27" s="120"/>
      <c r="D27" s="125"/>
      <c r="E27" s="125"/>
      <c r="F27" s="125">
        <v>5450</v>
      </c>
      <c r="G27" s="124">
        <f t="shared" si="2"/>
        <v>5450</v>
      </c>
      <c r="H27" s="122"/>
      <c r="I27" s="125">
        <v>5450</v>
      </c>
      <c r="J27" s="125">
        <v>5450</v>
      </c>
      <c r="K27" s="125">
        <v>5450</v>
      </c>
      <c r="L27" s="124">
        <f t="shared" si="3"/>
        <v>16350</v>
      </c>
      <c r="M27" s="120"/>
      <c r="N27" s="125">
        <v>5450</v>
      </c>
      <c r="O27" s="125">
        <v>5450</v>
      </c>
      <c r="P27" s="125">
        <v>5450</v>
      </c>
      <c r="Q27" s="125">
        <v>5450</v>
      </c>
      <c r="R27" s="120"/>
      <c r="S27" s="125">
        <v>5450</v>
      </c>
      <c r="T27" s="125">
        <v>5450</v>
      </c>
      <c r="U27" s="125">
        <v>7450</v>
      </c>
      <c r="V27" s="125">
        <v>5450</v>
      </c>
      <c r="W27" s="120"/>
      <c r="X27" s="125">
        <v>56500</v>
      </c>
    </row>
    <row r="28" spans="1:24" x14ac:dyDescent="0.2">
      <c r="A28" s="114" t="s">
        <v>209</v>
      </c>
      <c r="B28" s="119">
        <v>119264</v>
      </c>
      <c r="C28" s="120"/>
      <c r="D28" s="119">
        <v>14778</v>
      </c>
      <c r="E28" s="119">
        <v>14778</v>
      </c>
      <c r="F28" s="119">
        <v>14778</v>
      </c>
      <c r="G28" s="121">
        <f t="shared" si="2"/>
        <v>44334</v>
      </c>
      <c r="H28" s="122"/>
      <c r="I28" s="119">
        <v>14778</v>
      </c>
      <c r="J28" s="119">
        <v>14778</v>
      </c>
      <c r="K28" s="119">
        <v>14778</v>
      </c>
      <c r="L28" s="121">
        <f t="shared" si="3"/>
        <v>44334</v>
      </c>
      <c r="M28" s="120"/>
      <c r="N28" s="119">
        <v>14778</v>
      </c>
      <c r="O28" s="119">
        <v>14778</v>
      </c>
      <c r="P28" s="119">
        <v>14778</v>
      </c>
      <c r="Q28" s="119">
        <v>14778</v>
      </c>
      <c r="R28" s="120"/>
      <c r="S28" s="119">
        <v>14778</v>
      </c>
      <c r="T28" s="119">
        <v>14778</v>
      </c>
      <c r="U28" s="119">
        <v>14768</v>
      </c>
      <c r="V28" s="119">
        <v>14778</v>
      </c>
      <c r="W28" s="120"/>
      <c r="X28" s="119">
        <v>177326</v>
      </c>
    </row>
    <row r="29" spans="1:24" x14ac:dyDescent="0.2">
      <c r="A29" s="114" t="s">
        <v>210</v>
      </c>
      <c r="B29" s="119">
        <v>412272</v>
      </c>
      <c r="C29" s="120"/>
      <c r="D29" s="119">
        <v>36698</v>
      </c>
      <c r="E29" s="119">
        <v>36698</v>
      </c>
      <c r="F29" s="119">
        <v>42148</v>
      </c>
      <c r="G29" s="123">
        <f t="shared" si="2"/>
        <v>115544</v>
      </c>
      <c r="H29" s="122"/>
      <c r="I29" s="119">
        <v>42148</v>
      </c>
      <c r="J29" s="119">
        <v>42148</v>
      </c>
      <c r="K29" s="119">
        <v>42148</v>
      </c>
      <c r="L29" s="123">
        <f t="shared" si="3"/>
        <v>126444</v>
      </c>
      <c r="M29" s="120"/>
      <c r="N29" s="119">
        <v>42148</v>
      </c>
      <c r="O29" s="119">
        <v>42148</v>
      </c>
      <c r="P29" s="119">
        <v>42148</v>
      </c>
      <c r="Q29" s="119">
        <v>42148</v>
      </c>
      <c r="R29" s="120"/>
      <c r="S29" s="119">
        <v>42148</v>
      </c>
      <c r="T29" s="119">
        <v>42148</v>
      </c>
      <c r="U29" s="119">
        <v>44142</v>
      </c>
      <c r="V29" s="119">
        <v>42148</v>
      </c>
      <c r="W29" s="120"/>
      <c r="X29" s="119">
        <v>496870</v>
      </c>
    </row>
    <row r="30" spans="1:24" x14ac:dyDescent="0.2">
      <c r="A30" s="114"/>
      <c r="B30" s="115"/>
      <c r="C30" s="116"/>
      <c r="D30" s="115"/>
      <c r="E30" s="115"/>
      <c r="F30" s="115"/>
      <c r="G30" s="115"/>
      <c r="H30" s="116"/>
      <c r="I30" s="115"/>
      <c r="J30" s="115"/>
      <c r="K30" s="115"/>
      <c r="L30" s="115"/>
      <c r="M30" s="116"/>
      <c r="N30" s="115"/>
      <c r="O30" s="115"/>
      <c r="P30" s="115"/>
      <c r="Q30" s="115"/>
      <c r="R30" s="116"/>
      <c r="S30" s="115"/>
      <c r="T30" s="115"/>
      <c r="U30" s="115"/>
      <c r="V30" s="115"/>
      <c r="W30" s="116"/>
      <c r="X30" s="115"/>
    </row>
    <row r="31" spans="1:24" x14ac:dyDescent="0.2">
      <c r="A31" s="114" t="s">
        <v>211</v>
      </c>
      <c r="B31" s="115"/>
      <c r="C31" s="116"/>
      <c r="D31" s="115"/>
      <c r="E31" s="115"/>
      <c r="F31" s="115"/>
      <c r="G31" s="115"/>
      <c r="H31" s="116"/>
      <c r="I31" s="115"/>
      <c r="J31" s="115"/>
      <c r="K31" s="115"/>
      <c r="L31" s="115"/>
      <c r="M31" s="116"/>
      <c r="N31" s="115"/>
      <c r="O31" s="115"/>
      <c r="P31" s="115"/>
      <c r="Q31" s="115"/>
      <c r="R31" s="116"/>
      <c r="S31" s="115"/>
      <c r="T31" s="115"/>
      <c r="U31" s="115"/>
      <c r="V31" s="115"/>
      <c r="W31" s="116"/>
      <c r="X31" s="115"/>
    </row>
    <row r="32" spans="1:24" x14ac:dyDescent="0.2">
      <c r="A32" s="114" t="s">
        <v>212</v>
      </c>
      <c r="B32" s="119">
        <v>661035</v>
      </c>
      <c r="C32" s="120"/>
      <c r="D32" s="119">
        <v>44032</v>
      </c>
      <c r="E32" s="119">
        <v>44032</v>
      </c>
      <c r="F32" s="119">
        <v>44032</v>
      </c>
      <c r="G32" s="121">
        <f t="shared" ref="G32:G33" si="4">SUM(D32:F32)</f>
        <v>132096</v>
      </c>
      <c r="H32" s="122"/>
      <c r="I32" s="119">
        <v>44032</v>
      </c>
      <c r="J32" s="119">
        <v>44032</v>
      </c>
      <c r="K32" s="119">
        <v>44032</v>
      </c>
      <c r="L32" s="121">
        <f t="shared" ref="L32:L33" si="5">SUM(I32:K32)</f>
        <v>132096</v>
      </c>
      <c r="M32" s="120"/>
      <c r="N32" s="119">
        <v>44032</v>
      </c>
      <c r="O32" s="119">
        <v>44032</v>
      </c>
      <c r="P32" s="119">
        <v>44032</v>
      </c>
      <c r="Q32" s="119">
        <v>44032</v>
      </c>
      <c r="R32" s="120"/>
      <c r="S32" s="119">
        <v>44032</v>
      </c>
      <c r="T32" s="119">
        <v>44032</v>
      </c>
      <c r="U32" s="119">
        <v>44033</v>
      </c>
      <c r="V32" s="119">
        <v>44032</v>
      </c>
      <c r="W32" s="120"/>
      <c r="X32" s="119">
        <v>528385</v>
      </c>
    </row>
    <row r="33" spans="1:24" x14ac:dyDescent="0.2">
      <c r="A33" s="114" t="s">
        <v>213</v>
      </c>
      <c r="B33" s="119">
        <v>661035</v>
      </c>
      <c r="C33" s="120"/>
      <c r="D33" s="119">
        <v>44032</v>
      </c>
      <c r="E33" s="119">
        <v>44032</v>
      </c>
      <c r="F33" s="119">
        <v>44032</v>
      </c>
      <c r="G33" s="121">
        <f t="shared" si="4"/>
        <v>132096</v>
      </c>
      <c r="H33" s="122"/>
      <c r="I33" s="119">
        <v>44032</v>
      </c>
      <c r="J33" s="119">
        <v>44032</v>
      </c>
      <c r="K33" s="119">
        <v>44032</v>
      </c>
      <c r="L33" s="121">
        <f t="shared" si="5"/>
        <v>132096</v>
      </c>
      <c r="M33" s="120"/>
      <c r="N33" s="119">
        <v>44032</v>
      </c>
      <c r="O33" s="119">
        <v>44032</v>
      </c>
      <c r="P33" s="119">
        <v>44032</v>
      </c>
      <c r="Q33" s="119">
        <v>44032</v>
      </c>
      <c r="R33" s="120"/>
      <c r="S33" s="119">
        <v>44032</v>
      </c>
      <c r="T33" s="119">
        <v>44032</v>
      </c>
      <c r="U33" s="119">
        <v>44033</v>
      </c>
      <c r="V33" s="119">
        <v>44032</v>
      </c>
      <c r="W33" s="120"/>
      <c r="X33" s="119">
        <v>528385</v>
      </c>
    </row>
    <row r="34" spans="1:24" x14ac:dyDescent="0.2">
      <c r="A34" s="114"/>
      <c r="B34" s="115"/>
      <c r="C34" s="116"/>
      <c r="D34" s="115"/>
      <c r="E34" s="115"/>
      <c r="F34" s="115"/>
      <c r="G34" s="115"/>
      <c r="H34" s="116"/>
      <c r="I34" s="115"/>
      <c r="J34" s="115"/>
      <c r="K34" s="115"/>
      <c r="L34" s="115"/>
      <c r="M34" s="116"/>
      <c r="N34" s="115"/>
      <c r="O34" s="115"/>
      <c r="P34" s="115"/>
      <c r="Q34" s="115"/>
      <c r="R34" s="116"/>
      <c r="S34" s="115"/>
      <c r="T34" s="115"/>
      <c r="U34" s="115"/>
      <c r="V34" s="115"/>
      <c r="W34" s="116"/>
      <c r="X34" s="115"/>
    </row>
    <row r="35" spans="1:24" x14ac:dyDescent="0.2">
      <c r="A35" s="114" t="s">
        <v>214</v>
      </c>
      <c r="B35" s="115"/>
      <c r="C35" s="116"/>
      <c r="D35" s="115"/>
      <c r="E35" s="115"/>
      <c r="F35" s="115"/>
      <c r="G35" s="115"/>
      <c r="H35" s="116"/>
      <c r="I35" s="115"/>
      <c r="J35" s="115"/>
      <c r="K35" s="115"/>
      <c r="L35" s="115"/>
      <c r="M35" s="116"/>
      <c r="N35" s="115"/>
      <c r="O35" s="115"/>
      <c r="P35" s="115"/>
      <c r="Q35" s="115"/>
      <c r="R35" s="116"/>
      <c r="S35" s="115"/>
      <c r="T35" s="115"/>
      <c r="U35" s="115"/>
      <c r="V35" s="115"/>
      <c r="W35" s="116"/>
      <c r="X35" s="115"/>
    </row>
    <row r="36" spans="1:24" x14ac:dyDescent="0.2">
      <c r="A36" s="114" t="s">
        <v>215</v>
      </c>
      <c r="B36" s="125">
        <v>5000</v>
      </c>
      <c r="C36" s="120"/>
      <c r="D36" s="125"/>
      <c r="E36" s="125"/>
      <c r="F36" s="125"/>
      <c r="G36" s="125"/>
      <c r="H36" s="120"/>
      <c r="I36" s="125"/>
      <c r="J36" s="125"/>
      <c r="K36" s="125"/>
      <c r="L36" s="125"/>
      <c r="M36" s="120"/>
      <c r="N36" s="125"/>
      <c r="O36" s="125"/>
      <c r="P36" s="125"/>
      <c r="Q36" s="125"/>
      <c r="R36" s="120"/>
      <c r="S36" s="125"/>
      <c r="T36" s="125"/>
      <c r="U36" s="125"/>
      <c r="V36" s="125"/>
      <c r="W36" s="120"/>
      <c r="X36" s="125"/>
    </row>
    <row r="37" spans="1:24" x14ac:dyDescent="0.2">
      <c r="A37" s="114" t="s">
        <v>216</v>
      </c>
      <c r="B37" s="119">
        <v>85500</v>
      </c>
      <c r="C37" s="120"/>
      <c r="D37" s="119">
        <v>7958</v>
      </c>
      <c r="E37" s="119">
        <v>7958</v>
      </c>
      <c r="F37" s="119">
        <v>7958</v>
      </c>
      <c r="G37" s="121">
        <f t="shared" ref="G37:G38" si="6">SUM(D37:F37)</f>
        <v>23874</v>
      </c>
      <c r="H37" s="122"/>
      <c r="I37" s="119">
        <v>7958</v>
      </c>
      <c r="J37" s="119">
        <v>7958</v>
      </c>
      <c r="K37" s="119">
        <v>7958</v>
      </c>
      <c r="L37" s="121">
        <f t="shared" ref="L37:L38" si="7">SUM(I37:K37)</f>
        <v>23874</v>
      </c>
      <c r="M37" s="120"/>
      <c r="N37" s="119">
        <v>7958</v>
      </c>
      <c r="O37" s="119">
        <v>7958</v>
      </c>
      <c r="P37" s="119">
        <v>7958</v>
      </c>
      <c r="Q37" s="119">
        <v>7958</v>
      </c>
      <c r="R37" s="120"/>
      <c r="S37" s="119">
        <v>7958</v>
      </c>
      <c r="T37" s="119">
        <v>7958</v>
      </c>
      <c r="U37" s="119">
        <v>7962</v>
      </c>
      <c r="V37" s="119">
        <v>7958</v>
      </c>
      <c r="W37" s="120"/>
      <c r="X37" s="119">
        <v>95500</v>
      </c>
    </row>
    <row r="38" spans="1:24" ht="22.8" x14ac:dyDescent="0.2">
      <c r="A38" s="114" t="s">
        <v>217</v>
      </c>
      <c r="B38" s="119">
        <v>90500</v>
      </c>
      <c r="C38" s="120"/>
      <c r="D38" s="119">
        <v>7958</v>
      </c>
      <c r="E38" s="119">
        <v>7958</v>
      </c>
      <c r="F38" s="119">
        <v>7958</v>
      </c>
      <c r="G38" s="121">
        <f t="shared" si="6"/>
        <v>23874</v>
      </c>
      <c r="H38" s="122"/>
      <c r="I38" s="119">
        <v>7958</v>
      </c>
      <c r="J38" s="119">
        <v>7958</v>
      </c>
      <c r="K38" s="119">
        <v>7958</v>
      </c>
      <c r="L38" s="121">
        <f t="shared" si="7"/>
        <v>23874</v>
      </c>
      <c r="M38" s="120"/>
      <c r="N38" s="119">
        <v>7958</v>
      </c>
      <c r="O38" s="119">
        <v>7958</v>
      </c>
      <c r="P38" s="119">
        <v>7958</v>
      </c>
      <c r="Q38" s="119">
        <v>7958</v>
      </c>
      <c r="R38" s="120"/>
      <c r="S38" s="119">
        <v>7958</v>
      </c>
      <c r="T38" s="119">
        <v>7958</v>
      </c>
      <c r="U38" s="119">
        <v>7962</v>
      </c>
      <c r="V38" s="119">
        <v>7958</v>
      </c>
      <c r="W38" s="120"/>
      <c r="X38" s="119">
        <v>95500</v>
      </c>
    </row>
    <row r="39" spans="1:24" x14ac:dyDescent="0.2">
      <c r="A39" s="114"/>
      <c r="B39" s="115"/>
      <c r="C39" s="116"/>
      <c r="D39" s="115"/>
      <c r="E39" s="115"/>
      <c r="F39" s="115"/>
      <c r="G39" s="115"/>
      <c r="H39" s="116"/>
      <c r="I39" s="115"/>
      <c r="J39" s="115"/>
      <c r="K39" s="115"/>
      <c r="L39" s="115"/>
      <c r="M39" s="116"/>
      <c r="N39" s="115"/>
      <c r="O39" s="115"/>
      <c r="P39" s="115"/>
      <c r="Q39" s="115"/>
      <c r="R39" s="116"/>
      <c r="S39" s="115"/>
      <c r="T39" s="115"/>
      <c r="U39" s="115"/>
      <c r="V39" s="115"/>
      <c r="W39" s="116"/>
      <c r="X39" s="115"/>
    </row>
    <row r="40" spans="1:24" hidden="1" x14ac:dyDescent="0.2">
      <c r="A40" s="114" t="s">
        <v>218</v>
      </c>
      <c r="B40" s="126"/>
      <c r="C40" s="116"/>
      <c r="D40" s="126"/>
      <c r="E40" s="126"/>
      <c r="F40" s="126"/>
      <c r="G40" s="126"/>
      <c r="H40" s="116"/>
      <c r="I40" s="126"/>
      <c r="J40" s="126"/>
      <c r="K40" s="126"/>
      <c r="L40" s="126"/>
      <c r="M40" s="116"/>
      <c r="N40" s="126"/>
      <c r="O40" s="126"/>
      <c r="P40" s="126"/>
      <c r="Q40" s="126"/>
      <c r="R40" s="116"/>
      <c r="S40" s="126"/>
      <c r="T40" s="126"/>
      <c r="U40" s="126"/>
      <c r="V40" s="126"/>
      <c r="W40" s="116"/>
      <c r="X40" s="126"/>
    </row>
    <row r="41" spans="1:24" hidden="1" x14ac:dyDescent="0.2">
      <c r="A41" s="114"/>
      <c r="B41" s="126"/>
      <c r="C41" s="116"/>
      <c r="D41" s="126"/>
      <c r="E41" s="126"/>
      <c r="F41" s="126"/>
      <c r="G41" s="126"/>
      <c r="H41" s="116"/>
      <c r="I41" s="126"/>
      <c r="J41" s="126"/>
      <c r="K41" s="126"/>
      <c r="L41" s="126"/>
      <c r="M41" s="116"/>
      <c r="N41" s="126"/>
      <c r="O41" s="126"/>
      <c r="P41" s="126"/>
      <c r="Q41" s="126"/>
      <c r="R41" s="116"/>
      <c r="S41" s="126"/>
      <c r="T41" s="126"/>
      <c r="U41" s="126"/>
      <c r="V41" s="126"/>
      <c r="W41" s="116"/>
      <c r="X41" s="126"/>
    </row>
    <row r="42" spans="1:24" hidden="1" x14ac:dyDescent="0.2">
      <c r="A42" s="114"/>
      <c r="B42" s="115"/>
      <c r="C42" s="116"/>
      <c r="D42" s="115"/>
      <c r="E42" s="115"/>
      <c r="F42" s="115"/>
      <c r="G42" s="115"/>
      <c r="H42" s="116"/>
      <c r="I42" s="115"/>
      <c r="J42" s="115"/>
      <c r="K42" s="115"/>
      <c r="L42" s="115"/>
      <c r="M42" s="116"/>
      <c r="N42" s="115"/>
      <c r="O42" s="115"/>
      <c r="P42" s="115"/>
      <c r="Q42" s="115"/>
      <c r="R42" s="116"/>
      <c r="S42" s="115"/>
      <c r="T42" s="115"/>
      <c r="U42" s="115"/>
      <c r="V42" s="115"/>
      <c r="W42" s="116"/>
      <c r="X42" s="115"/>
    </row>
    <row r="43" spans="1:24" x14ac:dyDescent="0.2">
      <c r="A43" s="114" t="s">
        <v>219</v>
      </c>
      <c r="B43" s="115"/>
      <c r="C43" s="116"/>
      <c r="D43" s="115"/>
      <c r="E43" s="115"/>
      <c r="F43" s="115"/>
      <c r="G43" s="115"/>
      <c r="H43" s="116"/>
      <c r="I43" s="115"/>
      <c r="J43" s="115"/>
      <c r="K43" s="115"/>
      <c r="L43" s="115"/>
      <c r="M43" s="116"/>
      <c r="N43" s="115"/>
      <c r="O43" s="115"/>
      <c r="P43" s="115"/>
      <c r="Q43" s="115"/>
      <c r="R43" s="116"/>
      <c r="S43" s="115"/>
      <c r="T43" s="115"/>
      <c r="U43" s="115"/>
      <c r="V43" s="115"/>
      <c r="W43" s="116"/>
      <c r="X43" s="115"/>
    </row>
    <row r="44" spans="1:24" x14ac:dyDescent="0.2">
      <c r="A44" s="114" t="s">
        <v>220</v>
      </c>
      <c r="B44" s="125">
        <v>20700</v>
      </c>
      <c r="C44" s="120"/>
      <c r="D44" s="125">
        <v>1517</v>
      </c>
      <c r="E44" s="125">
        <v>1517</v>
      </c>
      <c r="F44" s="125">
        <v>1517</v>
      </c>
      <c r="G44" s="124">
        <f t="shared" ref="G44:G46" si="8">SUM(D44:F44)</f>
        <v>4551</v>
      </c>
      <c r="H44" s="122"/>
      <c r="I44" s="125">
        <v>1517</v>
      </c>
      <c r="J44" s="125">
        <v>1517</v>
      </c>
      <c r="K44" s="125">
        <v>1517</v>
      </c>
      <c r="L44" s="124">
        <f t="shared" ref="L44:L46" si="9">SUM(I44:K44)</f>
        <v>4551</v>
      </c>
      <c r="M44" s="120"/>
      <c r="N44" s="125">
        <v>1517</v>
      </c>
      <c r="O44" s="125">
        <v>1517</v>
      </c>
      <c r="P44" s="125">
        <v>1517</v>
      </c>
      <c r="Q44" s="125">
        <v>1517</v>
      </c>
      <c r="R44" s="120"/>
      <c r="S44" s="125">
        <v>1517</v>
      </c>
      <c r="T44" s="125">
        <v>1517</v>
      </c>
      <c r="U44" s="125">
        <v>1513</v>
      </c>
      <c r="V44" s="125">
        <v>1517</v>
      </c>
      <c r="W44" s="120"/>
      <c r="X44" s="125">
        <v>18200</v>
      </c>
    </row>
    <row r="45" spans="1:24" x14ac:dyDescent="0.2">
      <c r="A45" s="114" t="s">
        <v>221</v>
      </c>
      <c r="B45" s="119">
        <v>13000</v>
      </c>
      <c r="C45" s="120"/>
      <c r="D45" s="119"/>
      <c r="E45" s="119"/>
      <c r="F45" s="119">
        <v>300</v>
      </c>
      <c r="G45" s="121">
        <f t="shared" si="8"/>
        <v>300</v>
      </c>
      <c r="H45" s="122"/>
      <c r="I45" s="119">
        <v>300</v>
      </c>
      <c r="J45" s="119">
        <v>300</v>
      </c>
      <c r="K45" s="119">
        <v>300</v>
      </c>
      <c r="L45" s="121">
        <f t="shared" si="9"/>
        <v>900</v>
      </c>
      <c r="M45" s="120"/>
      <c r="N45" s="119">
        <v>300</v>
      </c>
      <c r="O45" s="119">
        <v>300</v>
      </c>
      <c r="P45" s="119">
        <v>300</v>
      </c>
      <c r="Q45" s="119">
        <v>300</v>
      </c>
      <c r="R45" s="120"/>
      <c r="S45" s="119">
        <v>300</v>
      </c>
      <c r="T45" s="119">
        <v>300</v>
      </c>
      <c r="U45" s="119">
        <v>300</v>
      </c>
      <c r="V45" s="119">
        <v>300</v>
      </c>
      <c r="W45" s="120"/>
      <c r="X45" s="119">
        <v>3000</v>
      </c>
    </row>
    <row r="46" spans="1:24" x14ac:dyDescent="0.2">
      <c r="A46" s="114" t="s">
        <v>222</v>
      </c>
      <c r="B46" s="119">
        <v>33700</v>
      </c>
      <c r="C46" s="120"/>
      <c r="D46" s="119">
        <v>1517</v>
      </c>
      <c r="E46" s="119">
        <v>1517</v>
      </c>
      <c r="F46" s="119">
        <v>1817</v>
      </c>
      <c r="G46" s="123">
        <f t="shared" si="8"/>
        <v>4851</v>
      </c>
      <c r="H46" s="122"/>
      <c r="I46" s="119">
        <v>1817</v>
      </c>
      <c r="J46" s="119">
        <v>1817</v>
      </c>
      <c r="K46" s="119">
        <v>1817</v>
      </c>
      <c r="L46" s="123">
        <f t="shared" si="9"/>
        <v>5451</v>
      </c>
      <c r="M46" s="120"/>
      <c r="N46" s="119">
        <v>1817</v>
      </c>
      <c r="O46" s="119">
        <v>1817</v>
      </c>
      <c r="P46" s="119">
        <v>1817</v>
      </c>
      <c r="Q46" s="119">
        <v>1817</v>
      </c>
      <c r="R46" s="120"/>
      <c r="S46" s="119">
        <v>1817</v>
      </c>
      <c r="T46" s="119">
        <v>1817</v>
      </c>
      <c r="U46" s="119">
        <v>1813</v>
      </c>
      <c r="V46" s="119">
        <v>1817</v>
      </c>
      <c r="W46" s="120"/>
      <c r="X46" s="119">
        <v>21200</v>
      </c>
    </row>
    <row r="47" spans="1:24" x14ac:dyDescent="0.2">
      <c r="A47" s="114"/>
      <c r="B47" s="115"/>
      <c r="C47" s="116"/>
      <c r="D47" s="115"/>
      <c r="E47" s="115"/>
      <c r="F47" s="115"/>
      <c r="G47" s="115"/>
      <c r="H47" s="116"/>
      <c r="I47" s="115"/>
      <c r="J47" s="115"/>
      <c r="K47" s="115"/>
      <c r="L47" s="115"/>
      <c r="M47" s="116"/>
      <c r="N47" s="115"/>
      <c r="O47" s="115"/>
      <c r="P47" s="115"/>
      <c r="Q47" s="115"/>
      <c r="R47" s="116"/>
      <c r="S47" s="115"/>
      <c r="T47" s="115"/>
      <c r="U47" s="115"/>
      <c r="V47" s="115"/>
      <c r="W47" s="116"/>
      <c r="X47" s="115"/>
    </row>
    <row r="48" spans="1:24" x14ac:dyDescent="0.2">
      <c r="A48" s="114" t="s">
        <v>223</v>
      </c>
      <c r="B48" s="115"/>
      <c r="C48" s="116"/>
      <c r="D48" s="115"/>
      <c r="E48" s="115"/>
      <c r="F48" s="115"/>
      <c r="G48" s="115"/>
      <c r="H48" s="116"/>
      <c r="I48" s="115"/>
      <c r="J48" s="115"/>
      <c r="K48" s="115"/>
      <c r="L48" s="115"/>
      <c r="M48" s="116"/>
      <c r="N48" s="115"/>
      <c r="O48" s="115"/>
      <c r="P48" s="115"/>
      <c r="Q48" s="115"/>
      <c r="R48" s="116"/>
      <c r="S48" s="115"/>
      <c r="T48" s="115"/>
      <c r="U48" s="115"/>
      <c r="V48" s="115"/>
      <c r="W48" s="116"/>
      <c r="X48" s="115"/>
    </row>
    <row r="49" spans="1:24" x14ac:dyDescent="0.2">
      <c r="A49" s="114" t="s">
        <v>224</v>
      </c>
      <c r="B49" s="125">
        <v>220000</v>
      </c>
      <c r="C49" s="120"/>
      <c r="D49" s="125"/>
      <c r="E49" s="125"/>
      <c r="F49" s="125"/>
      <c r="G49" s="124">
        <f t="shared" ref="G49:G52" si="10">SUM(D49:F49)</f>
        <v>0</v>
      </c>
      <c r="H49" s="122"/>
      <c r="I49" s="125"/>
      <c r="J49" s="125"/>
      <c r="K49" s="125"/>
      <c r="L49" s="124">
        <f t="shared" ref="L49:L52" si="11">SUM(I49:K49)</f>
        <v>0</v>
      </c>
      <c r="M49" s="120"/>
      <c r="N49" s="125"/>
      <c r="O49" s="125"/>
      <c r="P49" s="125"/>
      <c r="Q49" s="125"/>
      <c r="R49" s="120"/>
      <c r="S49" s="125">
        <v>73333</v>
      </c>
      <c r="T49" s="125">
        <v>73333</v>
      </c>
      <c r="U49" s="125">
        <v>73334</v>
      </c>
      <c r="V49" s="125"/>
      <c r="W49" s="120"/>
      <c r="X49" s="125">
        <v>220000</v>
      </c>
    </row>
    <row r="50" spans="1:24" x14ac:dyDescent="0.2">
      <c r="A50" s="114" t="s">
        <v>225</v>
      </c>
      <c r="B50" s="125">
        <v>82800</v>
      </c>
      <c r="C50" s="120"/>
      <c r="D50" s="125">
        <v>5833</v>
      </c>
      <c r="E50" s="125">
        <v>5833</v>
      </c>
      <c r="F50" s="125">
        <v>5833</v>
      </c>
      <c r="G50" s="124">
        <f t="shared" si="10"/>
        <v>17499</v>
      </c>
      <c r="H50" s="122"/>
      <c r="I50" s="125">
        <v>5833</v>
      </c>
      <c r="J50" s="125">
        <v>5833</v>
      </c>
      <c r="K50" s="125">
        <v>5833</v>
      </c>
      <c r="L50" s="124">
        <f t="shared" si="11"/>
        <v>17499</v>
      </c>
      <c r="M50" s="120"/>
      <c r="N50" s="125">
        <v>5833</v>
      </c>
      <c r="O50" s="125">
        <v>13708</v>
      </c>
      <c r="P50" s="125">
        <v>5833</v>
      </c>
      <c r="Q50" s="125">
        <v>5833</v>
      </c>
      <c r="R50" s="120"/>
      <c r="S50" s="125">
        <v>5833</v>
      </c>
      <c r="T50" s="125">
        <v>5833</v>
      </c>
      <c r="U50" s="125">
        <v>13712</v>
      </c>
      <c r="V50" s="125">
        <v>5833</v>
      </c>
      <c r="W50" s="120"/>
      <c r="X50" s="125">
        <v>85750</v>
      </c>
    </row>
    <row r="51" spans="1:24" x14ac:dyDescent="0.2">
      <c r="A51" s="114" t="s">
        <v>226</v>
      </c>
      <c r="B51" s="119">
        <v>15000</v>
      </c>
      <c r="C51" s="120"/>
      <c r="D51" s="119"/>
      <c r="E51" s="119"/>
      <c r="F51" s="119"/>
      <c r="G51" s="121">
        <f t="shared" si="10"/>
        <v>0</v>
      </c>
      <c r="H51" s="122"/>
      <c r="I51" s="119"/>
      <c r="J51" s="119"/>
      <c r="K51" s="119"/>
      <c r="L51" s="121">
        <f t="shared" si="11"/>
        <v>0</v>
      </c>
      <c r="M51" s="120"/>
      <c r="N51" s="119"/>
      <c r="O51" s="119"/>
      <c r="P51" s="119"/>
      <c r="Q51" s="119"/>
      <c r="R51" s="120"/>
      <c r="S51" s="119">
        <v>5000</v>
      </c>
      <c r="T51" s="119">
        <v>5000</v>
      </c>
      <c r="U51" s="119">
        <v>5000</v>
      </c>
      <c r="V51" s="119"/>
      <c r="W51" s="120"/>
      <c r="X51" s="119">
        <v>15000</v>
      </c>
    </row>
    <row r="52" spans="1:24" x14ac:dyDescent="0.2">
      <c r="A52" s="114" t="s">
        <v>227</v>
      </c>
      <c r="B52" s="119">
        <v>317800</v>
      </c>
      <c r="C52" s="120"/>
      <c r="D52" s="119">
        <v>5833</v>
      </c>
      <c r="E52" s="119">
        <v>5833</v>
      </c>
      <c r="F52" s="119">
        <v>5833</v>
      </c>
      <c r="G52" s="123">
        <f t="shared" si="10"/>
        <v>17499</v>
      </c>
      <c r="H52" s="122"/>
      <c r="I52" s="119">
        <v>5833</v>
      </c>
      <c r="J52" s="119">
        <v>5833</v>
      </c>
      <c r="K52" s="119">
        <v>5833</v>
      </c>
      <c r="L52" s="123">
        <f t="shared" si="11"/>
        <v>17499</v>
      </c>
      <c r="M52" s="120"/>
      <c r="N52" s="119">
        <v>5833</v>
      </c>
      <c r="O52" s="119">
        <v>13708</v>
      </c>
      <c r="P52" s="119">
        <v>5833</v>
      </c>
      <c r="Q52" s="119">
        <v>5833</v>
      </c>
      <c r="R52" s="120"/>
      <c r="S52" s="119">
        <v>84166</v>
      </c>
      <c r="T52" s="119">
        <v>84166</v>
      </c>
      <c r="U52" s="119">
        <v>92046</v>
      </c>
      <c r="V52" s="119">
        <v>5833</v>
      </c>
      <c r="W52" s="120"/>
      <c r="X52" s="119">
        <v>320750</v>
      </c>
    </row>
    <row r="53" spans="1:24" x14ac:dyDescent="0.2">
      <c r="A53" s="114"/>
      <c r="B53" s="115"/>
      <c r="C53" s="116"/>
      <c r="D53" s="115"/>
      <c r="E53" s="115"/>
      <c r="F53" s="115"/>
      <c r="G53" s="115"/>
      <c r="H53" s="116"/>
      <c r="I53" s="115"/>
      <c r="J53" s="115"/>
      <c r="K53" s="115"/>
      <c r="L53" s="115"/>
      <c r="M53" s="116"/>
      <c r="N53" s="115"/>
      <c r="O53" s="115"/>
      <c r="P53" s="115"/>
      <c r="Q53" s="115"/>
      <c r="R53" s="116"/>
      <c r="S53" s="115"/>
      <c r="T53" s="115"/>
      <c r="U53" s="115"/>
      <c r="V53" s="115"/>
      <c r="W53" s="116"/>
      <c r="X53" s="115"/>
    </row>
    <row r="54" spans="1:24" x14ac:dyDescent="0.2">
      <c r="A54" s="114" t="s">
        <v>228</v>
      </c>
      <c r="B54" s="115"/>
      <c r="C54" s="116"/>
      <c r="D54" s="115"/>
      <c r="E54" s="115"/>
      <c r="F54" s="115"/>
      <c r="G54" s="115"/>
      <c r="H54" s="116"/>
      <c r="I54" s="115"/>
      <c r="J54" s="115"/>
      <c r="K54" s="115"/>
      <c r="L54" s="115"/>
      <c r="M54" s="116"/>
      <c r="N54" s="115"/>
      <c r="O54" s="115"/>
      <c r="P54" s="115"/>
      <c r="Q54" s="115"/>
      <c r="R54" s="116"/>
      <c r="S54" s="115"/>
      <c r="T54" s="115"/>
      <c r="U54" s="115"/>
      <c r="V54" s="115"/>
      <c r="W54" s="116"/>
      <c r="X54" s="115"/>
    </row>
    <row r="55" spans="1:24" x14ac:dyDescent="0.2">
      <c r="A55" s="114" t="s">
        <v>229</v>
      </c>
      <c r="B55" s="119">
        <v>431000</v>
      </c>
      <c r="C55" s="120"/>
      <c r="D55" s="119"/>
      <c r="E55" s="119"/>
      <c r="F55" s="119"/>
      <c r="G55" s="121">
        <f t="shared" ref="G55:G56" si="12">SUM(D55:F55)</f>
        <v>0</v>
      </c>
      <c r="H55" s="120"/>
      <c r="I55" s="119"/>
      <c r="J55" s="119"/>
      <c r="K55" s="119"/>
      <c r="L55" s="121">
        <f t="shared" ref="L55:L56" si="13">SUM(I55:K55)</f>
        <v>0</v>
      </c>
      <c r="M55" s="120"/>
      <c r="N55" s="119"/>
      <c r="O55" s="119"/>
      <c r="P55" s="119"/>
      <c r="Q55" s="119"/>
      <c r="R55" s="120"/>
      <c r="S55" s="119"/>
      <c r="T55" s="119"/>
      <c r="U55" s="119">
        <v>425000</v>
      </c>
      <c r="V55" s="119"/>
      <c r="W55" s="120"/>
      <c r="X55" s="119">
        <v>425000</v>
      </c>
    </row>
    <row r="56" spans="1:24" x14ac:dyDescent="0.2">
      <c r="A56" s="114" t="s">
        <v>230</v>
      </c>
      <c r="B56" s="119">
        <v>431000</v>
      </c>
      <c r="C56" s="120"/>
      <c r="D56" s="119"/>
      <c r="E56" s="119"/>
      <c r="F56" s="119"/>
      <c r="G56" s="123">
        <f t="shared" si="12"/>
        <v>0</v>
      </c>
      <c r="H56" s="120"/>
      <c r="I56" s="119"/>
      <c r="J56" s="119"/>
      <c r="K56" s="119"/>
      <c r="L56" s="123">
        <f t="shared" si="13"/>
        <v>0</v>
      </c>
      <c r="M56" s="120"/>
      <c r="N56" s="119"/>
      <c r="O56" s="119"/>
      <c r="P56" s="119"/>
      <c r="Q56" s="119"/>
      <c r="R56" s="120"/>
      <c r="S56" s="119"/>
      <c r="T56" s="119"/>
      <c r="U56" s="119">
        <v>425000</v>
      </c>
      <c r="V56" s="119"/>
      <c r="W56" s="120"/>
      <c r="X56" s="119">
        <v>425000</v>
      </c>
    </row>
    <row r="57" spans="1:24" x14ac:dyDescent="0.2">
      <c r="A57" s="114"/>
      <c r="B57" s="115"/>
      <c r="C57" s="116"/>
      <c r="D57" s="115"/>
      <c r="E57" s="115"/>
      <c r="F57" s="115"/>
      <c r="G57" s="115"/>
      <c r="H57" s="116"/>
      <c r="I57" s="115"/>
      <c r="J57" s="115"/>
      <c r="K57" s="115"/>
      <c r="L57" s="115"/>
      <c r="M57" s="116"/>
      <c r="N57" s="115"/>
      <c r="O57" s="115"/>
      <c r="P57" s="115"/>
      <c r="Q57" s="115"/>
      <c r="R57" s="116"/>
      <c r="S57" s="115"/>
      <c r="T57" s="115"/>
      <c r="U57" s="115"/>
      <c r="V57" s="115"/>
      <c r="W57" s="116"/>
      <c r="X57" s="115"/>
    </row>
    <row r="58" spans="1:24" x14ac:dyDescent="0.2">
      <c r="A58" s="114" t="s">
        <v>231</v>
      </c>
      <c r="B58" s="115"/>
      <c r="C58" s="116"/>
      <c r="D58" s="115"/>
      <c r="E58" s="115"/>
      <c r="F58" s="115"/>
      <c r="G58" s="115"/>
      <c r="H58" s="116"/>
      <c r="I58" s="115"/>
      <c r="J58" s="115"/>
      <c r="K58" s="115"/>
      <c r="L58" s="115"/>
      <c r="M58" s="116"/>
      <c r="N58" s="115"/>
      <c r="O58" s="115"/>
      <c r="P58" s="115"/>
      <c r="Q58" s="115"/>
      <c r="R58" s="116"/>
      <c r="S58" s="115"/>
      <c r="T58" s="115"/>
      <c r="U58" s="115"/>
      <c r="V58" s="115"/>
      <c r="W58" s="116"/>
      <c r="X58" s="115"/>
    </row>
    <row r="59" spans="1:24" x14ac:dyDescent="0.2">
      <c r="A59" s="114" t="s">
        <v>232</v>
      </c>
      <c r="B59" s="125">
        <v>2000</v>
      </c>
      <c r="C59" s="120"/>
      <c r="D59" s="125">
        <v>250</v>
      </c>
      <c r="E59" s="125">
        <v>250</v>
      </c>
      <c r="F59" s="125">
        <v>250</v>
      </c>
      <c r="G59" s="124">
        <f t="shared" ref="G59:G63" si="14">SUM(D59:F59)</f>
        <v>750</v>
      </c>
      <c r="H59" s="120"/>
      <c r="I59" s="125">
        <v>250</v>
      </c>
      <c r="J59" s="125">
        <v>250</v>
      </c>
      <c r="K59" s="125">
        <v>250</v>
      </c>
      <c r="L59" s="124">
        <f t="shared" ref="L59:L63" si="15">SUM(I59:K59)</f>
        <v>750</v>
      </c>
      <c r="M59" s="120"/>
      <c r="N59" s="125">
        <v>250</v>
      </c>
      <c r="O59" s="125">
        <v>250</v>
      </c>
      <c r="P59" s="125">
        <v>250</v>
      </c>
      <c r="Q59" s="125">
        <v>250</v>
      </c>
      <c r="R59" s="120"/>
      <c r="S59" s="125">
        <v>250</v>
      </c>
      <c r="T59" s="125">
        <v>250</v>
      </c>
      <c r="U59" s="125">
        <v>250</v>
      </c>
      <c r="V59" s="125">
        <v>250</v>
      </c>
      <c r="W59" s="120"/>
      <c r="X59" s="125">
        <v>3000</v>
      </c>
    </row>
    <row r="60" spans="1:24" x14ac:dyDescent="0.2">
      <c r="A60" s="114" t="s">
        <v>233</v>
      </c>
      <c r="B60" s="119">
        <v>2500</v>
      </c>
      <c r="C60" s="120"/>
      <c r="D60" s="119">
        <v>1875</v>
      </c>
      <c r="E60" s="119">
        <v>1875</v>
      </c>
      <c r="F60" s="119">
        <v>1875</v>
      </c>
      <c r="G60" s="121">
        <f t="shared" si="14"/>
        <v>5625</v>
      </c>
      <c r="H60" s="120"/>
      <c r="I60" s="119">
        <v>1875</v>
      </c>
      <c r="J60" s="119">
        <v>1875</v>
      </c>
      <c r="K60" s="119">
        <v>1875</v>
      </c>
      <c r="L60" s="121">
        <f t="shared" si="15"/>
        <v>5625</v>
      </c>
      <c r="M60" s="120"/>
      <c r="N60" s="119">
        <v>1875</v>
      </c>
      <c r="O60" s="119">
        <v>1875</v>
      </c>
      <c r="P60" s="119">
        <v>1875</v>
      </c>
      <c r="Q60" s="119">
        <v>1875</v>
      </c>
      <c r="R60" s="120"/>
      <c r="S60" s="119">
        <v>1875</v>
      </c>
      <c r="T60" s="119">
        <v>1875</v>
      </c>
      <c r="U60" s="119">
        <v>1875</v>
      </c>
      <c r="V60" s="119">
        <v>1875</v>
      </c>
      <c r="W60" s="120"/>
      <c r="X60" s="119">
        <v>22500</v>
      </c>
    </row>
    <row r="61" spans="1:24" x14ac:dyDescent="0.2">
      <c r="A61" s="114" t="s">
        <v>234</v>
      </c>
      <c r="B61" s="119">
        <v>4500</v>
      </c>
      <c r="C61" s="120"/>
      <c r="D61" s="119">
        <v>2125</v>
      </c>
      <c r="E61" s="119">
        <v>2125</v>
      </c>
      <c r="F61" s="119">
        <v>2125</v>
      </c>
      <c r="G61" s="123">
        <f t="shared" si="14"/>
        <v>6375</v>
      </c>
      <c r="H61" s="120"/>
      <c r="I61" s="119">
        <v>2125</v>
      </c>
      <c r="J61" s="119">
        <v>2125</v>
      </c>
      <c r="K61" s="119">
        <v>2125</v>
      </c>
      <c r="L61" s="123">
        <f t="shared" si="15"/>
        <v>6375</v>
      </c>
      <c r="M61" s="120"/>
      <c r="N61" s="119">
        <v>2125</v>
      </c>
      <c r="O61" s="119">
        <v>2125</v>
      </c>
      <c r="P61" s="119">
        <v>2125</v>
      </c>
      <c r="Q61" s="119">
        <v>2125</v>
      </c>
      <c r="R61" s="120"/>
      <c r="S61" s="119">
        <v>2125</v>
      </c>
      <c r="T61" s="119">
        <v>2125</v>
      </c>
      <c r="U61" s="119">
        <v>2125</v>
      </c>
      <c r="V61" s="119">
        <v>2125</v>
      </c>
      <c r="W61" s="120"/>
      <c r="X61" s="119">
        <v>25500</v>
      </c>
    </row>
    <row r="62" spans="1:24" x14ac:dyDescent="0.2">
      <c r="A62" s="114"/>
      <c r="B62" s="115"/>
      <c r="C62" s="116"/>
      <c r="D62" s="115"/>
      <c r="E62" s="115"/>
      <c r="F62" s="115"/>
      <c r="G62" s="115"/>
      <c r="H62" s="116"/>
      <c r="I62" s="115"/>
      <c r="J62" s="115"/>
      <c r="K62" s="115"/>
      <c r="L62" s="115"/>
      <c r="M62" s="116"/>
      <c r="N62" s="115"/>
      <c r="O62" s="115"/>
      <c r="P62" s="115"/>
      <c r="Q62" s="115"/>
      <c r="R62" s="116"/>
      <c r="S62" s="115"/>
      <c r="T62" s="115"/>
      <c r="U62" s="115"/>
      <c r="V62" s="115"/>
      <c r="W62" s="116"/>
      <c r="X62" s="115"/>
    </row>
    <row r="63" spans="1:24" x14ac:dyDescent="0.2">
      <c r="A63" s="114" t="s">
        <v>235</v>
      </c>
      <c r="B63" s="125">
        <v>9014155</v>
      </c>
      <c r="C63" s="120"/>
      <c r="D63" s="125">
        <v>201936</v>
      </c>
      <c r="E63" s="125">
        <v>742373</v>
      </c>
      <c r="F63" s="125">
        <v>748123</v>
      </c>
      <c r="G63" s="122">
        <f t="shared" si="14"/>
        <v>1692432</v>
      </c>
      <c r="H63" s="120"/>
      <c r="I63" s="125">
        <v>748123</v>
      </c>
      <c r="J63" s="125">
        <v>748123</v>
      </c>
      <c r="K63" s="125">
        <v>748123</v>
      </c>
      <c r="L63" s="122">
        <f t="shared" si="15"/>
        <v>2244369</v>
      </c>
      <c r="M63" s="120"/>
      <c r="N63" s="125">
        <v>748123</v>
      </c>
      <c r="O63" s="125">
        <v>755998</v>
      </c>
      <c r="P63" s="125">
        <v>748123</v>
      </c>
      <c r="Q63" s="125">
        <v>748123</v>
      </c>
      <c r="R63" s="120"/>
      <c r="S63" s="125">
        <v>826456</v>
      </c>
      <c r="T63" s="125">
        <v>826456</v>
      </c>
      <c r="U63" s="125">
        <v>1261335</v>
      </c>
      <c r="V63" s="125">
        <v>748123</v>
      </c>
      <c r="W63" s="120"/>
      <c r="X63" s="125">
        <v>9103292</v>
      </c>
    </row>
    <row r="64" spans="1:24" x14ac:dyDescent="0.2">
      <c r="A64" s="114"/>
      <c r="B64" s="115"/>
      <c r="C64" s="116"/>
      <c r="D64" s="115"/>
      <c r="E64" s="115"/>
      <c r="F64" s="115"/>
      <c r="G64" s="115"/>
      <c r="H64" s="116"/>
      <c r="I64" s="115"/>
      <c r="J64" s="115"/>
      <c r="K64" s="115"/>
      <c r="L64" s="115"/>
      <c r="M64" s="116"/>
      <c r="N64" s="115"/>
      <c r="O64" s="115"/>
      <c r="P64" s="115"/>
      <c r="Q64" s="115"/>
      <c r="R64" s="116"/>
      <c r="S64" s="115"/>
      <c r="T64" s="115"/>
      <c r="U64" s="115"/>
      <c r="V64" s="115"/>
      <c r="W64" s="116"/>
      <c r="X64" s="115"/>
    </row>
    <row r="65" spans="1:24" x14ac:dyDescent="0.2">
      <c r="A65" s="114" t="s">
        <v>236</v>
      </c>
      <c r="B65" s="115"/>
      <c r="C65" s="116"/>
      <c r="D65" s="115"/>
      <c r="E65" s="115"/>
      <c r="F65" s="115"/>
      <c r="G65" s="115"/>
      <c r="H65" s="116"/>
      <c r="I65" s="115"/>
      <c r="J65" s="115"/>
      <c r="K65" s="115"/>
      <c r="L65" s="115"/>
      <c r="M65" s="116"/>
      <c r="N65" s="115"/>
      <c r="O65" s="115"/>
      <c r="P65" s="115"/>
      <c r="Q65" s="115"/>
      <c r="R65" s="116"/>
      <c r="S65" s="115"/>
      <c r="T65" s="115"/>
      <c r="U65" s="115"/>
      <c r="V65" s="115"/>
      <c r="W65" s="116"/>
      <c r="X65" s="115"/>
    </row>
    <row r="66" spans="1:24" x14ac:dyDescent="0.2">
      <c r="A66" s="114"/>
      <c r="B66" s="115"/>
      <c r="C66" s="116"/>
      <c r="D66" s="115"/>
      <c r="E66" s="115"/>
      <c r="F66" s="115"/>
      <c r="G66" s="115"/>
      <c r="H66" s="116"/>
      <c r="I66" s="115"/>
      <c r="J66" s="115"/>
      <c r="K66" s="115"/>
      <c r="L66" s="115"/>
      <c r="M66" s="116"/>
      <c r="N66" s="115"/>
      <c r="O66" s="115"/>
      <c r="P66" s="115"/>
      <c r="Q66" s="115"/>
      <c r="R66" s="116"/>
      <c r="S66" s="115"/>
      <c r="T66" s="115"/>
      <c r="U66" s="115"/>
      <c r="V66" s="115"/>
      <c r="W66" s="116"/>
      <c r="X66" s="115"/>
    </row>
    <row r="67" spans="1:24" x14ac:dyDescent="0.2">
      <c r="A67" s="114" t="s">
        <v>14</v>
      </c>
      <c r="B67" s="115"/>
      <c r="C67" s="116"/>
      <c r="D67" s="115"/>
      <c r="E67" s="115"/>
      <c r="F67" s="115"/>
      <c r="G67" s="115"/>
      <c r="H67" s="116"/>
      <c r="I67" s="115"/>
      <c r="J67" s="115"/>
      <c r="K67" s="115"/>
      <c r="L67" s="115"/>
      <c r="M67" s="116"/>
      <c r="N67" s="115"/>
      <c r="O67" s="115"/>
      <c r="P67" s="115"/>
      <c r="Q67" s="115"/>
      <c r="R67" s="116"/>
      <c r="S67" s="115"/>
      <c r="T67" s="115"/>
      <c r="U67" s="115"/>
      <c r="V67" s="115"/>
      <c r="W67" s="116"/>
      <c r="X67" s="115"/>
    </row>
    <row r="68" spans="1:24" x14ac:dyDescent="0.2">
      <c r="A68" s="114"/>
      <c r="B68" s="115"/>
      <c r="C68" s="116"/>
      <c r="D68" s="115"/>
      <c r="E68" s="115"/>
      <c r="F68" s="115"/>
      <c r="G68" s="115"/>
      <c r="H68" s="116"/>
      <c r="I68" s="115"/>
      <c r="J68" s="115"/>
      <c r="K68" s="115"/>
      <c r="L68" s="115"/>
      <c r="M68" s="116"/>
      <c r="N68" s="115"/>
      <c r="O68" s="115"/>
      <c r="P68" s="115"/>
      <c r="Q68" s="115"/>
      <c r="R68" s="116"/>
      <c r="S68" s="115"/>
      <c r="T68" s="115"/>
      <c r="U68" s="115"/>
      <c r="V68" s="115"/>
      <c r="W68" s="116"/>
      <c r="X68" s="115"/>
    </row>
    <row r="69" spans="1:24" x14ac:dyDescent="0.2">
      <c r="A69" s="114" t="s">
        <v>237</v>
      </c>
      <c r="B69" s="115"/>
      <c r="C69" s="116"/>
      <c r="D69" s="115"/>
      <c r="E69" s="115"/>
      <c r="F69" s="115"/>
      <c r="G69" s="115"/>
      <c r="H69" s="116"/>
      <c r="I69" s="115"/>
      <c r="J69" s="115"/>
      <c r="K69" s="115"/>
      <c r="L69" s="115"/>
      <c r="M69" s="116"/>
      <c r="N69" s="115"/>
      <c r="O69" s="115"/>
      <c r="P69" s="115"/>
      <c r="Q69" s="115"/>
      <c r="R69" s="116"/>
      <c r="S69" s="115"/>
      <c r="T69" s="115"/>
      <c r="U69" s="115"/>
      <c r="V69" s="115"/>
      <c r="W69" s="116"/>
      <c r="X69" s="115"/>
    </row>
    <row r="70" spans="1:24" x14ac:dyDescent="0.2">
      <c r="A70" s="114" t="s">
        <v>238</v>
      </c>
      <c r="B70" s="125">
        <v>3173610</v>
      </c>
      <c r="C70" s="120"/>
      <c r="D70" s="125">
        <v>219924</v>
      </c>
      <c r="E70" s="125">
        <v>219924</v>
      </c>
      <c r="F70" s="125">
        <v>219924</v>
      </c>
      <c r="G70" s="124">
        <f t="shared" ref="G70:G78" si="16">SUM(D70:F70)</f>
        <v>659772</v>
      </c>
      <c r="H70" s="120"/>
      <c r="I70" s="125">
        <v>219924</v>
      </c>
      <c r="J70" s="125">
        <v>219924</v>
      </c>
      <c r="K70" s="125">
        <v>219924</v>
      </c>
      <c r="L70" s="124">
        <f t="shared" ref="L70:L78" si="17">SUM(I70:K70)</f>
        <v>659772</v>
      </c>
      <c r="M70" s="120"/>
      <c r="N70" s="125">
        <v>219924</v>
      </c>
      <c r="O70" s="125">
        <v>219924</v>
      </c>
      <c r="P70" s="125">
        <v>219924</v>
      </c>
      <c r="Q70" s="125">
        <v>219924</v>
      </c>
      <c r="R70" s="120"/>
      <c r="S70" s="125">
        <v>219924</v>
      </c>
      <c r="T70" s="125">
        <v>219924</v>
      </c>
      <c r="U70" s="125">
        <v>219929</v>
      </c>
      <c r="V70" s="125">
        <v>219924</v>
      </c>
      <c r="W70" s="120"/>
      <c r="X70" s="125">
        <v>2639093</v>
      </c>
    </row>
    <row r="71" spans="1:24" x14ac:dyDescent="0.2">
      <c r="A71" s="114" t="s">
        <v>239</v>
      </c>
      <c r="B71" s="125">
        <v>687775</v>
      </c>
      <c r="C71" s="120"/>
      <c r="D71" s="125">
        <v>62907</v>
      </c>
      <c r="E71" s="125">
        <v>62907</v>
      </c>
      <c r="F71" s="125">
        <v>62907</v>
      </c>
      <c r="G71" s="124">
        <f t="shared" si="16"/>
        <v>188721</v>
      </c>
      <c r="H71" s="120"/>
      <c r="I71" s="125">
        <v>62907</v>
      </c>
      <c r="J71" s="125">
        <v>62907</v>
      </c>
      <c r="K71" s="125">
        <v>62907</v>
      </c>
      <c r="L71" s="124">
        <f t="shared" si="17"/>
        <v>188721</v>
      </c>
      <c r="M71" s="120"/>
      <c r="N71" s="125">
        <v>62907</v>
      </c>
      <c r="O71" s="125">
        <v>62907</v>
      </c>
      <c r="P71" s="125">
        <v>62907</v>
      </c>
      <c r="Q71" s="125">
        <v>62907</v>
      </c>
      <c r="R71" s="120"/>
      <c r="S71" s="125">
        <v>62907</v>
      </c>
      <c r="T71" s="125">
        <v>62907</v>
      </c>
      <c r="U71" s="125">
        <v>62902</v>
      </c>
      <c r="V71" s="125">
        <v>62907</v>
      </c>
      <c r="W71" s="120"/>
      <c r="X71" s="125">
        <v>754879</v>
      </c>
    </row>
    <row r="72" spans="1:24" x14ac:dyDescent="0.2">
      <c r="A72" s="114" t="s">
        <v>240</v>
      </c>
      <c r="B72" s="125">
        <v>133000</v>
      </c>
      <c r="C72" s="120"/>
      <c r="D72" s="125">
        <v>12720</v>
      </c>
      <c r="E72" s="125">
        <v>12720</v>
      </c>
      <c r="F72" s="125">
        <v>12720</v>
      </c>
      <c r="G72" s="124">
        <f t="shared" si="16"/>
        <v>38160</v>
      </c>
      <c r="H72" s="120"/>
      <c r="I72" s="125">
        <v>12720</v>
      </c>
      <c r="J72" s="125">
        <v>12720</v>
      </c>
      <c r="K72" s="125">
        <v>12720</v>
      </c>
      <c r="L72" s="124">
        <f t="shared" si="17"/>
        <v>38160</v>
      </c>
      <c r="M72" s="120"/>
      <c r="N72" s="125">
        <v>12720</v>
      </c>
      <c r="O72" s="125">
        <v>12720</v>
      </c>
      <c r="P72" s="125">
        <v>12720</v>
      </c>
      <c r="Q72" s="125">
        <v>12720</v>
      </c>
      <c r="R72" s="120"/>
      <c r="S72" s="125">
        <v>12720</v>
      </c>
      <c r="T72" s="125">
        <v>12720</v>
      </c>
      <c r="U72" s="125">
        <v>12719</v>
      </c>
      <c r="V72" s="125">
        <v>12720</v>
      </c>
      <c r="W72" s="120"/>
      <c r="X72" s="125">
        <v>152639</v>
      </c>
    </row>
    <row r="73" spans="1:24" x14ac:dyDescent="0.2">
      <c r="A73" s="114" t="s">
        <v>241</v>
      </c>
      <c r="B73" s="125"/>
      <c r="C73" s="120"/>
      <c r="D73" s="125">
        <v>34196</v>
      </c>
      <c r="E73" s="125">
        <v>34196</v>
      </c>
      <c r="F73" s="125">
        <v>34196</v>
      </c>
      <c r="G73" s="124">
        <f t="shared" si="16"/>
        <v>102588</v>
      </c>
      <c r="H73" s="120"/>
      <c r="I73" s="125">
        <v>34196</v>
      </c>
      <c r="J73" s="125">
        <v>34196</v>
      </c>
      <c r="K73" s="125">
        <v>34196</v>
      </c>
      <c r="L73" s="124">
        <f t="shared" si="17"/>
        <v>102588</v>
      </c>
      <c r="M73" s="120"/>
      <c r="N73" s="125">
        <v>34196</v>
      </c>
      <c r="O73" s="125">
        <v>34196</v>
      </c>
      <c r="P73" s="125">
        <v>34196</v>
      </c>
      <c r="Q73" s="125">
        <v>34196</v>
      </c>
      <c r="R73" s="120"/>
      <c r="S73" s="125">
        <v>34196</v>
      </c>
      <c r="T73" s="125">
        <v>34196</v>
      </c>
      <c r="U73" s="125">
        <v>34194</v>
      </c>
      <c r="V73" s="125">
        <v>34196</v>
      </c>
      <c r="W73" s="120"/>
      <c r="X73" s="125">
        <v>410350</v>
      </c>
    </row>
    <row r="74" spans="1:24" x14ac:dyDescent="0.2">
      <c r="A74" s="114" t="s">
        <v>242</v>
      </c>
      <c r="B74" s="125">
        <v>236500</v>
      </c>
      <c r="C74" s="120"/>
      <c r="D74" s="125">
        <v>17862</v>
      </c>
      <c r="E74" s="125">
        <v>17862</v>
      </c>
      <c r="F74" s="125">
        <v>17862</v>
      </c>
      <c r="G74" s="124">
        <f t="shared" si="16"/>
        <v>53586</v>
      </c>
      <c r="H74" s="120"/>
      <c r="I74" s="125">
        <v>17862</v>
      </c>
      <c r="J74" s="125">
        <v>17862</v>
      </c>
      <c r="K74" s="125">
        <v>17862</v>
      </c>
      <c r="L74" s="124">
        <f t="shared" si="17"/>
        <v>53586</v>
      </c>
      <c r="M74" s="120"/>
      <c r="N74" s="125">
        <v>17862</v>
      </c>
      <c r="O74" s="125">
        <v>17862</v>
      </c>
      <c r="P74" s="125">
        <v>17862</v>
      </c>
      <c r="Q74" s="125">
        <v>17862</v>
      </c>
      <c r="R74" s="120"/>
      <c r="S74" s="125">
        <v>17862</v>
      </c>
      <c r="T74" s="125">
        <v>17862</v>
      </c>
      <c r="U74" s="125">
        <v>17857</v>
      </c>
      <c r="V74" s="125">
        <v>17862</v>
      </c>
      <c r="W74" s="120"/>
      <c r="X74" s="125">
        <v>214339</v>
      </c>
    </row>
    <row r="75" spans="1:24" x14ac:dyDescent="0.2">
      <c r="A75" s="114" t="s">
        <v>243</v>
      </c>
      <c r="B75" s="125">
        <v>421351</v>
      </c>
      <c r="C75" s="120"/>
      <c r="D75" s="125">
        <v>40149</v>
      </c>
      <c r="E75" s="125">
        <v>40149</v>
      </c>
      <c r="F75" s="125">
        <v>23948</v>
      </c>
      <c r="G75" s="124">
        <f t="shared" si="16"/>
        <v>104246</v>
      </c>
      <c r="H75" s="120"/>
      <c r="I75" s="125">
        <v>40149</v>
      </c>
      <c r="J75" s="125">
        <v>40149</v>
      </c>
      <c r="K75" s="125">
        <v>23948</v>
      </c>
      <c r="L75" s="124">
        <f t="shared" si="17"/>
        <v>104246</v>
      </c>
      <c r="M75" s="120"/>
      <c r="N75" s="125">
        <v>40149</v>
      </c>
      <c r="O75" s="125">
        <v>40149</v>
      </c>
      <c r="P75" s="125">
        <v>23948</v>
      </c>
      <c r="Q75" s="125">
        <v>23948</v>
      </c>
      <c r="R75" s="120"/>
      <c r="S75" s="125">
        <v>40149</v>
      </c>
      <c r="T75" s="125">
        <v>40149</v>
      </c>
      <c r="U75" s="125">
        <v>23949</v>
      </c>
      <c r="V75" s="125">
        <v>23948</v>
      </c>
      <c r="W75" s="120"/>
      <c r="X75" s="125">
        <v>416985</v>
      </c>
    </row>
    <row r="76" spans="1:24" x14ac:dyDescent="0.2">
      <c r="A76" s="114" t="s">
        <v>244</v>
      </c>
      <c r="B76" s="125">
        <v>62466</v>
      </c>
      <c r="C76" s="120"/>
      <c r="D76" s="125"/>
      <c r="E76" s="125"/>
      <c r="F76" s="125">
        <v>16201</v>
      </c>
      <c r="G76" s="124">
        <f t="shared" si="16"/>
        <v>16201</v>
      </c>
      <c r="H76" s="120"/>
      <c r="I76" s="125"/>
      <c r="J76" s="125"/>
      <c r="K76" s="125">
        <v>16201</v>
      </c>
      <c r="L76" s="124">
        <f t="shared" si="17"/>
        <v>16201</v>
      </c>
      <c r="M76" s="120"/>
      <c r="N76" s="125"/>
      <c r="O76" s="125"/>
      <c r="P76" s="125">
        <v>16201</v>
      </c>
      <c r="Q76" s="125">
        <v>16201</v>
      </c>
      <c r="R76" s="120"/>
      <c r="S76" s="125"/>
      <c r="T76" s="125"/>
      <c r="U76" s="125">
        <v>16200</v>
      </c>
      <c r="V76" s="125">
        <v>16201</v>
      </c>
      <c r="W76" s="120"/>
      <c r="X76" s="125">
        <v>64803</v>
      </c>
    </row>
    <row r="77" spans="1:24" x14ac:dyDescent="0.2">
      <c r="A77" s="114" t="s">
        <v>245</v>
      </c>
      <c r="B77" s="119">
        <v>34650</v>
      </c>
      <c r="C77" s="120"/>
      <c r="D77" s="119"/>
      <c r="E77" s="119"/>
      <c r="F77" s="119"/>
      <c r="G77" s="121">
        <f t="shared" si="16"/>
        <v>0</v>
      </c>
      <c r="H77" s="120"/>
      <c r="I77" s="119"/>
      <c r="J77" s="119"/>
      <c r="K77" s="119"/>
      <c r="L77" s="121">
        <f t="shared" si="17"/>
        <v>0</v>
      </c>
      <c r="M77" s="120"/>
      <c r="N77" s="119">
        <v>16000</v>
      </c>
      <c r="O77" s="119"/>
      <c r="P77" s="119"/>
      <c r="Q77" s="119"/>
      <c r="R77" s="120"/>
      <c r="S77" s="119"/>
      <c r="T77" s="119"/>
      <c r="U77" s="119">
        <v>16000</v>
      </c>
      <c r="V77" s="119"/>
      <c r="W77" s="120"/>
      <c r="X77" s="119">
        <v>32000</v>
      </c>
    </row>
    <row r="78" spans="1:24" x14ac:dyDescent="0.2">
      <c r="A78" s="114" t="s">
        <v>246</v>
      </c>
      <c r="B78" s="119">
        <v>4749352</v>
      </c>
      <c r="C78" s="120"/>
      <c r="D78" s="119">
        <v>387758</v>
      </c>
      <c r="E78" s="119">
        <v>387758</v>
      </c>
      <c r="F78" s="119">
        <v>387758</v>
      </c>
      <c r="G78" s="123">
        <f t="shared" si="16"/>
        <v>1163274</v>
      </c>
      <c r="H78" s="120"/>
      <c r="I78" s="119">
        <v>387758</v>
      </c>
      <c r="J78" s="119">
        <v>387758</v>
      </c>
      <c r="K78" s="119">
        <v>387758</v>
      </c>
      <c r="L78" s="123">
        <f t="shared" si="17"/>
        <v>1163274</v>
      </c>
      <c r="M78" s="120"/>
      <c r="N78" s="119">
        <v>403758</v>
      </c>
      <c r="O78" s="119">
        <v>387758</v>
      </c>
      <c r="P78" s="119">
        <v>387758</v>
      </c>
      <c r="Q78" s="119">
        <v>387758</v>
      </c>
      <c r="R78" s="120"/>
      <c r="S78" s="119">
        <v>387758</v>
      </c>
      <c r="T78" s="119">
        <v>387758</v>
      </c>
      <c r="U78" s="119">
        <v>403750</v>
      </c>
      <c r="V78" s="119">
        <v>387758</v>
      </c>
      <c r="W78" s="120"/>
      <c r="X78" s="119">
        <v>4685088</v>
      </c>
    </row>
    <row r="79" spans="1:24" x14ac:dyDescent="0.2">
      <c r="A79" s="114"/>
      <c r="B79" s="115"/>
      <c r="C79" s="116"/>
      <c r="D79" s="115"/>
      <c r="E79" s="115"/>
      <c r="F79" s="115"/>
      <c r="G79" s="115"/>
      <c r="H79" s="116"/>
      <c r="I79" s="115"/>
      <c r="J79" s="115"/>
      <c r="K79" s="115"/>
      <c r="L79" s="115"/>
      <c r="M79" s="116"/>
      <c r="N79" s="115"/>
      <c r="O79" s="115"/>
      <c r="P79" s="115"/>
      <c r="Q79" s="115"/>
      <c r="R79" s="116"/>
      <c r="S79" s="115"/>
      <c r="T79" s="115"/>
      <c r="U79" s="115"/>
      <c r="V79" s="115"/>
      <c r="W79" s="116"/>
      <c r="X79" s="115"/>
    </row>
    <row r="80" spans="1:24" x14ac:dyDescent="0.2">
      <c r="A80" s="114" t="s">
        <v>247</v>
      </c>
      <c r="B80" s="115"/>
      <c r="C80" s="116"/>
      <c r="D80" s="115"/>
      <c r="E80" s="115"/>
      <c r="F80" s="115"/>
      <c r="G80" s="115"/>
      <c r="H80" s="116"/>
      <c r="I80" s="115"/>
      <c r="J80" s="115"/>
      <c r="K80" s="115"/>
      <c r="L80" s="115"/>
      <c r="M80" s="116"/>
      <c r="N80" s="115"/>
      <c r="O80" s="115"/>
      <c r="P80" s="115"/>
      <c r="Q80" s="115"/>
      <c r="R80" s="116"/>
      <c r="S80" s="115"/>
      <c r="T80" s="115"/>
      <c r="U80" s="115"/>
      <c r="V80" s="115"/>
      <c r="W80" s="116"/>
      <c r="X80" s="115"/>
    </row>
    <row r="81" spans="1:24" x14ac:dyDescent="0.2">
      <c r="A81" s="114" t="s">
        <v>248</v>
      </c>
      <c r="B81" s="125">
        <v>109610</v>
      </c>
      <c r="C81" s="120"/>
      <c r="D81" s="125">
        <v>8992</v>
      </c>
      <c r="E81" s="125">
        <v>8992</v>
      </c>
      <c r="F81" s="125">
        <v>10117</v>
      </c>
      <c r="G81" s="124">
        <f t="shared" ref="G81:G87" si="18">SUM(D81:F81)</f>
        <v>28101</v>
      </c>
      <c r="H81" s="120"/>
      <c r="I81" s="125">
        <v>8992</v>
      </c>
      <c r="J81" s="125">
        <v>8992</v>
      </c>
      <c r="K81" s="125">
        <v>10117</v>
      </c>
      <c r="L81" s="124">
        <f t="shared" ref="L81:L87" si="19">SUM(I81:K81)</f>
        <v>28101</v>
      </c>
      <c r="M81" s="120"/>
      <c r="N81" s="125">
        <v>8992</v>
      </c>
      <c r="O81" s="125">
        <v>8992</v>
      </c>
      <c r="P81" s="125">
        <v>10117</v>
      </c>
      <c r="Q81" s="125">
        <v>10117</v>
      </c>
      <c r="R81" s="120"/>
      <c r="S81" s="125">
        <v>8992</v>
      </c>
      <c r="T81" s="125">
        <v>8992</v>
      </c>
      <c r="U81" s="125">
        <v>10127</v>
      </c>
      <c r="V81" s="125">
        <v>10117</v>
      </c>
      <c r="W81" s="120"/>
      <c r="X81" s="125">
        <v>112414</v>
      </c>
    </row>
    <row r="82" spans="1:24" x14ac:dyDescent="0.2">
      <c r="A82" s="114" t="s">
        <v>249</v>
      </c>
      <c r="B82" s="125">
        <v>393456</v>
      </c>
      <c r="C82" s="120"/>
      <c r="D82" s="125">
        <v>32894</v>
      </c>
      <c r="E82" s="125">
        <v>32894</v>
      </c>
      <c r="F82" s="125">
        <v>32894</v>
      </c>
      <c r="G82" s="124">
        <f t="shared" si="18"/>
        <v>98682</v>
      </c>
      <c r="H82" s="120"/>
      <c r="I82" s="125">
        <v>32894</v>
      </c>
      <c r="J82" s="125">
        <v>32894</v>
      </c>
      <c r="K82" s="125">
        <v>32894</v>
      </c>
      <c r="L82" s="124">
        <f t="shared" si="19"/>
        <v>98682</v>
      </c>
      <c r="M82" s="120"/>
      <c r="N82" s="125">
        <v>32894</v>
      </c>
      <c r="O82" s="125">
        <v>32894</v>
      </c>
      <c r="P82" s="125">
        <v>32894</v>
      </c>
      <c r="Q82" s="125">
        <v>32894</v>
      </c>
      <c r="R82" s="120"/>
      <c r="S82" s="125">
        <v>32894</v>
      </c>
      <c r="T82" s="125">
        <v>32894</v>
      </c>
      <c r="U82" s="125">
        <v>32883</v>
      </c>
      <c r="V82" s="125">
        <v>32894</v>
      </c>
      <c r="W82" s="120"/>
      <c r="X82" s="125">
        <v>394717</v>
      </c>
    </row>
    <row r="83" spans="1:24" x14ac:dyDescent="0.2">
      <c r="A83" s="114" t="s">
        <v>250</v>
      </c>
      <c r="B83" s="125">
        <v>25516</v>
      </c>
      <c r="C83" s="120"/>
      <c r="D83" s="125">
        <v>2153</v>
      </c>
      <c r="E83" s="125">
        <v>2153</v>
      </c>
      <c r="F83" s="125">
        <v>2153</v>
      </c>
      <c r="G83" s="124">
        <f t="shared" si="18"/>
        <v>6459</v>
      </c>
      <c r="H83" s="120"/>
      <c r="I83" s="125">
        <v>2153</v>
      </c>
      <c r="J83" s="125">
        <v>2153</v>
      </c>
      <c r="K83" s="125">
        <v>2153</v>
      </c>
      <c r="L83" s="124">
        <f t="shared" si="19"/>
        <v>6459</v>
      </c>
      <c r="M83" s="120"/>
      <c r="N83" s="125">
        <v>2153</v>
      </c>
      <c r="O83" s="125">
        <v>2153</v>
      </c>
      <c r="P83" s="125">
        <v>2153</v>
      </c>
      <c r="Q83" s="125">
        <v>2153</v>
      </c>
      <c r="R83" s="120"/>
      <c r="S83" s="125">
        <v>2153</v>
      </c>
      <c r="T83" s="125">
        <v>2153</v>
      </c>
      <c r="U83" s="125">
        <v>2147</v>
      </c>
      <c r="V83" s="125">
        <v>2153</v>
      </c>
      <c r="W83" s="120"/>
      <c r="X83" s="125">
        <v>25830</v>
      </c>
    </row>
    <row r="84" spans="1:24" x14ac:dyDescent="0.2">
      <c r="A84" s="114" t="s">
        <v>251</v>
      </c>
      <c r="B84" s="125">
        <v>393970</v>
      </c>
      <c r="C84" s="120"/>
      <c r="D84" s="125">
        <v>32139</v>
      </c>
      <c r="E84" s="125">
        <v>32139</v>
      </c>
      <c r="F84" s="125">
        <v>32139</v>
      </c>
      <c r="G84" s="124">
        <f t="shared" si="18"/>
        <v>96417</v>
      </c>
      <c r="H84" s="120"/>
      <c r="I84" s="125">
        <v>32139</v>
      </c>
      <c r="J84" s="125">
        <v>32139</v>
      </c>
      <c r="K84" s="125">
        <v>32139</v>
      </c>
      <c r="L84" s="124">
        <f t="shared" si="19"/>
        <v>96417</v>
      </c>
      <c r="M84" s="120"/>
      <c r="N84" s="125">
        <v>32139</v>
      </c>
      <c r="O84" s="125">
        <v>32139</v>
      </c>
      <c r="P84" s="125">
        <v>32139</v>
      </c>
      <c r="Q84" s="125">
        <v>32139</v>
      </c>
      <c r="R84" s="120"/>
      <c r="S84" s="125">
        <v>32139</v>
      </c>
      <c r="T84" s="125">
        <v>32139</v>
      </c>
      <c r="U84" s="125">
        <v>32131</v>
      </c>
      <c r="V84" s="125">
        <v>32139</v>
      </c>
      <c r="W84" s="120"/>
      <c r="X84" s="125">
        <v>385660</v>
      </c>
    </row>
    <row r="85" spans="1:24" x14ac:dyDescent="0.2">
      <c r="A85" s="114" t="s">
        <v>252</v>
      </c>
      <c r="B85" s="125">
        <v>18396</v>
      </c>
      <c r="C85" s="120"/>
      <c r="D85" s="125">
        <v>1535</v>
      </c>
      <c r="E85" s="125">
        <v>1535</v>
      </c>
      <c r="F85" s="125">
        <v>1535</v>
      </c>
      <c r="G85" s="124">
        <f t="shared" si="18"/>
        <v>4605</v>
      </c>
      <c r="H85" s="120"/>
      <c r="I85" s="125">
        <v>1535</v>
      </c>
      <c r="J85" s="125">
        <v>1535</v>
      </c>
      <c r="K85" s="125">
        <v>1535</v>
      </c>
      <c r="L85" s="124">
        <f t="shared" si="19"/>
        <v>4605</v>
      </c>
      <c r="M85" s="120"/>
      <c r="N85" s="125">
        <v>1535</v>
      </c>
      <c r="O85" s="125">
        <v>1535</v>
      </c>
      <c r="P85" s="125">
        <v>1535</v>
      </c>
      <c r="Q85" s="125">
        <v>1535</v>
      </c>
      <c r="R85" s="120"/>
      <c r="S85" s="125">
        <v>1535</v>
      </c>
      <c r="T85" s="125">
        <v>1535</v>
      </c>
      <c r="U85" s="125">
        <v>1535</v>
      </c>
      <c r="V85" s="125">
        <v>1535</v>
      </c>
      <c r="W85" s="120"/>
      <c r="X85" s="125">
        <v>18420</v>
      </c>
    </row>
    <row r="86" spans="1:24" x14ac:dyDescent="0.2">
      <c r="A86" s="114" t="s">
        <v>253</v>
      </c>
      <c r="B86" s="119">
        <v>2500</v>
      </c>
      <c r="C86" s="120"/>
      <c r="D86" s="119">
        <v>208</v>
      </c>
      <c r="E86" s="119">
        <v>208</v>
      </c>
      <c r="F86" s="119">
        <v>208</v>
      </c>
      <c r="G86" s="121">
        <f t="shared" si="18"/>
        <v>624</v>
      </c>
      <c r="H86" s="120"/>
      <c r="I86" s="119">
        <v>208</v>
      </c>
      <c r="J86" s="119">
        <v>208</v>
      </c>
      <c r="K86" s="119">
        <v>208</v>
      </c>
      <c r="L86" s="121">
        <f t="shared" si="19"/>
        <v>624</v>
      </c>
      <c r="M86" s="120"/>
      <c r="N86" s="119">
        <v>208</v>
      </c>
      <c r="O86" s="119">
        <v>208</v>
      </c>
      <c r="P86" s="119">
        <v>208</v>
      </c>
      <c r="Q86" s="119">
        <v>208</v>
      </c>
      <c r="R86" s="120"/>
      <c r="S86" s="119">
        <v>208</v>
      </c>
      <c r="T86" s="119">
        <v>208</v>
      </c>
      <c r="U86" s="119">
        <v>212</v>
      </c>
      <c r="V86" s="119">
        <v>208</v>
      </c>
      <c r="W86" s="120"/>
      <c r="X86" s="119">
        <v>2500</v>
      </c>
    </row>
    <row r="87" spans="1:24" x14ac:dyDescent="0.2">
      <c r="A87" s="114" t="s">
        <v>254</v>
      </c>
      <c r="B87" s="119">
        <v>943448</v>
      </c>
      <c r="C87" s="120"/>
      <c r="D87" s="119">
        <v>77921</v>
      </c>
      <c r="E87" s="119">
        <v>77921</v>
      </c>
      <c r="F87" s="119">
        <v>79046</v>
      </c>
      <c r="G87" s="123">
        <f t="shared" si="18"/>
        <v>234888</v>
      </c>
      <c r="H87" s="120"/>
      <c r="I87" s="119">
        <v>77921</v>
      </c>
      <c r="J87" s="119">
        <v>77921</v>
      </c>
      <c r="K87" s="119">
        <v>79046</v>
      </c>
      <c r="L87" s="123">
        <f t="shared" si="19"/>
        <v>234888</v>
      </c>
      <c r="M87" s="120"/>
      <c r="N87" s="119">
        <v>77921</v>
      </c>
      <c r="O87" s="119">
        <v>77921</v>
      </c>
      <c r="P87" s="119">
        <v>79046</v>
      </c>
      <c r="Q87" s="119">
        <v>79046</v>
      </c>
      <c r="R87" s="120"/>
      <c r="S87" s="119">
        <v>77921</v>
      </c>
      <c r="T87" s="119">
        <v>77921</v>
      </c>
      <c r="U87" s="119">
        <v>79035</v>
      </c>
      <c r="V87" s="119">
        <v>79046</v>
      </c>
      <c r="W87" s="120"/>
      <c r="X87" s="119">
        <v>939541</v>
      </c>
    </row>
    <row r="88" spans="1:24" x14ac:dyDescent="0.2">
      <c r="A88" s="114"/>
      <c r="B88" s="115"/>
      <c r="C88" s="116"/>
      <c r="D88" s="115"/>
      <c r="E88" s="115"/>
      <c r="F88" s="115"/>
      <c r="G88" s="115"/>
      <c r="H88" s="116"/>
      <c r="I88" s="115"/>
      <c r="J88" s="115"/>
      <c r="K88" s="115"/>
      <c r="L88" s="115"/>
      <c r="M88" s="116"/>
      <c r="N88" s="115"/>
      <c r="O88" s="115"/>
      <c r="P88" s="115"/>
      <c r="Q88" s="115"/>
      <c r="R88" s="116"/>
      <c r="S88" s="115"/>
      <c r="T88" s="115"/>
      <c r="U88" s="115"/>
      <c r="V88" s="115"/>
      <c r="W88" s="116"/>
      <c r="X88" s="115"/>
    </row>
    <row r="89" spans="1:24" x14ac:dyDescent="0.2">
      <c r="A89" s="114" t="s">
        <v>255</v>
      </c>
      <c r="B89" s="115"/>
      <c r="C89" s="116"/>
      <c r="D89" s="115"/>
      <c r="E89" s="115"/>
      <c r="F89" s="115"/>
      <c r="G89" s="115"/>
      <c r="H89" s="116"/>
      <c r="I89" s="115"/>
      <c r="J89" s="115"/>
      <c r="K89" s="115"/>
      <c r="L89" s="115"/>
      <c r="M89" s="116"/>
      <c r="N89" s="115"/>
      <c r="O89" s="115"/>
      <c r="P89" s="115"/>
      <c r="Q89" s="115"/>
      <c r="R89" s="116"/>
      <c r="S89" s="115"/>
      <c r="T89" s="115"/>
      <c r="U89" s="115"/>
      <c r="V89" s="115"/>
      <c r="W89" s="116"/>
      <c r="X89" s="115"/>
    </row>
    <row r="90" spans="1:24" x14ac:dyDescent="0.2">
      <c r="A90" s="114" t="s">
        <v>256</v>
      </c>
      <c r="B90" s="125">
        <v>69000</v>
      </c>
      <c r="C90" s="120"/>
      <c r="D90" s="125"/>
      <c r="E90" s="125"/>
      <c r="F90" s="125"/>
      <c r="G90" s="124">
        <f t="shared" ref="G90:G93" si="20">SUM(D90:F90)</f>
        <v>0</v>
      </c>
      <c r="H90" s="120"/>
      <c r="I90" s="125"/>
      <c r="J90" s="125"/>
      <c r="K90" s="125"/>
      <c r="L90" s="124">
        <f t="shared" ref="L90:L93" si="21">SUM(I90:K90)</f>
        <v>0</v>
      </c>
      <c r="M90" s="120"/>
      <c r="N90" s="125">
        <v>44000</v>
      </c>
      <c r="O90" s="125"/>
      <c r="P90" s="125"/>
      <c r="Q90" s="125"/>
      <c r="R90" s="120"/>
      <c r="S90" s="125"/>
      <c r="T90" s="125"/>
      <c r="U90" s="125">
        <v>44000</v>
      </c>
      <c r="V90" s="125"/>
      <c r="W90" s="120"/>
      <c r="X90" s="125">
        <v>88000</v>
      </c>
    </row>
    <row r="91" spans="1:24" x14ac:dyDescent="0.2">
      <c r="A91" s="114" t="s">
        <v>257</v>
      </c>
      <c r="B91" s="125">
        <v>22000</v>
      </c>
      <c r="C91" s="120"/>
      <c r="D91" s="125">
        <v>2250</v>
      </c>
      <c r="E91" s="125">
        <v>2250</v>
      </c>
      <c r="F91" s="125">
        <v>2250</v>
      </c>
      <c r="G91" s="124">
        <f t="shared" si="20"/>
        <v>6750</v>
      </c>
      <c r="H91" s="120"/>
      <c r="I91" s="125">
        <v>2250</v>
      </c>
      <c r="J91" s="125">
        <v>2250</v>
      </c>
      <c r="K91" s="125">
        <v>2250</v>
      </c>
      <c r="L91" s="124">
        <f t="shared" si="21"/>
        <v>6750</v>
      </c>
      <c r="M91" s="120"/>
      <c r="N91" s="125">
        <v>2250</v>
      </c>
      <c r="O91" s="125">
        <v>2250</v>
      </c>
      <c r="P91" s="125">
        <v>2250</v>
      </c>
      <c r="Q91" s="125">
        <v>2250</v>
      </c>
      <c r="R91" s="120"/>
      <c r="S91" s="125">
        <v>2250</v>
      </c>
      <c r="T91" s="125">
        <v>2250</v>
      </c>
      <c r="U91" s="125">
        <v>2250</v>
      </c>
      <c r="V91" s="125">
        <v>2250</v>
      </c>
      <c r="W91" s="120"/>
      <c r="X91" s="125">
        <v>27000</v>
      </c>
    </row>
    <row r="92" spans="1:24" x14ac:dyDescent="0.2">
      <c r="A92" s="114" t="s">
        <v>258</v>
      </c>
      <c r="B92" s="119">
        <v>250160</v>
      </c>
      <c r="C92" s="120"/>
      <c r="D92" s="119">
        <v>40546</v>
      </c>
      <c r="E92" s="119">
        <v>40546</v>
      </c>
      <c r="F92" s="119">
        <v>19896</v>
      </c>
      <c r="G92" s="121">
        <f t="shared" si="20"/>
        <v>100988</v>
      </c>
      <c r="H92" s="120"/>
      <c r="I92" s="119">
        <v>19896</v>
      </c>
      <c r="J92" s="119">
        <v>19896</v>
      </c>
      <c r="K92" s="119">
        <v>19896</v>
      </c>
      <c r="L92" s="121">
        <f t="shared" si="21"/>
        <v>59688</v>
      </c>
      <c r="M92" s="120"/>
      <c r="N92" s="119">
        <v>19896</v>
      </c>
      <c r="O92" s="119">
        <v>19896</v>
      </c>
      <c r="P92" s="119">
        <v>19896</v>
      </c>
      <c r="Q92" s="119">
        <v>19896</v>
      </c>
      <c r="R92" s="120"/>
      <c r="S92" s="119">
        <v>24296</v>
      </c>
      <c r="T92" s="119">
        <v>24296</v>
      </c>
      <c r="U92" s="119">
        <v>24304</v>
      </c>
      <c r="V92" s="119">
        <v>19896</v>
      </c>
      <c r="W92" s="120"/>
      <c r="X92" s="119">
        <v>293260</v>
      </c>
    </row>
    <row r="93" spans="1:24" x14ac:dyDescent="0.2">
      <c r="A93" s="114" t="s">
        <v>259</v>
      </c>
      <c r="B93" s="119">
        <v>341160</v>
      </c>
      <c r="C93" s="120"/>
      <c r="D93" s="119">
        <v>42796</v>
      </c>
      <c r="E93" s="119">
        <v>42796</v>
      </c>
      <c r="F93" s="119">
        <v>22146</v>
      </c>
      <c r="G93" s="123">
        <f t="shared" si="20"/>
        <v>107738</v>
      </c>
      <c r="H93" s="120"/>
      <c r="I93" s="119">
        <v>22146</v>
      </c>
      <c r="J93" s="119">
        <v>22146</v>
      </c>
      <c r="K93" s="119">
        <v>22146</v>
      </c>
      <c r="L93" s="123">
        <f t="shared" si="21"/>
        <v>66438</v>
      </c>
      <c r="M93" s="120"/>
      <c r="N93" s="119">
        <v>66146</v>
      </c>
      <c r="O93" s="119">
        <v>22146</v>
      </c>
      <c r="P93" s="119">
        <v>22146</v>
      </c>
      <c r="Q93" s="119">
        <v>22146</v>
      </c>
      <c r="R93" s="120"/>
      <c r="S93" s="119">
        <v>26546</v>
      </c>
      <c r="T93" s="119">
        <v>26546</v>
      </c>
      <c r="U93" s="119">
        <v>70554</v>
      </c>
      <c r="V93" s="119">
        <v>22146</v>
      </c>
      <c r="W93" s="120"/>
      <c r="X93" s="119">
        <v>408260</v>
      </c>
    </row>
    <row r="94" spans="1:24" x14ac:dyDescent="0.2">
      <c r="A94" s="114"/>
      <c r="B94" s="115"/>
      <c r="C94" s="116"/>
      <c r="D94" s="115"/>
      <c r="E94" s="115"/>
      <c r="F94" s="115"/>
      <c r="G94" s="115"/>
      <c r="H94" s="116"/>
      <c r="I94" s="115"/>
      <c r="J94" s="115"/>
      <c r="K94" s="115"/>
      <c r="L94" s="115"/>
      <c r="M94" s="116"/>
      <c r="N94" s="115"/>
      <c r="O94" s="115"/>
      <c r="P94" s="115"/>
      <c r="Q94" s="115"/>
      <c r="R94" s="116"/>
      <c r="S94" s="115"/>
      <c r="T94" s="115"/>
      <c r="U94" s="115"/>
      <c r="V94" s="115"/>
      <c r="W94" s="116"/>
      <c r="X94" s="115"/>
    </row>
    <row r="95" spans="1:24" x14ac:dyDescent="0.2">
      <c r="A95" s="114" t="s">
        <v>260</v>
      </c>
      <c r="B95" s="115"/>
      <c r="C95" s="116"/>
      <c r="D95" s="115"/>
      <c r="E95" s="115"/>
      <c r="F95" s="115"/>
      <c r="G95" s="115"/>
      <c r="H95" s="116"/>
      <c r="I95" s="115"/>
      <c r="J95" s="115"/>
      <c r="K95" s="115"/>
      <c r="L95" s="115"/>
      <c r="M95" s="116"/>
      <c r="N95" s="115"/>
      <c r="O95" s="115"/>
      <c r="P95" s="115"/>
      <c r="Q95" s="115"/>
      <c r="R95" s="116"/>
      <c r="S95" s="115"/>
      <c r="T95" s="115"/>
      <c r="U95" s="115"/>
      <c r="V95" s="115"/>
      <c r="W95" s="116"/>
      <c r="X95" s="115"/>
    </row>
    <row r="96" spans="1:24" x14ac:dyDescent="0.2">
      <c r="A96" s="114" t="s">
        <v>261</v>
      </c>
      <c r="B96" s="125">
        <v>61132</v>
      </c>
      <c r="C96" s="120"/>
      <c r="D96" s="125">
        <v>3717</v>
      </c>
      <c r="E96" s="125">
        <v>3717</v>
      </c>
      <c r="F96" s="125">
        <v>3717</v>
      </c>
      <c r="G96" s="124">
        <f t="shared" ref="G96:G102" si="22">SUM(D96:F96)</f>
        <v>11151</v>
      </c>
      <c r="H96" s="120"/>
      <c r="I96" s="125">
        <v>3717</v>
      </c>
      <c r="J96" s="125">
        <v>3717</v>
      </c>
      <c r="K96" s="125">
        <v>3717</v>
      </c>
      <c r="L96" s="124">
        <f t="shared" ref="L96:L102" si="23">SUM(I96:K96)</f>
        <v>11151</v>
      </c>
      <c r="M96" s="120"/>
      <c r="N96" s="125">
        <v>3717</v>
      </c>
      <c r="O96" s="125">
        <v>3717</v>
      </c>
      <c r="P96" s="125">
        <v>3717</v>
      </c>
      <c r="Q96" s="125">
        <v>3717</v>
      </c>
      <c r="R96" s="120"/>
      <c r="S96" s="125">
        <v>3717</v>
      </c>
      <c r="T96" s="125">
        <v>3717</v>
      </c>
      <c r="U96" s="125">
        <v>3695</v>
      </c>
      <c r="V96" s="125">
        <v>3717</v>
      </c>
      <c r="W96" s="120"/>
      <c r="X96" s="125">
        <v>44582</v>
      </c>
    </row>
    <row r="97" spans="1:24" x14ac:dyDescent="0.2">
      <c r="A97" s="114" t="s">
        <v>262</v>
      </c>
      <c r="B97" s="125">
        <v>35350</v>
      </c>
      <c r="C97" s="120"/>
      <c r="D97" s="125">
        <v>2404</v>
      </c>
      <c r="E97" s="125">
        <v>2404</v>
      </c>
      <c r="F97" s="125">
        <v>2404</v>
      </c>
      <c r="G97" s="124">
        <f t="shared" si="22"/>
        <v>7212</v>
      </c>
      <c r="H97" s="120"/>
      <c r="I97" s="125">
        <v>2404</v>
      </c>
      <c r="J97" s="125">
        <v>2404</v>
      </c>
      <c r="K97" s="125">
        <v>2404</v>
      </c>
      <c r="L97" s="124">
        <f t="shared" si="23"/>
        <v>7212</v>
      </c>
      <c r="M97" s="120"/>
      <c r="N97" s="125">
        <v>2404</v>
      </c>
      <c r="O97" s="125">
        <v>2404</v>
      </c>
      <c r="P97" s="125">
        <v>2404</v>
      </c>
      <c r="Q97" s="125">
        <v>2404</v>
      </c>
      <c r="R97" s="120"/>
      <c r="S97" s="125">
        <v>2404</v>
      </c>
      <c r="T97" s="125">
        <v>2404</v>
      </c>
      <c r="U97" s="125">
        <v>2406</v>
      </c>
      <c r="V97" s="125">
        <v>2404</v>
      </c>
      <c r="W97" s="120"/>
      <c r="X97" s="125">
        <v>28850</v>
      </c>
    </row>
    <row r="98" spans="1:24" x14ac:dyDescent="0.2">
      <c r="A98" s="114" t="s">
        <v>263</v>
      </c>
      <c r="B98" s="125">
        <v>25900</v>
      </c>
      <c r="C98" s="120"/>
      <c r="D98" s="125">
        <v>2602</v>
      </c>
      <c r="E98" s="125">
        <v>2602</v>
      </c>
      <c r="F98" s="125">
        <v>2202</v>
      </c>
      <c r="G98" s="124">
        <f t="shared" si="22"/>
        <v>7406</v>
      </c>
      <c r="H98" s="120"/>
      <c r="I98" s="125">
        <v>2202</v>
      </c>
      <c r="J98" s="125">
        <v>2202</v>
      </c>
      <c r="K98" s="125">
        <v>2202</v>
      </c>
      <c r="L98" s="124">
        <f t="shared" si="23"/>
        <v>6606</v>
      </c>
      <c r="M98" s="120"/>
      <c r="N98" s="125">
        <v>2202</v>
      </c>
      <c r="O98" s="125">
        <v>2202</v>
      </c>
      <c r="P98" s="125">
        <v>2202</v>
      </c>
      <c r="Q98" s="125">
        <v>2202</v>
      </c>
      <c r="R98" s="120"/>
      <c r="S98" s="125">
        <v>2202</v>
      </c>
      <c r="T98" s="125">
        <v>2202</v>
      </c>
      <c r="U98" s="125">
        <v>2178</v>
      </c>
      <c r="V98" s="125">
        <v>2202</v>
      </c>
      <c r="W98" s="120"/>
      <c r="X98" s="125">
        <v>27200</v>
      </c>
    </row>
    <row r="99" spans="1:24" x14ac:dyDescent="0.2">
      <c r="A99" s="114" t="s">
        <v>264</v>
      </c>
      <c r="B99" s="119">
        <v>22800</v>
      </c>
      <c r="C99" s="120"/>
      <c r="D99" s="119">
        <v>1681</v>
      </c>
      <c r="E99" s="119">
        <v>1681</v>
      </c>
      <c r="F99" s="119">
        <v>1681</v>
      </c>
      <c r="G99" s="121">
        <f t="shared" si="22"/>
        <v>5043</v>
      </c>
      <c r="H99" s="120"/>
      <c r="I99" s="119">
        <v>1681</v>
      </c>
      <c r="J99" s="119">
        <v>1681</v>
      </c>
      <c r="K99" s="119">
        <v>1681</v>
      </c>
      <c r="L99" s="121">
        <f t="shared" si="23"/>
        <v>5043</v>
      </c>
      <c r="M99" s="120"/>
      <c r="N99" s="119">
        <v>1681</v>
      </c>
      <c r="O99" s="119">
        <v>1681</v>
      </c>
      <c r="P99" s="119">
        <v>1681</v>
      </c>
      <c r="Q99" s="119">
        <v>1681</v>
      </c>
      <c r="R99" s="120"/>
      <c r="S99" s="119">
        <v>1681</v>
      </c>
      <c r="T99" s="119">
        <v>1681</v>
      </c>
      <c r="U99" s="119">
        <v>1659</v>
      </c>
      <c r="V99" s="119">
        <v>1681</v>
      </c>
      <c r="W99" s="120"/>
      <c r="X99" s="119">
        <v>20150</v>
      </c>
    </row>
    <row r="100" spans="1:24" x14ac:dyDescent="0.2">
      <c r="A100" s="114" t="s">
        <v>265</v>
      </c>
      <c r="B100" s="119">
        <v>145182</v>
      </c>
      <c r="C100" s="120"/>
      <c r="D100" s="119">
        <v>10404</v>
      </c>
      <c r="E100" s="119">
        <v>10404</v>
      </c>
      <c r="F100" s="119">
        <v>10004</v>
      </c>
      <c r="G100" s="123">
        <f t="shared" si="22"/>
        <v>30812</v>
      </c>
      <c r="H100" s="120"/>
      <c r="I100" s="119">
        <v>10004</v>
      </c>
      <c r="J100" s="119">
        <v>10004</v>
      </c>
      <c r="K100" s="119">
        <v>10004</v>
      </c>
      <c r="L100" s="123">
        <f t="shared" si="23"/>
        <v>30012</v>
      </c>
      <c r="M100" s="120"/>
      <c r="N100" s="119">
        <v>10004</v>
      </c>
      <c r="O100" s="119">
        <v>10004</v>
      </c>
      <c r="P100" s="119">
        <v>10004</v>
      </c>
      <c r="Q100" s="119">
        <v>10004</v>
      </c>
      <c r="R100" s="120"/>
      <c r="S100" s="119">
        <v>10004</v>
      </c>
      <c r="T100" s="119">
        <v>10004</v>
      </c>
      <c r="U100" s="119">
        <v>9938</v>
      </c>
      <c r="V100" s="119">
        <v>10004</v>
      </c>
      <c r="W100" s="120"/>
      <c r="X100" s="119">
        <v>120782</v>
      </c>
    </row>
    <row r="101" spans="1:24" x14ac:dyDescent="0.2">
      <c r="A101" s="114"/>
      <c r="B101" s="115"/>
      <c r="C101" s="116"/>
      <c r="D101" s="115"/>
      <c r="E101" s="115"/>
      <c r="F101" s="115"/>
      <c r="G101" s="115"/>
      <c r="H101" s="116"/>
      <c r="I101" s="115"/>
      <c r="J101" s="115"/>
      <c r="K101" s="115"/>
      <c r="L101" s="115"/>
      <c r="M101" s="116"/>
      <c r="N101" s="115"/>
      <c r="O101" s="115"/>
      <c r="P101" s="115"/>
      <c r="Q101" s="115"/>
      <c r="R101" s="116"/>
      <c r="S101" s="115"/>
      <c r="T101" s="115"/>
      <c r="U101" s="115"/>
      <c r="V101" s="115"/>
      <c r="W101" s="116"/>
      <c r="X101" s="115"/>
    </row>
    <row r="102" spans="1:24" x14ac:dyDescent="0.2">
      <c r="A102" s="114" t="s">
        <v>29</v>
      </c>
      <c r="B102" s="119">
        <v>6179142</v>
      </c>
      <c r="C102" s="120"/>
      <c r="D102" s="119">
        <v>518879</v>
      </c>
      <c r="E102" s="119">
        <v>518879</v>
      </c>
      <c r="F102" s="119">
        <v>498954</v>
      </c>
      <c r="G102" s="123">
        <f t="shared" si="22"/>
        <v>1536712</v>
      </c>
      <c r="H102" s="120"/>
      <c r="I102" s="119">
        <v>497829</v>
      </c>
      <c r="J102" s="119">
        <v>497829</v>
      </c>
      <c r="K102" s="119">
        <v>498954</v>
      </c>
      <c r="L102" s="123">
        <f t="shared" si="23"/>
        <v>1494612</v>
      </c>
      <c r="M102" s="120"/>
      <c r="N102" s="119">
        <v>557829</v>
      </c>
      <c r="O102" s="119">
        <v>497829</v>
      </c>
      <c r="P102" s="119">
        <v>498954</v>
      </c>
      <c r="Q102" s="119">
        <v>498954</v>
      </c>
      <c r="R102" s="120"/>
      <c r="S102" s="119">
        <v>502229</v>
      </c>
      <c r="T102" s="119">
        <v>502229</v>
      </c>
      <c r="U102" s="119">
        <v>563277</v>
      </c>
      <c r="V102" s="119">
        <v>498954</v>
      </c>
      <c r="W102" s="120"/>
      <c r="X102" s="119">
        <v>6153671</v>
      </c>
    </row>
    <row r="103" spans="1:24" x14ac:dyDescent="0.2">
      <c r="A103" s="114"/>
      <c r="B103" s="115"/>
      <c r="C103" s="116"/>
      <c r="D103" s="115"/>
      <c r="E103" s="115"/>
      <c r="F103" s="115"/>
      <c r="G103" s="115"/>
      <c r="H103" s="116"/>
      <c r="I103" s="115"/>
      <c r="J103" s="115"/>
      <c r="K103" s="115"/>
      <c r="L103" s="115"/>
      <c r="M103" s="116"/>
      <c r="N103" s="115"/>
      <c r="O103" s="115"/>
      <c r="P103" s="115"/>
      <c r="Q103" s="115"/>
      <c r="R103" s="116"/>
      <c r="S103" s="115"/>
      <c r="T103" s="115"/>
      <c r="U103" s="115"/>
      <c r="V103" s="115"/>
      <c r="W103" s="116"/>
      <c r="X103" s="115"/>
    </row>
    <row r="104" spans="1:24" x14ac:dyDescent="0.2">
      <c r="A104" s="114" t="s">
        <v>30</v>
      </c>
      <c r="B104" s="115"/>
      <c r="C104" s="116"/>
      <c r="D104" s="115"/>
      <c r="E104" s="115"/>
      <c r="F104" s="115"/>
      <c r="G104" s="115"/>
      <c r="H104" s="116"/>
      <c r="I104" s="115"/>
      <c r="J104" s="115"/>
      <c r="K104" s="115"/>
      <c r="L104" s="115"/>
      <c r="M104" s="116"/>
      <c r="N104" s="115"/>
      <c r="O104" s="115"/>
      <c r="P104" s="115"/>
      <c r="Q104" s="115"/>
      <c r="R104" s="116"/>
      <c r="S104" s="115"/>
      <c r="T104" s="115"/>
      <c r="U104" s="115"/>
      <c r="V104" s="115"/>
      <c r="W104" s="116"/>
      <c r="X104" s="115"/>
    </row>
    <row r="105" spans="1:24" x14ac:dyDescent="0.2">
      <c r="A105" s="114"/>
      <c r="B105" s="115"/>
      <c r="C105" s="116"/>
      <c r="D105" s="115"/>
      <c r="E105" s="115"/>
      <c r="F105" s="115"/>
      <c r="G105" s="115"/>
      <c r="H105" s="116"/>
      <c r="I105" s="115"/>
      <c r="J105" s="115"/>
      <c r="K105" s="115"/>
      <c r="L105" s="115"/>
      <c r="M105" s="116"/>
      <c r="N105" s="115"/>
      <c r="O105" s="115"/>
      <c r="P105" s="115"/>
      <c r="Q105" s="115"/>
      <c r="R105" s="116"/>
      <c r="S105" s="115"/>
      <c r="T105" s="115"/>
      <c r="U105" s="115"/>
      <c r="V105" s="115"/>
      <c r="W105" s="116"/>
      <c r="X105" s="115"/>
    </row>
    <row r="106" spans="1:24" x14ac:dyDescent="0.2">
      <c r="A106" s="114" t="s">
        <v>266</v>
      </c>
      <c r="B106" s="115"/>
      <c r="C106" s="116"/>
      <c r="D106" s="115"/>
      <c r="E106" s="115"/>
      <c r="F106" s="115"/>
      <c r="G106" s="115"/>
      <c r="H106" s="116"/>
      <c r="I106" s="115"/>
      <c r="J106" s="115"/>
      <c r="K106" s="115"/>
      <c r="L106" s="115"/>
      <c r="M106" s="116"/>
      <c r="N106" s="115"/>
      <c r="O106" s="115"/>
      <c r="P106" s="115"/>
      <c r="Q106" s="115"/>
      <c r="R106" s="116"/>
      <c r="S106" s="115"/>
      <c r="T106" s="115"/>
      <c r="U106" s="115"/>
      <c r="V106" s="115"/>
      <c r="W106" s="116"/>
      <c r="X106" s="115"/>
    </row>
    <row r="107" spans="1:24" x14ac:dyDescent="0.2">
      <c r="A107" s="114" t="s">
        <v>267</v>
      </c>
      <c r="B107" s="119">
        <v>11000</v>
      </c>
      <c r="C107" s="120"/>
      <c r="D107" s="119">
        <v>786</v>
      </c>
      <c r="E107" s="119">
        <v>786</v>
      </c>
      <c r="F107" s="119">
        <v>786</v>
      </c>
      <c r="G107" s="121">
        <f t="shared" ref="G107:G108" si="24">SUM(D107:F107)</f>
        <v>2358</v>
      </c>
      <c r="H107" s="120"/>
      <c r="I107" s="119">
        <v>786</v>
      </c>
      <c r="J107" s="119">
        <v>786</v>
      </c>
      <c r="K107" s="119">
        <v>786</v>
      </c>
      <c r="L107" s="121">
        <f t="shared" ref="L107:L108" si="25">SUM(I107:K107)</f>
        <v>2358</v>
      </c>
      <c r="M107" s="120"/>
      <c r="N107" s="119">
        <v>786</v>
      </c>
      <c r="O107" s="119">
        <v>786</v>
      </c>
      <c r="P107" s="119">
        <v>786</v>
      </c>
      <c r="Q107" s="119">
        <v>786</v>
      </c>
      <c r="R107" s="120"/>
      <c r="S107" s="119">
        <v>786</v>
      </c>
      <c r="T107" s="119">
        <v>786</v>
      </c>
      <c r="U107" s="119">
        <v>789</v>
      </c>
      <c r="V107" s="119">
        <v>786</v>
      </c>
      <c r="W107" s="120"/>
      <c r="X107" s="119">
        <v>9435</v>
      </c>
    </row>
    <row r="108" spans="1:24" x14ac:dyDescent="0.2">
      <c r="A108" s="114" t="s">
        <v>268</v>
      </c>
      <c r="B108" s="119">
        <v>11000</v>
      </c>
      <c r="C108" s="120"/>
      <c r="D108" s="119">
        <v>786</v>
      </c>
      <c r="E108" s="119">
        <v>786</v>
      </c>
      <c r="F108" s="119">
        <v>786</v>
      </c>
      <c r="G108" s="123">
        <f t="shared" si="24"/>
        <v>2358</v>
      </c>
      <c r="H108" s="120"/>
      <c r="I108" s="119">
        <v>786</v>
      </c>
      <c r="J108" s="119">
        <v>786</v>
      </c>
      <c r="K108" s="119">
        <v>786</v>
      </c>
      <c r="L108" s="123">
        <f t="shared" si="25"/>
        <v>2358</v>
      </c>
      <c r="M108" s="120"/>
      <c r="N108" s="119">
        <v>786</v>
      </c>
      <c r="O108" s="119">
        <v>786</v>
      </c>
      <c r="P108" s="119">
        <v>786</v>
      </c>
      <c r="Q108" s="119">
        <v>786</v>
      </c>
      <c r="R108" s="120"/>
      <c r="S108" s="119">
        <v>786</v>
      </c>
      <c r="T108" s="119">
        <v>786</v>
      </c>
      <c r="U108" s="119">
        <v>789</v>
      </c>
      <c r="V108" s="119">
        <v>786</v>
      </c>
      <c r="W108" s="120"/>
      <c r="X108" s="119">
        <v>9435</v>
      </c>
    </row>
    <row r="109" spans="1:24" x14ac:dyDescent="0.2">
      <c r="A109" s="114"/>
      <c r="B109" s="115"/>
      <c r="C109" s="116"/>
      <c r="D109" s="115"/>
      <c r="E109" s="115"/>
      <c r="F109" s="115"/>
      <c r="G109" s="115"/>
      <c r="H109" s="116"/>
      <c r="I109" s="115"/>
      <c r="J109" s="115"/>
      <c r="K109" s="115"/>
      <c r="L109" s="115"/>
      <c r="M109" s="116"/>
      <c r="N109" s="115"/>
      <c r="O109" s="115"/>
      <c r="P109" s="115"/>
      <c r="Q109" s="115"/>
      <c r="R109" s="116"/>
      <c r="S109" s="115"/>
      <c r="T109" s="115"/>
      <c r="U109" s="115"/>
      <c r="V109" s="115"/>
      <c r="W109" s="116"/>
      <c r="X109" s="115"/>
    </row>
    <row r="110" spans="1:24" x14ac:dyDescent="0.2">
      <c r="A110" s="114" t="s">
        <v>269</v>
      </c>
      <c r="B110" s="115"/>
      <c r="C110" s="116"/>
      <c r="D110" s="115"/>
      <c r="E110" s="115"/>
      <c r="F110" s="115"/>
      <c r="G110" s="115"/>
      <c r="H110" s="116"/>
      <c r="I110" s="115"/>
      <c r="J110" s="115"/>
      <c r="K110" s="115"/>
      <c r="L110" s="115"/>
      <c r="M110" s="116"/>
      <c r="N110" s="115"/>
      <c r="O110" s="115"/>
      <c r="P110" s="115"/>
      <c r="Q110" s="115"/>
      <c r="R110" s="116"/>
      <c r="S110" s="115"/>
      <c r="T110" s="115"/>
      <c r="U110" s="115"/>
      <c r="V110" s="115"/>
      <c r="W110" s="116"/>
      <c r="X110" s="115"/>
    </row>
    <row r="111" spans="1:24" x14ac:dyDescent="0.2">
      <c r="A111" s="114" t="s">
        <v>270</v>
      </c>
      <c r="B111" s="125">
        <v>94700</v>
      </c>
      <c r="C111" s="120"/>
      <c r="D111" s="125">
        <v>8711</v>
      </c>
      <c r="E111" s="125">
        <v>8711</v>
      </c>
      <c r="F111" s="125">
        <v>7111</v>
      </c>
      <c r="G111" s="124">
        <f t="shared" ref="G111:G114" si="26">SUM(D111:F111)</f>
        <v>24533</v>
      </c>
      <c r="H111" s="120"/>
      <c r="I111" s="125">
        <v>7111</v>
      </c>
      <c r="J111" s="125">
        <v>7111</v>
      </c>
      <c r="K111" s="125">
        <v>7111</v>
      </c>
      <c r="L111" s="124">
        <f t="shared" ref="L111:L114" si="27">SUM(I111:K111)</f>
        <v>21333</v>
      </c>
      <c r="M111" s="120"/>
      <c r="N111" s="125">
        <v>7111</v>
      </c>
      <c r="O111" s="125">
        <v>7111</v>
      </c>
      <c r="P111" s="125">
        <v>7111</v>
      </c>
      <c r="Q111" s="125">
        <v>7111</v>
      </c>
      <c r="R111" s="120"/>
      <c r="S111" s="125">
        <v>7111</v>
      </c>
      <c r="T111" s="125">
        <v>7111</v>
      </c>
      <c r="U111" s="125">
        <v>7129</v>
      </c>
      <c r="V111" s="125">
        <v>7111</v>
      </c>
      <c r="W111" s="120"/>
      <c r="X111" s="125">
        <v>88550</v>
      </c>
    </row>
    <row r="112" spans="1:24" x14ac:dyDescent="0.2">
      <c r="A112" s="114" t="s">
        <v>271</v>
      </c>
      <c r="B112" s="125">
        <v>22850</v>
      </c>
      <c r="C112" s="120"/>
      <c r="D112" s="125">
        <v>2554</v>
      </c>
      <c r="E112" s="125">
        <v>2554</v>
      </c>
      <c r="F112" s="125">
        <v>2554</v>
      </c>
      <c r="G112" s="124">
        <f t="shared" si="26"/>
        <v>7662</v>
      </c>
      <c r="H112" s="120"/>
      <c r="I112" s="125">
        <v>2554</v>
      </c>
      <c r="J112" s="125">
        <v>2554</v>
      </c>
      <c r="K112" s="125">
        <v>2554</v>
      </c>
      <c r="L112" s="124">
        <f t="shared" si="27"/>
        <v>7662</v>
      </c>
      <c r="M112" s="120"/>
      <c r="N112" s="125">
        <v>2554</v>
      </c>
      <c r="O112" s="125">
        <v>2554</v>
      </c>
      <c r="P112" s="125">
        <v>2554</v>
      </c>
      <c r="Q112" s="125">
        <v>2554</v>
      </c>
      <c r="R112" s="120"/>
      <c r="S112" s="125">
        <v>2554</v>
      </c>
      <c r="T112" s="125">
        <v>2554</v>
      </c>
      <c r="U112" s="125">
        <v>2565</v>
      </c>
      <c r="V112" s="125">
        <v>2554</v>
      </c>
      <c r="W112" s="120"/>
      <c r="X112" s="125">
        <v>30659</v>
      </c>
    </row>
    <row r="113" spans="1:24" x14ac:dyDescent="0.2">
      <c r="A113" s="114" t="s">
        <v>272</v>
      </c>
      <c r="B113" s="119">
        <v>15000</v>
      </c>
      <c r="C113" s="120"/>
      <c r="D113" s="119">
        <v>1833</v>
      </c>
      <c r="E113" s="119">
        <v>1833</v>
      </c>
      <c r="F113" s="119">
        <v>833</v>
      </c>
      <c r="G113" s="121">
        <f t="shared" si="26"/>
        <v>4499</v>
      </c>
      <c r="H113" s="120"/>
      <c r="I113" s="119">
        <v>833</v>
      </c>
      <c r="J113" s="119">
        <v>833</v>
      </c>
      <c r="K113" s="119">
        <v>833</v>
      </c>
      <c r="L113" s="121">
        <f t="shared" si="27"/>
        <v>2499</v>
      </c>
      <c r="M113" s="120"/>
      <c r="N113" s="119">
        <v>833</v>
      </c>
      <c r="O113" s="119">
        <v>833</v>
      </c>
      <c r="P113" s="119">
        <v>833</v>
      </c>
      <c r="Q113" s="119">
        <v>833</v>
      </c>
      <c r="R113" s="120"/>
      <c r="S113" s="119">
        <v>833</v>
      </c>
      <c r="T113" s="119">
        <v>833</v>
      </c>
      <c r="U113" s="119">
        <v>837</v>
      </c>
      <c r="V113" s="119">
        <v>833</v>
      </c>
      <c r="W113" s="120"/>
      <c r="X113" s="119">
        <v>12000</v>
      </c>
    </row>
    <row r="114" spans="1:24" x14ac:dyDescent="0.2">
      <c r="A114" s="114" t="s">
        <v>273</v>
      </c>
      <c r="B114" s="119">
        <v>132550</v>
      </c>
      <c r="C114" s="120"/>
      <c r="D114" s="119">
        <v>13098</v>
      </c>
      <c r="E114" s="119">
        <v>13098</v>
      </c>
      <c r="F114" s="119">
        <v>10498</v>
      </c>
      <c r="G114" s="123">
        <f t="shared" si="26"/>
        <v>36694</v>
      </c>
      <c r="H114" s="120"/>
      <c r="I114" s="119">
        <v>10498</v>
      </c>
      <c r="J114" s="119">
        <v>10498</v>
      </c>
      <c r="K114" s="119">
        <v>10498</v>
      </c>
      <c r="L114" s="123">
        <f t="shared" si="27"/>
        <v>31494</v>
      </c>
      <c r="M114" s="120"/>
      <c r="N114" s="119">
        <v>10498</v>
      </c>
      <c r="O114" s="119">
        <v>10498</v>
      </c>
      <c r="P114" s="119">
        <v>10498</v>
      </c>
      <c r="Q114" s="119">
        <v>10498</v>
      </c>
      <c r="R114" s="120"/>
      <c r="S114" s="119">
        <v>10498</v>
      </c>
      <c r="T114" s="119">
        <v>10498</v>
      </c>
      <c r="U114" s="119">
        <v>10531</v>
      </c>
      <c r="V114" s="119">
        <v>10498</v>
      </c>
      <c r="W114" s="120"/>
      <c r="X114" s="119">
        <v>131209</v>
      </c>
    </row>
    <row r="115" spans="1:24" x14ac:dyDescent="0.2">
      <c r="A115" s="114"/>
      <c r="B115" s="115"/>
      <c r="C115" s="116"/>
      <c r="D115" s="115"/>
      <c r="E115" s="115"/>
      <c r="F115" s="115"/>
      <c r="G115" s="115"/>
      <c r="H115" s="116"/>
      <c r="I115" s="115"/>
      <c r="J115" s="115"/>
      <c r="K115" s="115"/>
      <c r="L115" s="115"/>
      <c r="M115" s="116"/>
      <c r="N115" s="115"/>
      <c r="O115" s="115"/>
      <c r="P115" s="115"/>
      <c r="Q115" s="115"/>
      <c r="R115" s="116"/>
      <c r="S115" s="115"/>
      <c r="T115" s="115"/>
      <c r="U115" s="115"/>
      <c r="V115" s="115"/>
      <c r="W115" s="116"/>
      <c r="X115" s="115"/>
    </row>
    <row r="116" spans="1:24" x14ac:dyDescent="0.2">
      <c r="A116" s="114" t="s">
        <v>274</v>
      </c>
      <c r="B116" s="115"/>
      <c r="C116" s="116"/>
      <c r="D116" s="115"/>
      <c r="E116" s="115"/>
      <c r="F116" s="115"/>
      <c r="G116" s="115"/>
      <c r="H116" s="116"/>
      <c r="I116" s="115"/>
      <c r="J116" s="115"/>
      <c r="K116" s="115"/>
      <c r="L116" s="115"/>
      <c r="M116" s="116"/>
      <c r="N116" s="115"/>
      <c r="O116" s="115"/>
      <c r="P116" s="115"/>
      <c r="Q116" s="115"/>
      <c r="R116" s="116"/>
      <c r="S116" s="115"/>
      <c r="T116" s="115"/>
      <c r="U116" s="115"/>
      <c r="V116" s="115"/>
      <c r="W116" s="116"/>
      <c r="X116" s="115"/>
    </row>
    <row r="117" spans="1:24" x14ac:dyDescent="0.2">
      <c r="A117" s="114" t="s">
        <v>275</v>
      </c>
      <c r="B117" s="119">
        <v>18720</v>
      </c>
      <c r="C117" s="120"/>
      <c r="D117" s="119">
        <v>683</v>
      </c>
      <c r="E117" s="119">
        <v>683</v>
      </c>
      <c r="F117" s="119">
        <v>683</v>
      </c>
      <c r="G117" s="121">
        <f t="shared" ref="G117:G118" si="28">SUM(D117:F117)</f>
        <v>2049</v>
      </c>
      <c r="H117" s="120"/>
      <c r="I117" s="119">
        <v>683</v>
      </c>
      <c r="J117" s="119">
        <v>683</v>
      </c>
      <c r="K117" s="119">
        <v>683</v>
      </c>
      <c r="L117" s="121">
        <f t="shared" ref="L117:L118" si="29">SUM(I117:K117)</f>
        <v>2049</v>
      </c>
      <c r="M117" s="120"/>
      <c r="N117" s="119">
        <v>683</v>
      </c>
      <c r="O117" s="119">
        <v>683</v>
      </c>
      <c r="P117" s="119">
        <v>683</v>
      </c>
      <c r="Q117" s="119">
        <v>683</v>
      </c>
      <c r="R117" s="120"/>
      <c r="S117" s="119">
        <v>683</v>
      </c>
      <c r="T117" s="119">
        <v>683</v>
      </c>
      <c r="U117" s="119">
        <v>687</v>
      </c>
      <c r="V117" s="119">
        <v>683</v>
      </c>
      <c r="W117" s="120"/>
      <c r="X117" s="119">
        <v>8200</v>
      </c>
    </row>
    <row r="118" spans="1:24" x14ac:dyDescent="0.2">
      <c r="A118" s="114" t="s">
        <v>276</v>
      </c>
      <c r="B118" s="119">
        <v>18720</v>
      </c>
      <c r="C118" s="120"/>
      <c r="D118" s="119">
        <v>683</v>
      </c>
      <c r="E118" s="119">
        <v>683</v>
      </c>
      <c r="F118" s="119">
        <v>683</v>
      </c>
      <c r="G118" s="123">
        <f t="shared" si="28"/>
        <v>2049</v>
      </c>
      <c r="H118" s="120"/>
      <c r="I118" s="119">
        <v>683</v>
      </c>
      <c r="J118" s="119">
        <v>683</v>
      </c>
      <c r="K118" s="119">
        <v>683</v>
      </c>
      <c r="L118" s="123">
        <f t="shared" si="29"/>
        <v>2049</v>
      </c>
      <c r="M118" s="120"/>
      <c r="N118" s="119">
        <v>683</v>
      </c>
      <c r="O118" s="119">
        <v>683</v>
      </c>
      <c r="P118" s="119">
        <v>683</v>
      </c>
      <c r="Q118" s="119">
        <v>683</v>
      </c>
      <c r="R118" s="120"/>
      <c r="S118" s="119">
        <v>683</v>
      </c>
      <c r="T118" s="119">
        <v>683</v>
      </c>
      <c r="U118" s="119">
        <v>687</v>
      </c>
      <c r="V118" s="119">
        <v>683</v>
      </c>
      <c r="W118" s="120"/>
      <c r="X118" s="119">
        <v>8200</v>
      </c>
    </row>
    <row r="119" spans="1:24" x14ac:dyDescent="0.2">
      <c r="A119" s="114"/>
      <c r="B119" s="115"/>
      <c r="C119" s="116"/>
      <c r="D119" s="115"/>
      <c r="E119" s="115"/>
      <c r="F119" s="115"/>
      <c r="G119" s="115"/>
      <c r="H119" s="116"/>
      <c r="I119" s="115"/>
      <c r="J119" s="115"/>
      <c r="K119" s="115"/>
      <c r="L119" s="115"/>
      <c r="M119" s="116"/>
      <c r="N119" s="115"/>
      <c r="O119" s="115"/>
      <c r="P119" s="115"/>
      <c r="Q119" s="115"/>
      <c r="R119" s="116"/>
      <c r="S119" s="115"/>
      <c r="T119" s="115"/>
      <c r="U119" s="115"/>
      <c r="V119" s="115"/>
      <c r="W119" s="116"/>
      <c r="X119" s="115"/>
    </row>
    <row r="120" spans="1:24" x14ac:dyDescent="0.2">
      <c r="A120" s="114" t="s">
        <v>277</v>
      </c>
      <c r="B120" s="115"/>
      <c r="C120" s="116"/>
      <c r="D120" s="115"/>
      <c r="E120" s="115"/>
      <c r="F120" s="115"/>
      <c r="G120" s="115"/>
      <c r="H120" s="116"/>
      <c r="I120" s="115"/>
      <c r="J120" s="115"/>
      <c r="K120" s="115"/>
      <c r="L120" s="115"/>
      <c r="M120" s="116"/>
      <c r="N120" s="115"/>
      <c r="O120" s="115"/>
      <c r="P120" s="115"/>
      <c r="Q120" s="115"/>
      <c r="R120" s="116"/>
      <c r="S120" s="115"/>
      <c r="T120" s="115"/>
      <c r="U120" s="115"/>
      <c r="V120" s="115"/>
      <c r="W120" s="116"/>
      <c r="X120" s="115"/>
    </row>
    <row r="121" spans="1:24" x14ac:dyDescent="0.2">
      <c r="A121" s="114" t="s">
        <v>278</v>
      </c>
      <c r="B121" s="125">
        <v>4000</v>
      </c>
      <c r="C121" s="120"/>
      <c r="D121" s="125"/>
      <c r="E121" s="125"/>
      <c r="F121" s="125"/>
      <c r="G121" s="122"/>
      <c r="H121" s="120"/>
      <c r="I121" s="125"/>
      <c r="J121" s="125"/>
      <c r="K121" s="125"/>
      <c r="L121" s="122"/>
      <c r="M121" s="120"/>
      <c r="N121" s="125"/>
      <c r="O121" s="125"/>
      <c r="P121" s="125"/>
      <c r="Q121" s="125"/>
      <c r="R121" s="120"/>
      <c r="S121" s="125"/>
      <c r="T121" s="125"/>
      <c r="U121" s="125"/>
      <c r="V121" s="125"/>
      <c r="W121" s="120"/>
      <c r="X121" s="125"/>
    </row>
    <row r="122" spans="1:24" x14ac:dyDescent="0.2">
      <c r="A122" s="114" t="s">
        <v>279</v>
      </c>
      <c r="B122" s="119">
        <v>100375</v>
      </c>
      <c r="C122" s="120"/>
      <c r="D122" s="119">
        <v>10473</v>
      </c>
      <c r="E122" s="119">
        <v>10473</v>
      </c>
      <c r="F122" s="119">
        <v>8723</v>
      </c>
      <c r="G122" s="121">
        <f t="shared" ref="G122:G123" si="30">SUM(D122:F122)</f>
        <v>29669</v>
      </c>
      <c r="H122" s="120"/>
      <c r="I122" s="119">
        <v>8723</v>
      </c>
      <c r="J122" s="119">
        <v>8723</v>
      </c>
      <c r="K122" s="119">
        <v>8723</v>
      </c>
      <c r="L122" s="121">
        <f t="shared" ref="L122:L123" si="31">SUM(I122:K122)</f>
        <v>26169</v>
      </c>
      <c r="M122" s="120"/>
      <c r="N122" s="119">
        <v>8723</v>
      </c>
      <c r="O122" s="119">
        <v>8723</v>
      </c>
      <c r="P122" s="119">
        <v>8723</v>
      </c>
      <c r="Q122" s="119">
        <v>8723</v>
      </c>
      <c r="R122" s="120"/>
      <c r="S122" s="119">
        <v>8723</v>
      </c>
      <c r="T122" s="119">
        <v>8723</v>
      </c>
      <c r="U122" s="119">
        <v>8722</v>
      </c>
      <c r="V122" s="119">
        <v>8723</v>
      </c>
      <c r="W122" s="120"/>
      <c r="X122" s="119">
        <v>108175</v>
      </c>
    </row>
    <row r="123" spans="1:24" x14ac:dyDescent="0.2">
      <c r="A123" s="114" t="s">
        <v>280</v>
      </c>
      <c r="B123" s="119">
        <v>104375</v>
      </c>
      <c r="C123" s="120"/>
      <c r="D123" s="119">
        <v>10473</v>
      </c>
      <c r="E123" s="119">
        <v>10473</v>
      </c>
      <c r="F123" s="119">
        <v>8723</v>
      </c>
      <c r="G123" s="123">
        <f t="shared" si="30"/>
        <v>29669</v>
      </c>
      <c r="H123" s="120"/>
      <c r="I123" s="119">
        <v>8723</v>
      </c>
      <c r="J123" s="119">
        <v>8723</v>
      </c>
      <c r="K123" s="119">
        <v>8723</v>
      </c>
      <c r="L123" s="123">
        <f t="shared" si="31"/>
        <v>26169</v>
      </c>
      <c r="M123" s="120"/>
      <c r="N123" s="119">
        <v>8723</v>
      </c>
      <c r="O123" s="119">
        <v>8723</v>
      </c>
      <c r="P123" s="119">
        <v>8723</v>
      </c>
      <c r="Q123" s="119">
        <v>8723</v>
      </c>
      <c r="R123" s="120"/>
      <c r="S123" s="119">
        <v>8723</v>
      </c>
      <c r="T123" s="119">
        <v>8723</v>
      </c>
      <c r="U123" s="119">
        <v>8722</v>
      </c>
      <c r="V123" s="119">
        <v>8723</v>
      </c>
      <c r="W123" s="120"/>
      <c r="X123" s="119">
        <v>108175</v>
      </c>
    </row>
    <row r="124" spans="1:24" x14ac:dyDescent="0.2">
      <c r="A124" s="114"/>
      <c r="B124" s="115"/>
      <c r="C124" s="116"/>
      <c r="D124" s="115"/>
      <c r="E124" s="115"/>
      <c r="F124" s="115"/>
      <c r="G124" s="115"/>
      <c r="H124" s="116"/>
      <c r="I124" s="115"/>
      <c r="J124" s="115"/>
      <c r="K124" s="115"/>
      <c r="L124" s="115"/>
      <c r="M124" s="116"/>
      <c r="N124" s="115"/>
      <c r="O124" s="115"/>
      <c r="P124" s="115"/>
      <c r="Q124" s="115"/>
      <c r="R124" s="116"/>
      <c r="S124" s="115"/>
      <c r="T124" s="115"/>
      <c r="U124" s="115"/>
      <c r="V124" s="115"/>
      <c r="W124" s="116"/>
      <c r="X124" s="115"/>
    </row>
    <row r="125" spans="1:24" x14ac:dyDescent="0.2">
      <c r="A125" s="114" t="s">
        <v>281</v>
      </c>
      <c r="B125" s="115"/>
      <c r="C125" s="116"/>
      <c r="D125" s="115"/>
      <c r="E125" s="115"/>
      <c r="F125" s="115"/>
      <c r="G125" s="115"/>
      <c r="H125" s="116"/>
      <c r="I125" s="115"/>
      <c r="J125" s="115"/>
      <c r="K125" s="115"/>
      <c r="L125" s="115"/>
      <c r="M125" s="116"/>
      <c r="N125" s="115"/>
      <c r="O125" s="115"/>
      <c r="P125" s="115"/>
      <c r="Q125" s="115"/>
      <c r="R125" s="116"/>
      <c r="S125" s="115"/>
      <c r="T125" s="115"/>
      <c r="U125" s="115"/>
      <c r="V125" s="115"/>
      <c r="W125" s="116"/>
      <c r="X125" s="115"/>
    </row>
    <row r="126" spans="1:24" x14ac:dyDescent="0.2">
      <c r="A126" s="114" t="s">
        <v>282</v>
      </c>
      <c r="B126" s="119">
        <v>66250</v>
      </c>
      <c r="C126" s="120"/>
      <c r="D126" s="119">
        <v>5919</v>
      </c>
      <c r="E126" s="119">
        <v>5919</v>
      </c>
      <c r="F126" s="119">
        <v>5419</v>
      </c>
      <c r="G126" s="121">
        <f t="shared" ref="G126:G127" si="32">SUM(D126:F126)</f>
        <v>17257</v>
      </c>
      <c r="H126" s="120"/>
      <c r="I126" s="119">
        <v>5419</v>
      </c>
      <c r="J126" s="119">
        <v>5419</v>
      </c>
      <c r="K126" s="119">
        <v>5419</v>
      </c>
      <c r="L126" s="121">
        <f t="shared" ref="L126:L127" si="33">SUM(I126:K126)</f>
        <v>16257</v>
      </c>
      <c r="M126" s="120"/>
      <c r="N126" s="119">
        <v>5419</v>
      </c>
      <c r="O126" s="119">
        <v>5419</v>
      </c>
      <c r="P126" s="119">
        <v>5419</v>
      </c>
      <c r="Q126" s="119">
        <v>5419</v>
      </c>
      <c r="R126" s="120"/>
      <c r="S126" s="119">
        <v>5419</v>
      </c>
      <c r="T126" s="119">
        <v>5419</v>
      </c>
      <c r="U126" s="119">
        <v>5391</v>
      </c>
      <c r="V126" s="119">
        <v>5419</v>
      </c>
      <c r="W126" s="120"/>
      <c r="X126" s="119">
        <v>66000</v>
      </c>
    </row>
    <row r="127" spans="1:24" x14ac:dyDescent="0.2">
      <c r="A127" s="114" t="s">
        <v>283</v>
      </c>
      <c r="B127" s="119">
        <v>66250</v>
      </c>
      <c r="C127" s="120"/>
      <c r="D127" s="119">
        <v>5919</v>
      </c>
      <c r="E127" s="119">
        <v>5919</v>
      </c>
      <c r="F127" s="119">
        <v>5419</v>
      </c>
      <c r="G127" s="123">
        <f t="shared" si="32"/>
        <v>17257</v>
      </c>
      <c r="H127" s="120"/>
      <c r="I127" s="119">
        <v>5419</v>
      </c>
      <c r="J127" s="119">
        <v>5419</v>
      </c>
      <c r="K127" s="119">
        <v>5419</v>
      </c>
      <c r="L127" s="123">
        <f t="shared" si="33"/>
        <v>16257</v>
      </c>
      <c r="M127" s="120"/>
      <c r="N127" s="119">
        <v>5419</v>
      </c>
      <c r="O127" s="119">
        <v>5419</v>
      </c>
      <c r="P127" s="119">
        <v>5419</v>
      </c>
      <c r="Q127" s="119">
        <v>5419</v>
      </c>
      <c r="R127" s="120"/>
      <c r="S127" s="119">
        <v>5419</v>
      </c>
      <c r="T127" s="119">
        <v>5419</v>
      </c>
      <c r="U127" s="119">
        <v>5391</v>
      </c>
      <c r="V127" s="119">
        <v>5419</v>
      </c>
      <c r="W127" s="120"/>
      <c r="X127" s="119">
        <v>66000</v>
      </c>
    </row>
    <row r="128" spans="1:24" x14ac:dyDescent="0.2">
      <c r="A128" s="114"/>
      <c r="B128" s="115"/>
      <c r="C128" s="116"/>
      <c r="D128" s="115"/>
      <c r="E128" s="115"/>
      <c r="F128" s="115"/>
      <c r="G128" s="115"/>
      <c r="H128" s="116"/>
      <c r="I128" s="115"/>
      <c r="J128" s="115"/>
      <c r="K128" s="115"/>
      <c r="L128" s="115"/>
      <c r="M128" s="116"/>
      <c r="N128" s="115"/>
      <c r="O128" s="115"/>
      <c r="P128" s="115"/>
      <c r="Q128" s="115"/>
      <c r="R128" s="116"/>
      <c r="S128" s="115"/>
      <c r="T128" s="115"/>
      <c r="U128" s="115"/>
      <c r="V128" s="115"/>
      <c r="W128" s="116"/>
      <c r="X128" s="115"/>
    </row>
    <row r="129" spans="1:24" x14ac:dyDescent="0.2">
      <c r="A129" s="114" t="s">
        <v>284</v>
      </c>
      <c r="B129" s="115"/>
      <c r="C129" s="116"/>
      <c r="D129" s="115"/>
      <c r="E129" s="115"/>
      <c r="F129" s="115"/>
      <c r="G129" s="115"/>
      <c r="H129" s="116"/>
      <c r="I129" s="115"/>
      <c r="J129" s="115"/>
      <c r="K129" s="115"/>
      <c r="L129" s="115"/>
      <c r="M129" s="116"/>
      <c r="N129" s="115"/>
      <c r="O129" s="115"/>
      <c r="P129" s="115"/>
      <c r="Q129" s="115"/>
      <c r="R129" s="116"/>
      <c r="S129" s="115"/>
      <c r="T129" s="115"/>
      <c r="U129" s="115"/>
      <c r="V129" s="115"/>
      <c r="W129" s="116"/>
      <c r="X129" s="115"/>
    </row>
    <row r="130" spans="1:24" x14ac:dyDescent="0.2">
      <c r="A130" s="114" t="s">
        <v>285</v>
      </c>
      <c r="B130" s="119">
        <v>10000</v>
      </c>
      <c r="C130" s="120"/>
      <c r="D130" s="119">
        <v>833</v>
      </c>
      <c r="E130" s="119">
        <v>833</v>
      </c>
      <c r="F130" s="119">
        <v>833</v>
      </c>
      <c r="G130" s="121">
        <f t="shared" ref="G130:G133" si="34">SUM(D130:F130)</f>
        <v>2499</v>
      </c>
      <c r="H130" s="120"/>
      <c r="I130" s="119">
        <v>833</v>
      </c>
      <c r="J130" s="119">
        <v>833</v>
      </c>
      <c r="K130" s="119">
        <v>833</v>
      </c>
      <c r="L130" s="121">
        <f t="shared" ref="L130:L133" si="35">SUM(I130:K130)</f>
        <v>2499</v>
      </c>
      <c r="M130" s="120"/>
      <c r="N130" s="119">
        <v>833</v>
      </c>
      <c r="O130" s="119">
        <v>833</v>
      </c>
      <c r="P130" s="119">
        <v>833</v>
      </c>
      <c r="Q130" s="119">
        <v>833</v>
      </c>
      <c r="R130" s="120"/>
      <c r="S130" s="119">
        <v>833</v>
      </c>
      <c r="T130" s="119">
        <v>833</v>
      </c>
      <c r="U130" s="119">
        <v>837</v>
      </c>
      <c r="V130" s="119">
        <v>833</v>
      </c>
      <c r="W130" s="120"/>
      <c r="X130" s="119">
        <v>10000</v>
      </c>
    </row>
    <row r="131" spans="1:24" x14ac:dyDescent="0.2">
      <c r="A131" s="114" t="s">
        <v>286</v>
      </c>
      <c r="B131" s="119">
        <v>10000</v>
      </c>
      <c r="C131" s="120"/>
      <c r="D131" s="119">
        <v>833</v>
      </c>
      <c r="E131" s="119">
        <v>833</v>
      </c>
      <c r="F131" s="119">
        <v>833</v>
      </c>
      <c r="G131" s="123">
        <f t="shared" si="34"/>
        <v>2499</v>
      </c>
      <c r="H131" s="120"/>
      <c r="I131" s="119">
        <v>833</v>
      </c>
      <c r="J131" s="119">
        <v>833</v>
      </c>
      <c r="K131" s="119">
        <v>833</v>
      </c>
      <c r="L131" s="123">
        <f t="shared" si="35"/>
        <v>2499</v>
      </c>
      <c r="M131" s="120"/>
      <c r="N131" s="119">
        <v>833</v>
      </c>
      <c r="O131" s="119">
        <v>833</v>
      </c>
      <c r="P131" s="119">
        <v>833</v>
      </c>
      <c r="Q131" s="119">
        <v>833</v>
      </c>
      <c r="R131" s="120"/>
      <c r="S131" s="119">
        <v>833</v>
      </c>
      <c r="T131" s="119">
        <v>833</v>
      </c>
      <c r="U131" s="119">
        <v>837</v>
      </c>
      <c r="V131" s="119">
        <v>833</v>
      </c>
      <c r="W131" s="120"/>
      <c r="X131" s="119">
        <v>10000</v>
      </c>
    </row>
    <row r="132" spans="1:24" x14ac:dyDescent="0.2">
      <c r="A132" s="114"/>
      <c r="B132" s="115"/>
      <c r="C132" s="116"/>
      <c r="D132" s="115"/>
      <c r="E132" s="115"/>
      <c r="F132" s="115"/>
      <c r="G132" s="115"/>
      <c r="H132" s="116"/>
      <c r="I132" s="115"/>
      <c r="J132" s="115"/>
      <c r="K132" s="115"/>
      <c r="L132" s="115"/>
      <c r="M132" s="116"/>
      <c r="N132" s="115"/>
      <c r="O132" s="115"/>
      <c r="P132" s="115"/>
      <c r="Q132" s="115"/>
      <c r="R132" s="116"/>
      <c r="S132" s="115"/>
      <c r="T132" s="115"/>
      <c r="U132" s="115"/>
      <c r="V132" s="115"/>
      <c r="W132" s="116"/>
      <c r="X132" s="115"/>
    </row>
    <row r="133" spans="1:24" x14ac:dyDescent="0.2">
      <c r="A133" s="114" t="s">
        <v>287</v>
      </c>
      <c r="B133" s="125">
        <v>342895</v>
      </c>
      <c r="C133" s="120"/>
      <c r="D133" s="125">
        <v>31792</v>
      </c>
      <c r="E133" s="125">
        <v>31792</v>
      </c>
      <c r="F133" s="125">
        <v>26942</v>
      </c>
      <c r="G133" s="122">
        <f t="shared" si="34"/>
        <v>90526</v>
      </c>
      <c r="H133" s="120"/>
      <c r="I133" s="125">
        <v>26942</v>
      </c>
      <c r="J133" s="125">
        <v>26942</v>
      </c>
      <c r="K133" s="125">
        <v>26942</v>
      </c>
      <c r="L133" s="122">
        <f t="shared" si="35"/>
        <v>80826</v>
      </c>
      <c r="M133" s="120"/>
      <c r="N133" s="125">
        <v>26942</v>
      </c>
      <c r="O133" s="125">
        <v>26942</v>
      </c>
      <c r="P133" s="125">
        <v>26942</v>
      </c>
      <c r="Q133" s="125">
        <v>26942</v>
      </c>
      <c r="R133" s="120"/>
      <c r="S133" s="125">
        <v>26942</v>
      </c>
      <c r="T133" s="125">
        <v>26942</v>
      </c>
      <c r="U133" s="125">
        <v>26957</v>
      </c>
      <c r="V133" s="125">
        <v>26942</v>
      </c>
      <c r="W133" s="120"/>
      <c r="X133" s="125">
        <v>333019</v>
      </c>
    </row>
    <row r="134" spans="1:24" x14ac:dyDescent="0.2">
      <c r="A134" s="114"/>
      <c r="B134" s="115"/>
      <c r="C134" s="116"/>
      <c r="D134" s="115"/>
      <c r="E134" s="115"/>
      <c r="F134" s="115"/>
      <c r="G134" s="115"/>
      <c r="H134" s="116"/>
      <c r="I134" s="115"/>
      <c r="J134" s="115"/>
      <c r="K134" s="115"/>
      <c r="L134" s="115"/>
      <c r="M134" s="116"/>
      <c r="N134" s="115"/>
      <c r="O134" s="115"/>
      <c r="P134" s="115"/>
      <c r="Q134" s="115"/>
      <c r="R134" s="116"/>
      <c r="S134" s="115"/>
      <c r="T134" s="115"/>
      <c r="U134" s="115"/>
      <c r="V134" s="115"/>
      <c r="W134" s="116"/>
      <c r="X134" s="115"/>
    </row>
    <row r="135" spans="1:24" x14ac:dyDescent="0.2">
      <c r="A135" s="114" t="s">
        <v>38</v>
      </c>
      <c r="B135" s="115"/>
      <c r="C135" s="116"/>
      <c r="D135" s="115"/>
      <c r="E135" s="115"/>
      <c r="F135" s="115"/>
      <c r="G135" s="115"/>
      <c r="H135" s="116"/>
      <c r="I135" s="115"/>
      <c r="J135" s="115"/>
      <c r="K135" s="115"/>
      <c r="L135" s="115"/>
      <c r="M135" s="116"/>
      <c r="N135" s="115"/>
      <c r="O135" s="115"/>
      <c r="P135" s="115"/>
      <c r="Q135" s="115"/>
      <c r="R135" s="116"/>
      <c r="S135" s="115"/>
      <c r="T135" s="115"/>
      <c r="U135" s="115"/>
      <c r="V135" s="115"/>
      <c r="W135" s="116"/>
      <c r="X135" s="115"/>
    </row>
    <row r="136" spans="1:24" x14ac:dyDescent="0.2">
      <c r="A136" s="114"/>
      <c r="B136" s="115"/>
      <c r="C136" s="116"/>
      <c r="D136" s="115"/>
      <c r="E136" s="115"/>
      <c r="F136" s="115"/>
      <c r="G136" s="115"/>
      <c r="H136" s="116"/>
      <c r="I136" s="115"/>
      <c r="J136" s="115"/>
      <c r="K136" s="115"/>
      <c r="L136" s="115"/>
      <c r="M136" s="116"/>
      <c r="N136" s="115"/>
      <c r="O136" s="115"/>
      <c r="P136" s="115"/>
      <c r="Q136" s="115"/>
      <c r="R136" s="116"/>
      <c r="S136" s="115"/>
      <c r="T136" s="115"/>
      <c r="U136" s="115"/>
      <c r="V136" s="115"/>
      <c r="W136" s="116"/>
      <c r="X136" s="115"/>
    </row>
    <row r="137" spans="1:24" x14ac:dyDescent="0.2">
      <c r="A137" s="114" t="s">
        <v>288</v>
      </c>
      <c r="B137" s="115"/>
      <c r="C137" s="116"/>
      <c r="D137" s="115"/>
      <c r="E137" s="115"/>
      <c r="F137" s="115"/>
      <c r="G137" s="115"/>
      <c r="H137" s="116"/>
      <c r="I137" s="115"/>
      <c r="J137" s="115"/>
      <c r="K137" s="115"/>
      <c r="L137" s="115"/>
      <c r="M137" s="116"/>
      <c r="N137" s="115"/>
      <c r="O137" s="115"/>
      <c r="P137" s="115"/>
      <c r="Q137" s="115"/>
      <c r="R137" s="116"/>
      <c r="S137" s="115"/>
      <c r="T137" s="115"/>
      <c r="U137" s="115"/>
      <c r="V137" s="115"/>
      <c r="W137" s="116"/>
      <c r="X137" s="115"/>
    </row>
    <row r="138" spans="1:24" x14ac:dyDescent="0.2">
      <c r="A138" s="114" t="s">
        <v>289</v>
      </c>
      <c r="B138" s="125">
        <v>38900</v>
      </c>
      <c r="C138" s="120"/>
      <c r="D138" s="125">
        <v>4263</v>
      </c>
      <c r="E138" s="125">
        <v>4263</v>
      </c>
      <c r="F138" s="125">
        <v>4263</v>
      </c>
      <c r="G138" s="124">
        <f t="shared" ref="G138:G140" si="36">SUM(D138:F138)</f>
        <v>12789</v>
      </c>
      <c r="H138" s="120"/>
      <c r="I138" s="125">
        <v>4263</v>
      </c>
      <c r="J138" s="125">
        <v>4263</v>
      </c>
      <c r="K138" s="125">
        <v>4263</v>
      </c>
      <c r="L138" s="124">
        <f t="shared" ref="L138:L140" si="37">SUM(I138:K138)</f>
        <v>12789</v>
      </c>
      <c r="M138" s="120"/>
      <c r="N138" s="125">
        <v>4263</v>
      </c>
      <c r="O138" s="125">
        <v>4263</v>
      </c>
      <c r="P138" s="125">
        <v>4263</v>
      </c>
      <c r="Q138" s="125">
        <v>4263</v>
      </c>
      <c r="R138" s="120"/>
      <c r="S138" s="125">
        <v>4263</v>
      </c>
      <c r="T138" s="125">
        <v>4263</v>
      </c>
      <c r="U138" s="125">
        <v>4257</v>
      </c>
      <c r="V138" s="125">
        <v>4263</v>
      </c>
      <c r="W138" s="120"/>
      <c r="X138" s="125">
        <v>51150</v>
      </c>
    </row>
    <row r="139" spans="1:24" x14ac:dyDescent="0.2">
      <c r="A139" s="114" t="s">
        <v>290</v>
      </c>
      <c r="B139" s="119">
        <v>1730</v>
      </c>
      <c r="C139" s="120"/>
      <c r="D139" s="119">
        <v>257</v>
      </c>
      <c r="E139" s="119">
        <v>257</v>
      </c>
      <c r="F139" s="119">
        <v>257</v>
      </c>
      <c r="G139" s="121">
        <f t="shared" si="36"/>
        <v>771</v>
      </c>
      <c r="H139" s="120"/>
      <c r="I139" s="119">
        <v>257</v>
      </c>
      <c r="J139" s="119">
        <v>257</v>
      </c>
      <c r="K139" s="119">
        <v>257</v>
      </c>
      <c r="L139" s="121">
        <f t="shared" si="37"/>
        <v>771</v>
      </c>
      <c r="M139" s="120"/>
      <c r="N139" s="119">
        <v>257</v>
      </c>
      <c r="O139" s="119">
        <v>257</v>
      </c>
      <c r="P139" s="119">
        <v>257</v>
      </c>
      <c r="Q139" s="119">
        <v>257</v>
      </c>
      <c r="R139" s="120"/>
      <c r="S139" s="119">
        <v>257</v>
      </c>
      <c r="T139" s="119">
        <v>257</v>
      </c>
      <c r="U139" s="119">
        <v>253</v>
      </c>
      <c r="V139" s="119">
        <v>257</v>
      </c>
      <c r="W139" s="120"/>
      <c r="X139" s="119">
        <v>3080</v>
      </c>
    </row>
    <row r="140" spans="1:24" x14ac:dyDescent="0.2">
      <c r="A140" s="114" t="s">
        <v>291</v>
      </c>
      <c r="B140" s="119">
        <v>40630</v>
      </c>
      <c r="C140" s="120"/>
      <c r="D140" s="119">
        <v>4520</v>
      </c>
      <c r="E140" s="119">
        <v>4520</v>
      </c>
      <c r="F140" s="119">
        <v>4520</v>
      </c>
      <c r="G140" s="123">
        <f t="shared" si="36"/>
        <v>13560</v>
      </c>
      <c r="H140" s="120"/>
      <c r="I140" s="119">
        <v>4520</v>
      </c>
      <c r="J140" s="119">
        <v>4520</v>
      </c>
      <c r="K140" s="119">
        <v>4520</v>
      </c>
      <c r="L140" s="123">
        <f t="shared" si="37"/>
        <v>13560</v>
      </c>
      <c r="M140" s="120"/>
      <c r="N140" s="119">
        <v>4520</v>
      </c>
      <c r="O140" s="119">
        <v>4520</v>
      </c>
      <c r="P140" s="119">
        <v>4520</v>
      </c>
      <c r="Q140" s="119">
        <v>4520</v>
      </c>
      <c r="R140" s="120"/>
      <c r="S140" s="119">
        <v>4520</v>
      </c>
      <c r="T140" s="119">
        <v>4520</v>
      </c>
      <c r="U140" s="119">
        <v>4510</v>
      </c>
      <c r="V140" s="119">
        <v>4520</v>
      </c>
      <c r="W140" s="120"/>
      <c r="X140" s="119">
        <v>54230</v>
      </c>
    </row>
    <row r="141" spans="1:24" x14ac:dyDescent="0.2">
      <c r="A141" s="114"/>
      <c r="B141" s="115"/>
      <c r="C141" s="116"/>
      <c r="D141" s="115"/>
      <c r="E141" s="115"/>
      <c r="F141" s="115"/>
      <c r="G141" s="115"/>
      <c r="H141" s="116"/>
      <c r="I141" s="115"/>
      <c r="J141" s="115"/>
      <c r="K141" s="115"/>
      <c r="L141" s="115"/>
      <c r="M141" s="116"/>
      <c r="N141" s="115"/>
      <c r="O141" s="115"/>
      <c r="P141" s="115"/>
      <c r="Q141" s="115"/>
      <c r="R141" s="116"/>
      <c r="S141" s="115"/>
      <c r="T141" s="115"/>
      <c r="U141" s="115"/>
      <c r="V141" s="115"/>
      <c r="W141" s="116"/>
      <c r="X141" s="115"/>
    </row>
    <row r="142" spans="1:24" x14ac:dyDescent="0.2">
      <c r="A142" s="114" t="s">
        <v>292</v>
      </c>
      <c r="B142" s="115"/>
      <c r="C142" s="116"/>
      <c r="D142" s="115"/>
      <c r="E142" s="115"/>
      <c r="F142" s="115"/>
      <c r="G142" s="115"/>
      <c r="H142" s="116"/>
      <c r="I142" s="115"/>
      <c r="J142" s="115"/>
      <c r="K142" s="115"/>
      <c r="L142" s="115"/>
      <c r="M142" s="116"/>
      <c r="N142" s="115"/>
      <c r="O142" s="115"/>
      <c r="P142" s="115"/>
      <c r="Q142" s="115"/>
      <c r="R142" s="116"/>
      <c r="S142" s="115"/>
      <c r="T142" s="115"/>
      <c r="U142" s="115"/>
      <c r="V142" s="115"/>
      <c r="W142" s="116"/>
      <c r="X142" s="115"/>
    </row>
    <row r="143" spans="1:24" x14ac:dyDescent="0.2">
      <c r="A143" s="114" t="s">
        <v>293</v>
      </c>
      <c r="B143" s="119">
        <v>247300</v>
      </c>
      <c r="C143" s="120"/>
      <c r="D143" s="119">
        <v>19279</v>
      </c>
      <c r="E143" s="119">
        <v>19279</v>
      </c>
      <c r="F143" s="119">
        <v>19279</v>
      </c>
      <c r="G143" s="121">
        <f t="shared" ref="G143:G144" si="38">SUM(D143:F143)</f>
        <v>57837</v>
      </c>
      <c r="H143" s="120"/>
      <c r="I143" s="119">
        <v>19279</v>
      </c>
      <c r="J143" s="119">
        <v>19279</v>
      </c>
      <c r="K143" s="119">
        <v>19279</v>
      </c>
      <c r="L143" s="121">
        <f t="shared" ref="L143:L144" si="39">SUM(I143:K143)</f>
        <v>57837</v>
      </c>
      <c r="M143" s="120"/>
      <c r="N143" s="119">
        <v>19279</v>
      </c>
      <c r="O143" s="119">
        <v>19279</v>
      </c>
      <c r="P143" s="119">
        <v>19279</v>
      </c>
      <c r="Q143" s="119">
        <v>19279</v>
      </c>
      <c r="R143" s="120"/>
      <c r="S143" s="119">
        <v>19279</v>
      </c>
      <c r="T143" s="119">
        <v>19279</v>
      </c>
      <c r="U143" s="119">
        <v>19276</v>
      </c>
      <c r="V143" s="119">
        <v>19279</v>
      </c>
      <c r="W143" s="120"/>
      <c r="X143" s="119">
        <v>231345</v>
      </c>
    </row>
    <row r="144" spans="1:24" x14ac:dyDescent="0.2">
      <c r="A144" s="114" t="s">
        <v>294</v>
      </c>
      <c r="B144" s="119">
        <v>247300</v>
      </c>
      <c r="C144" s="120"/>
      <c r="D144" s="119">
        <v>19279</v>
      </c>
      <c r="E144" s="119">
        <v>19279</v>
      </c>
      <c r="F144" s="119">
        <v>19279</v>
      </c>
      <c r="G144" s="123">
        <f t="shared" si="38"/>
        <v>57837</v>
      </c>
      <c r="H144" s="120"/>
      <c r="I144" s="119">
        <v>19279</v>
      </c>
      <c r="J144" s="119">
        <v>19279</v>
      </c>
      <c r="K144" s="119">
        <v>19279</v>
      </c>
      <c r="L144" s="123">
        <f t="shared" si="39"/>
        <v>57837</v>
      </c>
      <c r="M144" s="120"/>
      <c r="N144" s="119">
        <v>19279</v>
      </c>
      <c r="O144" s="119">
        <v>19279</v>
      </c>
      <c r="P144" s="119">
        <v>19279</v>
      </c>
      <c r="Q144" s="119">
        <v>19279</v>
      </c>
      <c r="R144" s="120"/>
      <c r="S144" s="119">
        <v>19279</v>
      </c>
      <c r="T144" s="119">
        <v>19279</v>
      </c>
      <c r="U144" s="119">
        <v>19276</v>
      </c>
      <c r="V144" s="119">
        <v>19279</v>
      </c>
      <c r="W144" s="120"/>
      <c r="X144" s="119">
        <v>231345</v>
      </c>
    </row>
    <row r="145" spans="1:24" x14ac:dyDescent="0.2">
      <c r="A145" s="114"/>
      <c r="B145" s="115"/>
      <c r="C145" s="116"/>
      <c r="D145" s="115"/>
      <c r="E145" s="115"/>
      <c r="F145" s="115"/>
      <c r="G145" s="115"/>
      <c r="H145" s="116"/>
      <c r="I145" s="115"/>
      <c r="J145" s="115"/>
      <c r="K145" s="115"/>
      <c r="L145" s="115"/>
      <c r="M145" s="116"/>
      <c r="N145" s="115"/>
      <c r="O145" s="115"/>
      <c r="P145" s="115"/>
      <c r="Q145" s="115"/>
      <c r="R145" s="116"/>
      <c r="S145" s="115"/>
      <c r="T145" s="115"/>
      <c r="U145" s="115"/>
      <c r="V145" s="115"/>
      <c r="W145" s="116"/>
      <c r="X145" s="115"/>
    </row>
    <row r="146" spans="1:24" x14ac:dyDescent="0.2">
      <c r="A146" s="114" t="s">
        <v>295</v>
      </c>
      <c r="B146" s="115"/>
      <c r="C146" s="116"/>
      <c r="D146" s="115"/>
      <c r="E146" s="115"/>
      <c r="F146" s="115"/>
      <c r="G146" s="115"/>
      <c r="H146" s="116"/>
      <c r="I146" s="115"/>
      <c r="J146" s="115"/>
      <c r="K146" s="115"/>
      <c r="L146" s="115"/>
      <c r="M146" s="116"/>
      <c r="N146" s="115"/>
      <c r="O146" s="115"/>
      <c r="P146" s="115"/>
      <c r="Q146" s="115"/>
      <c r="R146" s="116"/>
      <c r="S146" s="115"/>
      <c r="T146" s="115"/>
      <c r="U146" s="115"/>
      <c r="V146" s="115"/>
      <c r="W146" s="116"/>
      <c r="X146" s="115"/>
    </row>
    <row r="147" spans="1:24" x14ac:dyDescent="0.2">
      <c r="A147" s="114" t="s">
        <v>296</v>
      </c>
      <c r="B147" s="125">
        <v>400494</v>
      </c>
      <c r="C147" s="120"/>
      <c r="D147" s="125">
        <v>35489</v>
      </c>
      <c r="E147" s="125">
        <v>35489</v>
      </c>
      <c r="F147" s="125">
        <v>35489</v>
      </c>
      <c r="G147" s="124">
        <f t="shared" ref="G147:G155" si="40">SUM(D147:F147)</f>
        <v>106467</v>
      </c>
      <c r="H147" s="120"/>
      <c r="I147" s="125">
        <v>35489</v>
      </c>
      <c r="J147" s="125">
        <v>35489</v>
      </c>
      <c r="K147" s="125">
        <v>35489</v>
      </c>
      <c r="L147" s="124">
        <f t="shared" ref="L147:L155" si="41">SUM(I147:K147)</f>
        <v>106467</v>
      </c>
      <c r="M147" s="120"/>
      <c r="N147" s="125">
        <v>35489</v>
      </c>
      <c r="O147" s="125">
        <v>35489</v>
      </c>
      <c r="P147" s="125">
        <v>35489</v>
      </c>
      <c r="Q147" s="125">
        <v>35489</v>
      </c>
      <c r="R147" s="120"/>
      <c r="S147" s="125">
        <v>35489</v>
      </c>
      <c r="T147" s="125">
        <v>35489</v>
      </c>
      <c r="U147" s="125">
        <v>35481</v>
      </c>
      <c r="V147" s="125">
        <v>35489</v>
      </c>
      <c r="W147" s="120"/>
      <c r="X147" s="125">
        <v>425860</v>
      </c>
    </row>
    <row r="148" spans="1:24" x14ac:dyDescent="0.2">
      <c r="A148" s="114" t="s">
        <v>297</v>
      </c>
      <c r="B148" s="125">
        <v>10908</v>
      </c>
      <c r="C148" s="120"/>
      <c r="D148" s="125">
        <v>1606</v>
      </c>
      <c r="E148" s="125">
        <v>1606</v>
      </c>
      <c r="F148" s="125">
        <v>1606</v>
      </c>
      <c r="G148" s="124">
        <f t="shared" si="40"/>
        <v>4818</v>
      </c>
      <c r="H148" s="120"/>
      <c r="I148" s="125">
        <v>1606</v>
      </c>
      <c r="J148" s="125">
        <v>1606</v>
      </c>
      <c r="K148" s="125">
        <v>1606</v>
      </c>
      <c r="L148" s="124">
        <f t="shared" si="41"/>
        <v>4818</v>
      </c>
      <c r="M148" s="120"/>
      <c r="N148" s="125">
        <v>1606</v>
      </c>
      <c r="O148" s="125">
        <v>1606</v>
      </c>
      <c r="P148" s="125">
        <v>1606</v>
      </c>
      <c r="Q148" s="125">
        <v>1606</v>
      </c>
      <c r="R148" s="120"/>
      <c r="S148" s="125">
        <v>1606</v>
      </c>
      <c r="T148" s="125">
        <v>1606</v>
      </c>
      <c r="U148" s="125">
        <v>1601</v>
      </c>
      <c r="V148" s="125">
        <v>1606</v>
      </c>
      <c r="W148" s="120"/>
      <c r="X148" s="125">
        <v>19267</v>
      </c>
    </row>
    <row r="149" spans="1:24" x14ac:dyDescent="0.2">
      <c r="A149" s="114" t="s">
        <v>298</v>
      </c>
      <c r="B149" s="125">
        <v>8304</v>
      </c>
      <c r="C149" s="120"/>
      <c r="D149" s="125">
        <v>709</v>
      </c>
      <c r="E149" s="125">
        <v>709</v>
      </c>
      <c r="F149" s="125">
        <v>709</v>
      </c>
      <c r="G149" s="124">
        <f t="shared" si="40"/>
        <v>2127</v>
      </c>
      <c r="H149" s="120"/>
      <c r="I149" s="125">
        <v>709</v>
      </c>
      <c r="J149" s="125">
        <v>709</v>
      </c>
      <c r="K149" s="125">
        <v>709</v>
      </c>
      <c r="L149" s="124">
        <f t="shared" si="41"/>
        <v>2127</v>
      </c>
      <c r="M149" s="120"/>
      <c r="N149" s="125">
        <v>709</v>
      </c>
      <c r="O149" s="125">
        <v>709</v>
      </c>
      <c r="P149" s="125">
        <v>709</v>
      </c>
      <c r="Q149" s="125">
        <v>709</v>
      </c>
      <c r="R149" s="120"/>
      <c r="S149" s="125">
        <v>709</v>
      </c>
      <c r="T149" s="125">
        <v>709</v>
      </c>
      <c r="U149" s="125">
        <v>709</v>
      </c>
      <c r="V149" s="125">
        <v>709</v>
      </c>
      <c r="W149" s="120"/>
      <c r="X149" s="125">
        <v>8508</v>
      </c>
    </row>
    <row r="150" spans="1:24" x14ac:dyDescent="0.2">
      <c r="A150" s="114" t="s">
        <v>299</v>
      </c>
      <c r="B150" s="125">
        <v>1500</v>
      </c>
      <c r="C150" s="120"/>
      <c r="D150" s="125">
        <v>125</v>
      </c>
      <c r="E150" s="125">
        <v>125</v>
      </c>
      <c r="F150" s="125">
        <v>125</v>
      </c>
      <c r="G150" s="124">
        <f t="shared" si="40"/>
        <v>375</v>
      </c>
      <c r="H150" s="120"/>
      <c r="I150" s="125">
        <v>125</v>
      </c>
      <c r="J150" s="125">
        <v>125</v>
      </c>
      <c r="K150" s="125">
        <v>125</v>
      </c>
      <c r="L150" s="124">
        <f t="shared" si="41"/>
        <v>375</v>
      </c>
      <c r="M150" s="120"/>
      <c r="N150" s="125">
        <v>125</v>
      </c>
      <c r="O150" s="125">
        <v>125</v>
      </c>
      <c r="P150" s="125">
        <v>125</v>
      </c>
      <c r="Q150" s="125">
        <v>125</v>
      </c>
      <c r="R150" s="120"/>
      <c r="S150" s="125">
        <v>125</v>
      </c>
      <c r="T150" s="125">
        <v>125</v>
      </c>
      <c r="U150" s="125">
        <v>125</v>
      </c>
      <c r="V150" s="125">
        <v>125</v>
      </c>
      <c r="W150" s="120"/>
      <c r="X150" s="125">
        <v>1500</v>
      </c>
    </row>
    <row r="151" spans="1:24" x14ac:dyDescent="0.2">
      <c r="A151" s="114" t="s">
        <v>300</v>
      </c>
      <c r="B151" s="125">
        <v>1500</v>
      </c>
      <c r="C151" s="120"/>
      <c r="D151" s="125">
        <v>125</v>
      </c>
      <c r="E151" s="125">
        <v>125</v>
      </c>
      <c r="F151" s="125">
        <v>125</v>
      </c>
      <c r="G151" s="124">
        <f t="shared" si="40"/>
        <v>375</v>
      </c>
      <c r="H151" s="120"/>
      <c r="I151" s="125">
        <v>125</v>
      </c>
      <c r="J151" s="125">
        <v>125</v>
      </c>
      <c r="K151" s="125">
        <v>125</v>
      </c>
      <c r="L151" s="124">
        <f t="shared" si="41"/>
        <v>375</v>
      </c>
      <c r="M151" s="120"/>
      <c r="N151" s="125">
        <v>125</v>
      </c>
      <c r="O151" s="125">
        <v>125</v>
      </c>
      <c r="P151" s="125">
        <v>125</v>
      </c>
      <c r="Q151" s="125">
        <v>125</v>
      </c>
      <c r="R151" s="120"/>
      <c r="S151" s="125">
        <v>125</v>
      </c>
      <c r="T151" s="125">
        <v>125</v>
      </c>
      <c r="U151" s="125">
        <v>125</v>
      </c>
      <c r="V151" s="125">
        <v>125</v>
      </c>
      <c r="W151" s="120"/>
      <c r="X151" s="125">
        <v>1500</v>
      </c>
    </row>
    <row r="152" spans="1:24" x14ac:dyDescent="0.2">
      <c r="A152" s="114" t="s">
        <v>301</v>
      </c>
      <c r="B152" s="119">
        <v>28934</v>
      </c>
      <c r="C152" s="120"/>
      <c r="D152" s="119">
        <v>1973</v>
      </c>
      <c r="E152" s="119">
        <v>1973</v>
      </c>
      <c r="F152" s="119">
        <v>1973</v>
      </c>
      <c r="G152" s="121">
        <f t="shared" si="40"/>
        <v>5919</v>
      </c>
      <c r="H152" s="120"/>
      <c r="I152" s="119">
        <v>1973</v>
      </c>
      <c r="J152" s="119">
        <v>1973</v>
      </c>
      <c r="K152" s="119">
        <v>1973</v>
      </c>
      <c r="L152" s="121">
        <f t="shared" si="41"/>
        <v>5919</v>
      </c>
      <c r="M152" s="120"/>
      <c r="N152" s="119">
        <v>1973</v>
      </c>
      <c r="O152" s="119">
        <v>1973</v>
      </c>
      <c r="P152" s="119">
        <v>1973</v>
      </c>
      <c r="Q152" s="119">
        <v>1973</v>
      </c>
      <c r="R152" s="120"/>
      <c r="S152" s="119">
        <v>1973</v>
      </c>
      <c r="T152" s="119">
        <v>1973</v>
      </c>
      <c r="U152" s="119">
        <v>1967</v>
      </c>
      <c r="V152" s="119">
        <v>1973</v>
      </c>
      <c r="W152" s="120"/>
      <c r="X152" s="119">
        <v>23670</v>
      </c>
    </row>
    <row r="153" spans="1:24" x14ac:dyDescent="0.2">
      <c r="A153" s="114" t="s">
        <v>302</v>
      </c>
      <c r="B153" s="119">
        <v>451640</v>
      </c>
      <c r="C153" s="120"/>
      <c r="D153" s="119">
        <v>40027</v>
      </c>
      <c r="E153" s="119">
        <v>40027</v>
      </c>
      <c r="F153" s="119">
        <v>40027</v>
      </c>
      <c r="G153" s="123">
        <f t="shared" si="40"/>
        <v>120081</v>
      </c>
      <c r="H153" s="120"/>
      <c r="I153" s="119">
        <v>40027</v>
      </c>
      <c r="J153" s="119">
        <v>40027</v>
      </c>
      <c r="K153" s="119">
        <v>40027</v>
      </c>
      <c r="L153" s="123">
        <f t="shared" si="41"/>
        <v>120081</v>
      </c>
      <c r="M153" s="120"/>
      <c r="N153" s="119">
        <v>40027</v>
      </c>
      <c r="O153" s="119">
        <v>40027</v>
      </c>
      <c r="P153" s="119">
        <v>40027</v>
      </c>
      <c r="Q153" s="119">
        <v>40027</v>
      </c>
      <c r="R153" s="120"/>
      <c r="S153" s="119">
        <v>40027</v>
      </c>
      <c r="T153" s="119">
        <v>40027</v>
      </c>
      <c r="U153" s="119">
        <v>40008</v>
      </c>
      <c r="V153" s="119">
        <v>40027</v>
      </c>
      <c r="W153" s="120"/>
      <c r="X153" s="119">
        <v>480305</v>
      </c>
    </row>
    <row r="154" spans="1:24" x14ac:dyDescent="0.2">
      <c r="A154" s="114"/>
      <c r="B154" s="115"/>
      <c r="C154" s="116"/>
      <c r="D154" s="115"/>
      <c r="E154" s="115"/>
      <c r="F154" s="115"/>
      <c r="G154" s="115"/>
      <c r="H154" s="116"/>
      <c r="I154" s="115"/>
      <c r="J154" s="115"/>
      <c r="K154" s="115"/>
      <c r="L154" s="115"/>
      <c r="M154" s="116"/>
      <c r="N154" s="115"/>
      <c r="O154" s="115"/>
      <c r="P154" s="115"/>
      <c r="Q154" s="115"/>
      <c r="R154" s="116"/>
      <c r="S154" s="115"/>
      <c r="T154" s="115"/>
      <c r="U154" s="115"/>
      <c r="V154" s="115"/>
      <c r="W154" s="116"/>
      <c r="X154" s="115"/>
    </row>
    <row r="155" spans="1:24" x14ac:dyDescent="0.2">
      <c r="A155" s="114" t="s">
        <v>44</v>
      </c>
      <c r="B155" s="125">
        <v>739570</v>
      </c>
      <c r="C155" s="120"/>
      <c r="D155" s="125">
        <v>63826</v>
      </c>
      <c r="E155" s="125">
        <v>63826</v>
      </c>
      <c r="F155" s="125">
        <v>63826</v>
      </c>
      <c r="G155" s="124">
        <f t="shared" si="40"/>
        <v>191478</v>
      </c>
      <c r="H155" s="120"/>
      <c r="I155" s="125">
        <v>63826</v>
      </c>
      <c r="J155" s="125">
        <v>63826</v>
      </c>
      <c r="K155" s="125">
        <v>63826</v>
      </c>
      <c r="L155" s="124">
        <f t="shared" si="41"/>
        <v>191478</v>
      </c>
      <c r="M155" s="120"/>
      <c r="N155" s="125">
        <v>63826</v>
      </c>
      <c r="O155" s="125">
        <v>63826</v>
      </c>
      <c r="P155" s="125">
        <v>63826</v>
      </c>
      <c r="Q155" s="125">
        <v>63826</v>
      </c>
      <c r="R155" s="120"/>
      <c r="S155" s="125">
        <v>63826</v>
      </c>
      <c r="T155" s="125">
        <v>63826</v>
      </c>
      <c r="U155" s="125">
        <v>63794</v>
      </c>
      <c r="V155" s="125">
        <v>63826</v>
      </c>
      <c r="W155" s="120"/>
      <c r="X155" s="125">
        <v>765880</v>
      </c>
    </row>
    <row r="156" spans="1:24" x14ac:dyDescent="0.2">
      <c r="A156" s="114"/>
      <c r="B156" s="115"/>
      <c r="C156" s="116"/>
      <c r="D156" s="115"/>
      <c r="E156" s="115"/>
      <c r="F156" s="115"/>
      <c r="G156" s="115"/>
      <c r="H156" s="116"/>
      <c r="I156" s="115"/>
      <c r="J156" s="115"/>
      <c r="K156" s="115"/>
      <c r="L156" s="115"/>
      <c r="M156" s="116"/>
      <c r="N156" s="115"/>
      <c r="O156" s="115"/>
      <c r="P156" s="115"/>
      <c r="Q156" s="115"/>
      <c r="R156" s="116"/>
      <c r="S156" s="115"/>
      <c r="T156" s="115"/>
      <c r="U156" s="115"/>
      <c r="V156" s="115"/>
      <c r="W156" s="116"/>
      <c r="X156" s="115"/>
    </row>
    <row r="157" spans="1:24" x14ac:dyDescent="0.2">
      <c r="A157" s="114" t="s">
        <v>45</v>
      </c>
      <c r="B157" s="115"/>
      <c r="C157" s="116"/>
      <c r="D157" s="115"/>
      <c r="E157" s="115"/>
      <c r="F157" s="115"/>
      <c r="G157" s="115"/>
      <c r="H157" s="116"/>
      <c r="I157" s="115"/>
      <c r="J157" s="115"/>
      <c r="K157" s="115"/>
      <c r="L157" s="115"/>
      <c r="M157" s="116"/>
      <c r="N157" s="115"/>
      <c r="O157" s="115"/>
      <c r="P157" s="115"/>
      <c r="Q157" s="115"/>
      <c r="R157" s="116"/>
      <c r="S157" s="115"/>
      <c r="T157" s="115"/>
      <c r="U157" s="115"/>
      <c r="V157" s="115"/>
      <c r="W157" s="116"/>
      <c r="X157" s="115"/>
    </row>
    <row r="158" spans="1:24" x14ac:dyDescent="0.2">
      <c r="A158" s="114"/>
      <c r="B158" s="115"/>
      <c r="C158" s="116"/>
      <c r="D158" s="115"/>
      <c r="E158" s="115"/>
      <c r="F158" s="115"/>
      <c r="G158" s="115"/>
      <c r="H158" s="116"/>
      <c r="I158" s="115"/>
      <c r="J158" s="115"/>
      <c r="K158" s="115"/>
      <c r="L158" s="115"/>
      <c r="M158" s="116"/>
      <c r="N158" s="115"/>
      <c r="O158" s="115"/>
      <c r="P158" s="115"/>
      <c r="Q158" s="115"/>
      <c r="R158" s="116"/>
      <c r="S158" s="115"/>
      <c r="T158" s="115"/>
      <c r="U158" s="115"/>
      <c r="V158" s="115"/>
      <c r="W158" s="116"/>
      <c r="X158" s="115"/>
    </row>
    <row r="159" spans="1:24" x14ac:dyDescent="0.2">
      <c r="A159" s="114" t="s">
        <v>303</v>
      </c>
      <c r="B159" s="115"/>
      <c r="C159" s="116"/>
      <c r="D159" s="115"/>
      <c r="E159" s="115"/>
      <c r="F159" s="115"/>
      <c r="G159" s="115"/>
      <c r="H159" s="116"/>
      <c r="I159" s="115"/>
      <c r="J159" s="115"/>
      <c r="K159" s="115"/>
      <c r="L159" s="115"/>
      <c r="M159" s="116"/>
      <c r="N159" s="115"/>
      <c r="O159" s="115"/>
      <c r="P159" s="115"/>
      <c r="Q159" s="115"/>
      <c r="R159" s="116"/>
      <c r="S159" s="115"/>
      <c r="T159" s="115"/>
      <c r="U159" s="115"/>
      <c r="V159" s="115"/>
      <c r="W159" s="116"/>
      <c r="X159" s="115"/>
    </row>
    <row r="160" spans="1:24" x14ac:dyDescent="0.2">
      <c r="A160" s="114" t="s">
        <v>304</v>
      </c>
      <c r="B160" s="119">
        <v>55665</v>
      </c>
      <c r="C160" s="120"/>
      <c r="D160" s="119">
        <v>4907</v>
      </c>
      <c r="E160" s="119">
        <v>4907</v>
      </c>
      <c r="F160" s="119">
        <v>4907</v>
      </c>
      <c r="G160" s="121">
        <f t="shared" ref="G160:G161" si="42">SUM(D160:F160)</f>
        <v>14721</v>
      </c>
      <c r="H160" s="120"/>
      <c r="I160" s="119">
        <v>4907</v>
      </c>
      <c r="J160" s="119">
        <v>4907</v>
      </c>
      <c r="K160" s="119">
        <v>4907</v>
      </c>
      <c r="L160" s="121">
        <f t="shared" ref="L160:L161" si="43">SUM(I160:K160)</f>
        <v>14721</v>
      </c>
      <c r="M160" s="120"/>
      <c r="N160" s="119">
        <v>4907</v>
      </c>
      <c r="O160" s="119">
        <v>4907</v>
      </c>
      <c r="P160" s="119">
        <v>4907</v>
      </c>
      <c r="Q160" s="119">
        <v>4907</v>
      </c>
      <c r="R160" s="120"/>
      <c r="S160" s="119">
        <v>4907</v>
      </c>
      <c r="T160" s="119">
        <v>4907</v>
      </c>
      <c r="U160" s="119">
        <v>4868</v>
      </c>
      <c r="V160" s="119">
        <v>4907</v>
      </c>
      <c r="W160" s="120"/>
      <c r="X160" s="119">
        <v>58845</v>
      </c>
    </row>
    <row r="161" spans="1:24" x14ac:dyDescent="0.2">
      <c r="A161" s="114" t="s">
        <v>305</v>
      </c>
      <c r="B161" s="119">
        <v>55665</v>
      </c>
      <c r="C161" s="120"/>
      <c r="D161" s="119">
        <v>4907</v>
      </c>
      <c r="E161" s="119">
        <v>4907</v>
      </c>
      <c r="F161" s="119">
        <v>4907</v>
      </c>
      <c r="G161" s="123">
        <f t="shared" si="42"/>
        <v>14721</v>
      </c>
      <c r="H161" s="120"/>
      <c r="I161" s="119">
        <v>4907</v>
      </c>
      <c r="J161" s="119">
        <v>4907</v>
      </c>
      <c r="K161" s="119">
        <v>4907</v>
      </c>
      <c r="L161" s="123">
        <f t="shared" si="43"/>
        <v>14721</v>
      </c>
      <c r="M161" s="120"/>
      <c r="N161" s="119">
        <v>4907</v>
      </c>
      <c r="O161" s="119">
        <v>4907</v>
      </c>
      <c r="P161" s="119">
        <v>4907</v>
      </c>
      <c r="Q161" s="119">
        <v>4907</v>
      </c>
      <c r="R161" s="120"/>
      <c r="S161" s="119">
        <v>4907</v>
      </c>
      <c r="T161" s="119">
        <v>4907</v>
      </c>
      <c r="U161" s="119">
        <v>4868</v>
      </c>
      <c r="V161" s="119">
        <v>4907</v>
      </c>
      <c r="W161" s="120"/>
      <c r="X161" s="119">
        <v>58845</v>
      </c>
    </row>
    <row r="162" spans="1:24" x14ac:dyDescent="0.2">
      <c r="A162" s="114"/>
      <c r="B162" s="115"/>
      <c r="C162" s="116"/>
      <c r="D162" s="115"/>
      <c r="E162" s="115"/>
      <c r="F162" s="115"/>
      <c r="G162" s="115"/>
      <c r="H162" s="116"/>
      <c r="I162" s="115"/>
      <c r="J162" s="115"/>
      <c r="K162" s="115"/>
      <c r="L162" s="115"/>
      <c r="M162" s="116"/>
      <c r="N162" s="115"/>
      <c r="O162" s="115"/>
      <c r="P162" s="115"/>
      <c r="Q162" s="115"/>
      <c r="R162" s="116"/>
      <c r="S162" s="115"/>
      <c r="T162" s="115"/>
      <c r="U162" s="115"/>
      <c r="V162" s="115"/>
      <c r="W162" s="116"/>
      <c r="X162" s="115"/>
    </row>
    <row r="163" spans="1:24" x14ac:dyDescent="0.2">
      <c r="A163" s="114" t="s">
        <v>306</v>
      </c>
      <c r="B163" s="115"/>
      <c r="C163" s="116"/>
      <c r="D163" s="115"/>
      <c r="E163" s="115"/>
      <c r="F163" s="115"/>
      <c r="G163" s="115"/>
      <c r="H163" s="116"/>
      <c r="I163" s="115"/>
      <c r="J163" s="115"/>
      <c r="K163" s="115"/>
      <c r="L163" s="115"/>
      <c r="M163" s="116"/>
      <c r="N163" s="115"/>
      <c r="O163" s="115"/>
      <c r="P163" s="115"/>
      <c r="Q163" s="115"/>
      <c r="R163" s="116"/>
      <c r="S163" s="115"/>
      <c r="T163" s="115"/>
      <c r="U163" s="115"/>
      <c r="V163" s="115"/>
      <c r="W163" s="116"/>
      <c r="X163" s="115"/>
    </row>
    <row r="164" spans="1:24" x14ac:dyDescent="0.2">
      <c r="A164" s="114" t="s">
        <v>307</v>
      </c>
      <c r="B164" s="125">
        <v>54216</v>
      </c>
      <c r="C164" s="120"/>
      <c r="D164" s="125">
        <v>4776</v>
      </c>
      <c r="E164" s="125">
        <v>4776</v>
      </c>
      <c r="F164" s="125">
        <v>4776</v>
      </c>
      <c r="G164" s="124">
        <f t="shared" ref="G164:G166" si="44">SUM(D164:F164)</f>
        <v>14328</v>
      </c>
      <c r="H164" s="120"/>
      <c r="I164" s="125">
        <v>4776</v>
      </c>
      <c r="J164" s="125">
        <v>4776</v>
      </c>
      <c r="K164" s="125">
        <v>4776</v>
      </c>
      <c r="L164" s="124">
        <f t="shared" ref="L164:L166" si="45">SUM(I164:K164)</f>
        <v>14328</v>
      </c>
      <c r="M164" s="120"/>
      <c r="N164" s="125">
        <v>4776</v>
      </c>
      <c r="O164" s="125">
        <v>4776</v>
      </c>
      <c r="P164" s="125">
        <v>4776</v>
      </c>
      <c r="Q164" s="125">
        <v>4776</v>
      </c>
      <c r="R164" s="120"/>
      <c r="S164" s="125">
        <v>4776</v>
      </c>
      <c r="T164" s="125">
        <v>4776</v>
      </c>
      <c r="U164" s="125">
        <v>4774</v>
      </c>
      <c r="V164" s="125">
        <v>4776</v>
      </c>
      <c r="W164" s="120"/>
      <c r="X164" s="125">
        <v>57310</v>
      </c>
    </row>
    <row r="165" spans="1:24" x14ac:dyDescent="0.2">
      <c r="A165" s="114" t="s">
        <v>308</v>
      </c>
      <c r="B165" s="119">
        <v>151114</v>
      </c>
      <c r="C165" s="120"/>
      <c r="D165" s="119">
        <v>12865</v>
      </c>
      <c r="E165" s="119">
        <v>12865</v>
      </c>
      <c r="F165" s="119">
        <v>12865</v>
      </c>
      <c r="G165" s="121">
        <f t="shared" si="44"/>
        <v>38595</v>
      </c>
      <c r="H165" s="120"/>
      <c r="I165" s="119">
        <v>12865</v>
      </c>
      <c r="J165" s="119">
        <v>12865</v>
      </c>
      <c r="K165" s="119">
        <v>12865</v>
      </c>
      <c r="L165" s="121">
        <f t="shared" si="45"/>
        <v>38595</v>
      </c>
      <c r="M165" s="120"/>
      <c r="N165" s="119">
        <v>12865</v>
      </c>
      <c r="O165" s="119">
        <v>12865</v>
      </c>
      <c r="P165" s="119">
        <v>12865</v>
      </c>
      <c r="Q165" s="119">
        <v>12865</v>
      </c>
      <c r="R165" s="120"/>
      <c r="S165" s="119">
        <v>12865</v>
      </c>
      <c r="T165" s="119">
        <v>12865</v>
      </c>
      <c r="U165" s="119">
        <v>12868</v>
      </c>
      <c r="V165" s="119">
        <v>12865</v>
      </c>
      <c r="W165" s="120"/>
      <c r="X165" s="119">
        <v>154383</v>
      </c>
    </row>
    <row r="166" spans="1:24" x14ac:dyDescent="0.2">
      <c r="A166" s="114" t="s">
        <v>309</v>
      </c>
      <c r="B166" s="119">
        <v>205330</v>
      </c>
      <c r="C166" s="120"/>
      <c r="D166" s="119">
        <v>17641</v>
      </c>
      <c r="E166" s="119">
        <v>17641</v>
      </c>
      <c r="F166" s="119">
        <v>17641</v>
      </c>
      <c r="G166" s="123">
        <f t="shared" si="44"/>
        <v>52923</v>
      </c>
      <c r="H166" s="120"/>
      <c r="I166" s="119">
        <v>17641</v>
      </c>
      <c r="J166" s="119">
        <v>17641</v>
      </c>
      <c r="K166" s="119">
        <v>17641</v>
      </c>
      <c r="L166" s="123">
        <f t="shared" si="45"/>
        <v>52923</v>
      </c>
      <c r="M166" s="120"/>
      <c r="N166" s="119">
        <v>17641</v>
      </c>
      <c r="O166" s="119">
        <v>17641</v>
      </c>
      <c r="P166" s="119">
        <v>17641</v>
      </c>
      <c r="Q166" s="119">
        <v>17641</v>
      </c>
      <c r="R166" s="120"/>
      <c r="S166" s="119">
        <v>17641</v>
      </c>
      <c r="T166" s="119">
        <v>17641</v>
      </c>
      <c r="U166" s="119">
        <v>17642</v>
      </c>
      <c r="V166" s="119">
        <v>17641</v>
      </c>
      <c r="W166" s="120"/>
      <c r="X166" s="119">
        <v>211693</v>
      </c>
    </row>
    <row r="167" spans="1:24" x14ac:dyDescent="0.2">
      <c r="A167" s="114"/>
      <c r="B167" s="115"/>
      <c r="C167" s="116"/>
      <c r="D167" s="115"/>
      <c r="E167" s="115"/>
      <c r="F167" s="115"/>
      <c r="G167" s="115"/>
      <c r="H167" s="116"/>
      <c r="I167" s="115"/>
      <c r="J167" s="115"/>
      <c r="K167" s="115"/>
      <c r="L167" s="115"/>
      <c r="M167" s="116"/>
      <c r="N167" s="115"/>
      <c r="O167" s="115"/>
      <c r="P167" s="115"/>
      <c r="Q167" s="115"/>
      <c r="R167" s="116"/>
      <c r="S167" s="115"/>
      <c r="T167" s="115"/>
      <c r="U167" s="115"/>
      <c r="V167" s="115"/>
      <c r="W167" s="116"/>
      <c r="X167" s="115"/>
    </row>
    <row r="168" spans="1:24" x14ac:dyDescent="0.2">
      <c r="A168" s="114" t="s">
        <v>310</v>
      </c>
      <c r="B168" s="115"/>
      <c r="C168" s="116"/>
      <c r="D168" s="115"/>
      <c r="E168" s="115"/>
      <c r="F168" s="115"/>
      <c r="G168" s="115"/>
      <c r="H168" s="116"/>
      <c r="I168" s="115"/>
      <c r="J168" s="115"/>
      <c r="K168" s="115"/>
      <c r="L168" s="115"/>
      <c r="M168" s="116"/>
      <c r="N168" s="115"/>
      <c r="O168" s="115"/>
      <c r="P168" s="115"/>
      <c r="Q168" s="115"/>
      <c r="R168" s="116"/>
      <c r="S168" s="115"/>
      <c r="T168" s="115"/>
      <c r="U168" s="115"/>
      <c r="V168" s="115"/>
      <c r="W168" s="116"/>
      <c r="X168" s="115"/>
    </row>
    <row r="169" spans="1:24" x14ac:dyDescent="0.2">
      <c r="A169" s="114" t="s">
        <v>311</v>
      </c>
      <c r="B169" s="119">
        <v>68432</v>
      </c>
      <c r="C169" s="120"/>
      <c r="D169" s="119">
        <v>4683</v>
      </c>
      <c r="E169" s="119">
        <v>4683</v>
      </c>
      <c r="F169" s="119">
        <v>4683</v>
      </c>
      <c r="G169" s="121">
        <f t="shared" ref="G169:G170" si="46">SUM(D169:F169)</f>
        <v>14049</v>
      </c>
      <c r="H169" s="120"/>
      <c r="I169" s="119">
        <v>4683</v>
      </c>
      <c r="J169" s="119">
        <v>4683</v>
      </c>
      <c r="K169" s="119">
        <v>4683</v>
      </c>
      <c r="L169" s="121">
        <f t="shared" ref="L169:L170" si="47">SUM(I169:K169)</f>
        <v>14049</v>
      </c>
      <c r="M169" s="120"/>
      <c r="N169" s="119">
        <v>4683</v>
      </c>
      <c r="O169" s="119">
        <v>4683</v>
      </c>
      <c r="P169" s="119">
        <v>4683</v>
      </c>
      <c r="Q169" s="119">
        <v>4683</v>
      </c>
      <c r="R169" s="120"/>
      <c r="S169" s="119">
        <v>4683</v>
      </c>
      <c r="T169" s="119">
        <v>4683</v>
      </c>
      <c r="U169" s="119">
        <v>4687</v>
      </c>
      <c r="V169" s="119">
        <v>4683</v>
      </c>
      <c r="W169" s="120"/>
      <c r="X169" s="119">
        <v>56200</v>
      </c>
    </row>
    <row r="170" spans="1:24" x14ac:dyDescent="0.2">
      <c r="A170" s="114" t="s">
        <v>312</v>
      </c>
      <c r="B170" s="119">
        <v>68432</v>
      </c>
      <c r="C170" s="120"/>
      <c r="D170" s="119">
        <v>4683</v>
      </c>
      <c r="E170" s="119">
        <v>4683</v>
      </c>
      <c r="F170" s="119">
        <v>4683</v>
      </c>
      <c r="G170" s="123">
        <f t="shared" si="46"/>
        <v>14049</v>
      </c>
      <c r="H170" s="120"/>
      <c r="I170" s="119">
        <v>4683</v>
      </c>
      <c r="J170" s="119">
        <v>4683</v>
      </c>
      <c r="K170" s="119">
        <v>4683</v>
      </c>
      <c r="L170" s="123">
        <f t="shared" si="47"/>
        <v>14049</v>
      </c>
      <c r="M170" s="120"/>
      <c r="N170" s="119">
        <v>4683</v>
      </c>
      <c r="O170" s="119">
        <v>4683</v>
      </c>
      <c r="P170" s="119">
        <v>4683</v>
      </c>
      <c r="Q170" s="119">
        <v>4683</v>
      </c>
      <c r="R170" s="120"/>
      <c r="S170" s="119">
        <v>4683</v>
      </c>
      <c r="T170" s="119">
        <v>4683</v>
      </c>
      <c r="U170" s="119">
        <v>4687</v>
      </c>
      <c r="V170" s="119">
        <v>4683</v>
      </c>
      <c r="W170" s="120"/>
      <c r="X170" s="119">
        <v>56200</v>
      </c>
    </row>
    <row r="171" spans="1:24" x14ac:dyDescent="0.2">
      <c r="A171" s="114"/>
      <c r="B171" s="115"/>
      <c r="C171" s="116"/>
      <c r="D171" s="115"/>
      <c r="E171" s="115"/>
      <c r="F171" s="115"/>
      <c r="G171" s="115"/>
      <c r="H171" s="116"/>
      <c r="I171" s="115"/>
      <c r="J171" s="115"/>
      <c r="K171" s="115"/>
      <c r="L171" s="115"/>
      <c r="M171" s="116"/>
      <c r="N171" s="115"/>
      <c r="O171" s="115"/>
      <c r="P171" s="115"/>
      <c r="Q171" s="115"/>
      <c r="R171" s="116"/>
      <c r="S171" s="115"/>
      <c r="T171" s="115"/>
      <c r="U171" s="115"/>
      <c r="V171" s="115"/>
      <c r="W171" s="116"/>
      <c r="X171" s="115"/>
    </row>
    <row r="172" spans="1:24" x14ac:dyDescent="0.2">
      <c r="A172" s="114" t="s">
        <v>313</v>
      </c>
      <c r="B172" s="115"/>
      <c r="C172" s="116"/>
      <c r="D172" s="115"/>
      <c r="E172" s="115"/>
      <c r="F172" s="115"/>
      <c r="G172" s="115"/>
      <c r="H172" s="116"/>
      <c r="I172" s="115"/>
      <c r="J172" s="115"/>
      <c r="K172" s="115"/>
      <c r="L172" s="115"/>
      <c r="M172" s="116"/>
      <c r="N172" s="115"/>
      <c r="O172" s="115"/>
      <c r="P172" s="115"/>
      <c r="Q172" s="115"/>
      <c r="R172" s="116"/>
      <c r="S172" s="115"/>
      <c r="T172" s="115"/>
      <c r="U172" s="115"/>
      <c r="V172" s="115"/>
      <c r="W172" s="116"/>
      <c r="X172" s="115"/>
    </row>
    <row r="173" spans="1:24" x14ac:dyDescent="0.2">
      <c r="A173" s="114" t="s">
        <v>314</v>
      </c>
      <c r="B173" s="125">
        <v>197190</v>
      </c>
      <c r="C173" s="120"/>
      <c r="D173" s="125">
        <v>20569</v>
      </c>
      <c r="E173" s="125">
        <v>12249</v>
      </c>
      <c r="F173" s="125">
        <v>12249</v>
      </c>
      <c r="G173" s="124">
        <f t="shared" ref="G173:G176" si="48">SUM(D173:F173)</f>
        <v>45067</v>
      </c>
      <c r="H173" s="120"/>
      <c r="I173" s="125">
        <v>20569</v>
      </c>
      <c r="J173" s="125">
        <v>45849</v>
      </c>
      <c r="K173" s="125">
        <v>12249</v>
      </c>
      <c r="L173" s="124">
        <f t="shared" ref="L173:L176" si="49">SUM(I173:K173)</f>
        <v>78667</v>
      </c>
      <c r="M173" s="120"/>
      <c r="N173" s="125">
        <v>12249</v>
      </c>
      <c r="O173" s="125">
        <v>18719</v>
      </c>
      <c r="P173" s="125">
        <v>12249</v>
      </c>
      <c r="Q173" s="125">
        <v>12249</v>
      </c>
      <c r="R173" s="120"/>
      <c r="S173" s="125">
        <v>12249</v>
      </c>
      <c r="T173" s="125">
        <v>12959</v>
      </c>
      <c r="U173" s="125">
        <v>12253</v>
      </c>
      <c r="V173" s="125">
        <v>12249</v>
      </c>
      <c r="W173" s="120"/>
      <c r="X173" s="125">
        <v>204412</v>
      </c>
    </row>
    <row r="174" spans="1:24" x14ac:dyDescent="0.2">
      <c r="A174" s="114" t="s">
        <v>315</v>
      </c>
      <c r="B174" s="125">
        <v>6000</v>
      </c>
      <c r="C174" s="120"/>
      <c r="D174" s="125">
        <v>417</v>
      </c>
      <c r="E174" s="125">
        <v>417</v>
      </c>
      <c r="F174" s="125">
        <v>417</v>
      </c>
      <c r="G174" s="124">
        <f t="shared" si="48"/>
        <v>1251</v>
      </c>
      <c r="H174" s="120"/>
      <c r="I174" s="125">
        <v>417</v>
      </c>
      <c r="J174" s="125">
        <v>417</v>
      </c>
      <c r="K174" s="125">
        <v>417</v>
      </c>
      <c r="L174" s="124">
        <f t="shared" si="49"/>
        <v>1251</v>
      </c>
      <c r="M174" s="120"/>
      <c r="N174" s="125">
        <v>417</v>
      </c>
      <c r="O174" s="125">
        <v>417</v>
      </c>
      <c r="P174" s="125">
        <v>417</v>
      </c>
      <c r="Q174" s="125">
        <v>417</v>
      </c>
      <c r="R174" s="120"/>
      <c r="S174" s="125">
        <v>417</v>
      </c>
      <c r="T174" s="125">
        <v>417</v>
      </c>
      <c r="U174" s="125">
        <v>413</v>
      </c>
      <c r="V174" s="125">
        <v>417</v>
      </c>
      <c r="W174" s="120"/>
      <c r="X174" s="125">
        <v>5000</v>
      </c>
    </row>
    <row r="175" spans="1:24" x14ac:dyDescent="0.2">
      <c r="A175" s="114" t="s">
        <v>316</v>
      </c>
      <c r="B175" s="119">
        <v>12000</v>
      </c>
      <c r="C175" s="120"/>
      <c r="D175" s="119">
        <v>1000</v>
      </c>
      <c r="E175" s="119">
        <v>1000</v>
      </c>
      <c r="F175" s="119">
        <v>1000</v>
      </c>
      <c r="G175" s="121">
        <f t="shared" si="48"/>
        <v>3000</v>
      </c>
      <c r="H175" s="120"/>
      <c r="I175" s="119">
        <v>1000</v>
      </c>
      <c r="J175" s="119">
        <v>1000</v>
      </c>
      <c r="K175" s="119">
        <v>1000</v>
      </c>
      <c r="L175" s="121">
        <f t="shared" si="49"/>
        <v>3000</v>
      </c>
      <c r="M175" s="120"/>
      <c r="N175" s="119">
        <v>1000</v>
      </c>
      <c r="O175" s="119">
        <v>1000</v>
      </c>
      <c r="P175" s="119">
        <v>1000</v>
      </c>
      <c r="Q175" s="119">
        <v>1000</v>
      </c>
      <c r="R175" s="120"/>
      <c r="S175" s="119">
        <v>1000</v>
      </c>
      <c r="T175" s="119">
        <v>1000</v>
      </c>
      <c r="U175" s="119">
        <v>1000</v>
      </c>
      <c r="V175" s="119">
        <v>1000</v>
      </c>
      <c r="W175" s="120"/>
      <c r="X175" s="119">
        <v>12000</v>
      </c>
    </row>
    <row r="176" spans="1:24" x14ac:dyDescent="0.2">
      <c r="A176" s="114" t="s">
        <v>317</v>
      </c>
      <c r="B176" s="119">
        <v>215190</v>
      </c>
      <c r="C176" s="120"/>
      <c r="D176" s="119">
        <v>21986</v>
      </c>
      <c r="E176" s="119">
        <v>13666</v>
      </c>
      <c r="F176" s="119">
        <v>13666</v>
      </c>
      <c r="G176" s="123">
        <f t="shared" si="48"/>
        <v>49318</v>
      </c>
      <c r="H176" s="120"/>
      <c r="I176" s="119">
        <v>21986</v>
      </c>
      <c r="J176" s="119">
        <v>47266</v>
      </c>
      <c r="K176" s="119">
        <v>13666</v>
      </c>
      <c r="L176" s="123">
        <f t="shared" si="49"/>
        <v>82918</v>
      </c>
      <c r="M176" s="120"/>
      <c r="N176" s="119">
        <v>13666</v>
      </c>
      <c r="O176" s="119">
        <v>20136</v>
      </c>
      <c r="P176" s="119">
        <v>13666</v>
      </c>
      <c r="Q176" s="119">
        <v>13666</v>
      </c>
      <c r="R176" s="120"/>
      <c r="S176" s="119">
        <v>13666</v>
      </c>
      <c r="T176" s="119">
        <v>14376</v>
      </c>
      <c r="U176" s="119">
        <v>13666</v>
      </c>
      <c r="V176" s="119">
        <v>13666</v>
      </c>
      <c r="W176" s="120"/>
      <c r="X176" s="119">
        <v>221412</v>
      </c>
    </row>
    <row r="177" spans="1:24" x14ac:dyDescent="0.2">
      <c r="A177" s="114"/>
      <c r="B177" s="115"/>
      <c r="C177" s="116"/>
      <c r="D177" s="115"/>
      <c r="E177" s="115"/>
      <c r="F177" s="115"/>
      <c r="G177" s="115"/>
      <c r="H177" s="116"/>
      <c r="I177" s="115"/>
      <c r="J177" s="115"/>
      <c r="K177" s="115"/>
      <c r="L177" s="115"/>
      <c r="M177" s="116"/>
      <c r="N177" s="115"/>
      <c r="O177" s="115"/>
      <c r="P177" s="115"/>
      <c r="Q177" s="115"/>
      <c r="R177" s="116"/>
      <c r="S177" s="115"/>
      <c r="T177" s="115"/>
      <c r="U177" s="115"/>
      <c r="V177" s="115"/>
      <c r="W177" s="116"/>
      <c r="X177" s="115"/>
    </row>
    <row r="178" spans="1:24" x14ac:dyDescent="0.2">
      <c r="A178" s="114" t="s">
        <v>318</v>
      </c>
      <c r="B178" s="115"/>
      <c r="C178" s="116"/>
      <c r="D178" s="115"/>
      <c r="E178" s="115"/>
      <c r="F178" s="115"/>
      <c r="G178" s="115"/>
      <c r="H178" s="116"/>
      <c r="I178" s="115"/>
      <c r="J178" s="115"/>
      <c r="K178" s="115"/>
      <c r="L178" s="115"/>
      <c r="M178" s="116"/>
      <c r="N178" s="115"/>
      <c r="O178" s="115"/>
      <c r="P178" s="115"/>
      <c r="Q178" s="115"/>
      <c r="R178" s="116"/>
      <c r="S178" s="115"/>
      <c r="T178" s="115"/>
      <c r="U178" s="115"/>
      <c r="V178" s="115"/>
      <c r="W178" s="116"/>
      <c r="X178" s="115"/>
    </row>
    <row r="179" spans="1:24" x14ac:dyDescent="0.2">
      <c r="A179" s="114" t="s">
        <v>319</v>
      </c>
      <c r="B179" s="119">
        <v>44750</v>
      </c>
      <c r="C179" s="120"/>
      <c r="D179" s="119">
        <v>2670</v>
      </c>
      <c r="E179" s="119">
        <v>2670</v>
      </c>
      <c r="F179" s="119">
        <v>2670</v>
      </c>
      <c r="G179" s="121">
        <f t="shared" ref="G179:G180" si="50">SUM(D179:F179)</f>
        <v>8010</v>
      </c>
      <c r="H179" s="120"/>
      <c r="I179" s="119">
        <v>2670</v>
      </c>
      <c r="J179" s="119">
        <v>2670</v>
      </c>
      <c r="K179" s="119">
        <v>2670</v>
      </c>
      <c r="L179" s="121">
        <f t="shared" ref="L179:L180" si="51">SUM(I179:K179)</f>
        <v>8010</v>
      </c>
      <c r="M179" s="120"/>
      <c r="N179" s="119">
        <v>2670</v>
      </c>
      <c r="O179" s="119">
        <v>2670</v>
      </c>
      <c r="P179" s="119">
        <v>2670</v>
      </c>
      <c r="Q179" s="119">
        <v>2670</v>
      </c>
      <c r="R179" s="120"/>
      <c r="S179" s="119">
        <v>5537</v>
      </c>
      <c r="T179" s="119">
        <v>5537</v>
      </c>
      <c r="U179" s="119">
        <v>5531</v>
      </c>
      <c r="V179" s="119">
        <v>2670</v>
      </c>
      <c r="W179" s="120"/>
      <c r="X179" s="119">
        <v>40635</v>
      </c>
    </row>
    <row r="180" spans="1:24" x14ac:dyDescent="0.2">
      <c r="A180" s="114" t="s">
        <v>320</v>
      </c>
      <c r="B180" s="119">
        <v>44750</v>
      </c>
      <c r="C180" s="120"/>
      <c r="D180" s="119">
        <v>2670</v>
      </c>
      <c r="E180" s="119">
        <v>2670</v>
      </c>
      <c r="F180" s="119">
        <v>2670</v>
      </c>
      <c r="G180" s="123">
        <f t="shared" si="50"/>
        <v>8010</v>
      </c>
      <c r="H180" s="120"/>
      <c r="I180" s="119">
        <v>2670</v>
      </c>
      <c r="J180" s="119">
        <v>2670</v>
      </c>
      <c r="K180" s="119">
        <v>2670</v>
      </c>
      <c r="L180" s="123">
        <f t="shared" si="51"/>
        <v>8010</v>
      </c>
      <c r="M180" s="120"/>
      <c r="N180" s="119">
        <v>2670</v>
      </c>
      <c r="O180" s="119">
        <v>2670</v>
      </c>
      <c r="P180" s="119">
        <v>2670</v>
      </c>
      <c r="Q180" s="119">
        <v>2670</v>
      </c>
      <c r="R180" s="120"/>
      <c r="S180" s="119">
        <v>5537</v>
      </c>
      <c r="T180" s="119">
        <v>5537</v>
      </c>
      <c r="U180" s="119">
        <v>5531</v>
      </c>
      <c r="V180" s="119">
        <v>2670</v>
      </c>
      <c r="W180" s="120"/>
      <c r="X180" s="119">
        <v>40635</v>
      </c>
    </row>
    <row r="181" spans="1:24" x14ac:dyDescent="0.2">
      <c r="A181" s="114"/>
      <c r="B181" s="115"/>
      <c r="C181" s="116"/>
      <c r="D181" s="115"/>
      <c r="E181" s="115"/>
      <c r="F181" s="115"/>
      <c r="G181" s="115"/>
      <c r="H181" s="116"/>
      <c r="I181" s="115"/>
      <c r="J181" s="115"/>
      <c r="K181" s="115"/>
      <c r="L181" s="115"/>
      <c r="M181" s="116"/>
      <c r="N181" s="115"/>
      <c r="O181" s="115"/>
      <c r="P181" s="115"/>
      <c r="Q181" s="115"/>
      <c r="R181" s="116"/>
      <c r="S181" s="115"/>
      <c r="T181" s="115"/>
      <c r="U181" s="115"/>
      <c r="V181" s="115"/>
      <c r="W181" s="116"/>
      <c r="X181" s="115"/>
    </row>
    <row r="182" spans="1:24" x14ac:dyDescent="0.2">
      <c r="A182" s="114" t="s">
        <v>321</v>
      </c>
      <c r="B182" s="115"/>
      <c r="C182" s="116"/>
      <c r="D182" s="115"/>
      <c r="E182" s="115"/>
      <c r="F182" s="115"/>
      <c r="G182" s="115"/>
      <c r="H182" s="116"/>
      <c r="I182" s="115"/>
      <c r="J182" s="115"/>
      <c r="K182" s="115"/>
      <c r="L182" s="115"/>
      <c r="M182" s="116"/>
      <c r="N182" s="115"/>
      <c r="O182" s="115"/>
      <c r="P182" s="115"/>
      <c r="Q182" s="115"/>
      <c r="R182" s="116"/>
      <c r="S182" s="115"/>
      <c r="T182" s="115"/>
      <c r="U182" s="115"/>
      <c r="V182" s="115"/>
      <c r="W182" s="116"/>
      <c r="X182" s="115"/>
    </row>
    <row r="183" spans="1:24" x14ac:dyDescent="0.2">
      <c r="A183" s="114" t="s">
        <v>322</v>
      </c>
      <c r="B183" s="119">
        <v>16200</v>
      </c>
      <c r="C183" s="120"/>
      <c r="D183" s="119">
        <v>1117</v>
      </c>
      <c r="E183" s="119">
        <v>1117</v>
      </c>
      <c r="F183" s="119">
        <v>1017</v>
      </c>
      <c r="G183" s="121">
        <f t="shared" ref="G183:G184" si="52">SUM(D183:F183)</f>
        <v>3251</v>
      </c>
      <c r="H183" s="120"/>
      <c r="I183" s="119">
        <v>1017</v>
      </c>
      <c r="J183" s="119">
        <v>1017</v>
      </c>
      <c r="K183" s="119">
        <v>1017</v>
      </c>
      <c r="L183" s="121">
        <f t="shared" ref="L183:L184" si="53">SUM(I183:K183)</f>
        <v>3051</v>
      </c>
      <c r="M183" s="120"/>
      <c r="N183" s="119">
        <v>1017</v>
      </c>
      <c r="O183" s="119">
        <v>1017</v>
      </c>
      <c r="P183" s="119">
        <v>1017</v>
      </c>
      <c r="Q183" s="119">
        <v>1017</v>
      </c>
      <c r="R183" s="120"/>
      <c r="S183" s="119">
        <v>1517</v>
      </c>
      <c r="T183" s="119">
        <v>1517</v>
      </c>
      <c r="U183" s="119">
        <v>1513</v>
      </c>
      <c r="V183" s="119">
        <v>1017</v>
      </c>
      <c r="W183" s="120"/>
      <c r="X183" s="119">
        <v>13900</v>
      </c>
    </row>
    <row r="184" spans="1:24" x14ac:dyDescent="0.2">
      <c r="A184" s="114" t="s">
        <v>323</v>
      </c>
      <c r="B184" s="119">
        <v>16200</v>
      </c>
      <c r="C184" s="120"/>
      <c r="D184" s="119">
        <v>1117</v>
      </c>
      <c r="E184" s="119">
        <v>1117</v>
      </c>
      <c r="F184" s="119">
        <v>1017</v>
      </c>
      <c r="G184" s="123">
        <f t="shared" si="52"/>
        <v>3251</v>
      </c>
      <c r="H184" s="120"/>
      <c r="I184" s="119">
        <v>1017</v>
      </c>
      <c r="J184" s="119">
        <v>1017</v>
      </c>
      <c r="K184" s="119">
        <v>1017</v>
      </c>
      <c r="L184" s="123">
        <f t="shared" si="53"/>
        <v>3051</v>
      </c>
      <c r="M184" s="120"/>
      <c r="N184" s="119">
        <v>1017</v>
      </c>
      <c r="O184" s="119">
        <v>1017</v>
      </c>
      <c r="P184" s="119">
        <v>1017</v>
      </c>
      <c r="Q184" s="119">
        <v>1017</v>
      </c>
      <c r="R184" s="120"/>
      <c r="S184" s="119">
        <v>1517</v>
      </c>
      <c r="T184" s="119">
        <v>1517</v>
      </c>
      <c r="U184" s="119">
        <v>1513</v>
      </c>
      <c r="V184" s="119">
        <v>1017</v>
      </c>
      <c r="W184" s="120"/>
      <c r="X184" s="119">
        <v>13900</v>
      </c>
    </row>
    <row r="185" spans="1:24" x14ac:dyDescent="0.2">
      <c r="A185" s="114"/>
      <c r="B185" s="115"/>
      <c r="C185" s="116"/>
      <c r="D185" s="115"/>
      <c r="E185" s="115"/>
      <c r="F185" s="115"/>
      <c r="G185" s="115"/>
      <c r="H185" s="116"/>
      <c r="I185" s="115"/>
      <c r="J185" s="115"/>
      <c r="K185" s="115"/>
      <c r="L185" s="115"/>
      <c r="M185" s="116"/>
      <c r="N185" s="115"/>
      <c r="O185" s="115"/>
      <c r="P185" s="115"/>
      <c r="Q185" s="115"/>
      <c r="R185" s="116"/>
      <c r="S185" s="115"/>
      <c r="T185" s="115"/>
      <c r="U185" s="115"/>
      <c r="V185" s="115"/>
      <c r="W185" s="116"/>
      <c r="X185" s="115"/>
    </row>
    <row r="186" spans="1:24" x14ac:dyDescent="0.2">
      <c r="A186" s="114" t="s">
        <v>53</v>
      </c>
      <c r="B186" s="125">
        <v>605567</v>
      </c>
      <c r="C186" s="120"/>
      <c r="D186" s="125">
        <v>53004</v>
      </c>
      <c r="E186" s="125">
        <v>44684</v>
      </c>
      <c r="F186" s="125">
        <v>44584</v>
      </c>
      <c r="G186" s="124">
        <f t="shared" ref="G186" si="54">SUM(D186:F186)</f>
        <v>142272</v>
      </c>
      <c r="H186" s="120"/>
      <c r="I186" s="125">
        <v>52904</v>
      </c>
      <c r="J186" s="125">
        <v>78184</v>
      </c>
      <c r="K186" s="125">
        <v>44584</v>
      </c>
      <c r="L186" s="124">
        <f t="shared" ref="L186" si="55">SUM(I186:K186)</f>
        <v>175672</v>
      </c>
      <c r="M186" s="120"/>
      <c r="N186" s="125">
        <v>44584</v>
      </c>
      <c r="O186" s="125">
        <v>51054</v>
      </c>
      <c r="P186" s="125">
        <v>44584</v>
      </c>
      <c r="Q186" s="125">
        <v>44584</v>
      </c>
      <c r="R186" s="120"/>
      <c r="S186" s="125">
        <v>47951</v>
      </c>
      <c r="T186" s="125">
        <v>48661</v>
      </c>
      <c r="U186" s="125">
        <v>47907</v>
      </c>
      <c r="V186" s="125">
        <v>44584</v>
      </c>
      <c r="W186" s="120"/>
      <c r="X186" s="125">
        <v>602685</v>
      </c>
    </row>
    <row r="187" spans="1:24" x14ac:dyDescent="0.2">
      <c r="A187" s="114"/>
      <c r="B187" s="115"/>
      <c r="C187" s="116"/>
      <c r="D187" s="115"/>
      <c r="E187" s="115"/>
      <c r="F187" s="115"/>
      <c r="G187" s="115"/>
      <c r="H187" s="116"/>
      <c r="I187" s="115"/>
      <c r="J187" s="115"/>
      <c r="K187" s="115"/>
      <c r="L187" s="115"/>
      <c r="M187" s="116"/>
      <c r="N187" s="115"/>
      <c r="O187" s="115"/>
      <c r="P187" s="115"/>
      <c r="Q187" s="115"/>
      <c r="R187" s="116"/>
      <c r="S187" s="115"/>
      <c r="T187" s="115"/>
      <c r="U187" s="115"/>
      <c r="V187" s="115"/>
      <c r="W187" s="116"/>
      <c r="X187" s="115"/>
    </row>
    <row r="188" spans="1:24" x14ac:dyDescent="0.2">
      <c r="A188" s="114" t="s">
        <v>54</v>
      </c>
      <c r="B188" s="115"/>
      <c r="C188" s="116"/>
      <c r="D188" s="115"/>
      <c r="E188" s="115"/>
      <c r="F188" s="115"/>
      <c r="G188" s="115"/>
      <c r="H188" s="116"/>
      <c r="I188" s="115"/>
      <c r="J188" s="115"/>
      <c r="K188" s="115"/>
      <c r="L188" s="115"/>
      <c r="M188" s="116"/>
      <c r="N188" s="115"/>
      <c r="O188" s="115"/>
      <c r="P188" s="115"/>
      <c r="Q188" s="115"/>
      <c r="R188" s="116"/>
      <c r="S188" s="115"/>
      <c r="T188" s="115"/>
      <c r="U188" s="115"/>
      <c r="V188" s="115"/>
      <c r="W188" s="116"/>
      <c r="X188" s="115"/>
    </row>
    <row r="189" spans="1:24" x14ac:dyDescent="0.2">
      <c r="A189" s="114"/>
      <c r="B189" s="115"/>
      <c r="C189" s="116"/>
      <c r="D189" s="115"/>
      <c r="E189" s="115"/>
      <c r="F189" s="115"/>
      <c r="G189" s="115"/>
      <c r="H189" s="116"/>
      <c r="I189" s="115"/>
      <c r="J189" s="115"/>
      <c r="K189" s="115"/>
      <c r="L189" s="115"/>
      <c r="M189" s="116"/>
      <c r="N189" s="115"/>
      <c r="O189" s="115"/>
      <c r="P189" s="115"/>
      <c r="Q189" s="115"/>
      <c r="R189" s="116"/>
      <c r="S189" s="115"/>
      <c r="T189" s="115"/>
      <c r="U189" s="115"/>
      <c r="V189" s="115"/>
      <c r="W189" s="116"/>
      <c r="X189" s="115"/>
    </row>
    <row r="190" spans="1:24" x14ac:dyDescent="0.2">
      <c r="A190" s="114" t="s">
        <v>324</v>
      </c>
      <c r="B190" s="115"/>
      <c r="C190" s="116"/>
      <c r="D190" s="115"/>
      <c r="E190" s="115"/>
      <c r="F190" s="115"/>
      <c r="G190" s="115"/>
      <c r="H190" s="116"/>
      <c r="I190" s="115"/>
      <c r="J190" s="115"/>
      <c r="K190" s="115"/>
      <c r="L190" s="115"/>
      <c r="M190" s="116"/>
      <c r="N190" s="115"/>
      <c r="O190" s="115"/>
      <c r="P190" s="115"/>
      <c r="Q190" s="115"/>
      <c r="R190" s="116"/>
      <c r="S190" s="115"/>
      <c r="T190" s="115"/>
      <c r="U190" s="115"/>
      <c r="V190" s="115"/>
      <c r="W190" s="116"/>
      <c r="X190" s="115"/>
    </row>
    <row r="191" spans="1:24" x14ac:dyDescent="0.2">
      <c r="A191" s="114" t="s">
        <v>325</v>
      </c>
      <c r="B191" s="119">
        <v>50000</v>
      </c>
      <c r="C191" s="120"/>
      <c r="D191" s="119">
        <v>4375</v>
      </c>
      <c r="E191" s="119">
        <v>4375</v>
      </c>
      <c r="F191" s="119">
        <v>4375</v>
      </c>
      <c r="G191" s="121">
        <f t="shared" ref="G191:G192" si="56">SUM(D191:F191)</f>
        <v>13125</v>
      </c>
      <c r="H191" s="120"/>
      <c r="I191" s="119">
        <v>4375</v>
      </c>
      <c r="J191" s="119">
        <v>4375</v>
      </c>
      <c r="K191" s="119">
        <v>4375</v>
      </c>
      <c r="L191" s="121">
        <f t="shared" ref="L191:L192" si="57">SUM(I191:K191)</f>
        <v>13125</v>
      </c>
      <c r="M191" s="120"/>
      <c r="N191" s="119">
        <v>4375</v>
      </c>
      <c r="O191" s="119">
        <v>4375</v>
      </c>
      <c r="P191" s="119">
        <v>4375</v>
      </c>
      <c r="Q191" s="119">
        <v>4375</v>
      </c>
      <c r="R191" s="120"/>
      <c r="S191" s="119">
        <v>4375</v>
      </c>
      <c r="T191" s="119">
        <v>4375</v>
      </c>
      <c r="U191" s="119">
        <v>4375</v>
      </c>
      <c r="V191" s="119">
        <v>4375</v>
      </c>
      <c r="W191" s="120"/>
      <c r="X191" s="119">
        <v>52500</v>
      </c>
    </row>
    <row r="192" spans="1:24" x14ac:dyDescent="0.2">
      <c r="A192" s="114" t="s">
        <v>326</v>
      </c>
      <c r="B192" s="119">
        <v>50000</v>
      </c>
      <c r="C192" s="120"/>
      <c r="D192" s="119">
        <v>4375</v>
      </c>
      <c r="E192" s="119">
        <v>4375</v>
      </c>
      <c r="F192" s="119">
        <v>4375</v>
      </c>
      <c r="G192" s="123">
        <f t="shared" si="56"/>
        <v>13125</v>
      </c>
      <c r="H192" s="120"/>
      <c r="I192" s="119">
        <v>4375</v>
      </c>
      <c r="J192" s="119">
        <v>4375</v>
      </c>
      <c r="K192" s="119">
        <v>4375</v>
      </c>
      <c r="L192" s="123">
        <f t="shared" si="57"/>
        <v>13125</v>
      </c>
      <c r="M192" s="120"/>
      <c r="N192" s="119">
        <v>4375</v>
      </c>
      <c r="O192" s="119">
        <v>4375</v>
      </c>
      <c r="P192" s="119">
        <v>4375</v>
      </c>
      <c r="Q192" s="119">
        <v>4375</v>
      </c>
      <c r="R192" s="120"/>
      <c r="S192" s="119">
        <v>4375</v>
      </c>
      <c r="T192" s="119">
        <v>4375</v>
      </c>
      <c r="U192" s="119">
        <v>4375</v>
      </c>
      <c r="V192" s="119">
        <v>4375</v>
      </c>
      <c r="W192" s="120"/>
      <c r="X192" s="119">
        <v>52500</v>
      </c>
    </row>
    <row r="193" spans="1:24" x14ac:dyDescent="0.2">
      <c r="A193" s="114"/>
      <c r="B193" s="115"/>
      <c r="C193" s="116"/>
      <c r="D193" s="115"/>
      <c r="E193" s="115"/>
      <c r="F193" s="115"/>
      <c r="G193" s="115"/>
      <c r="H193" s="116"/>
      <c r="I193" s="115"/>
      <c r="J193" s="115"/>
      <c r="K193" s="115"/>
      <c r="L193" s="115"/>
      <c r="M193" s="116"/>
      <c r="N193" s="115"/>
      <c r="O193" s="115"/>
      <c r="P193" s="115"/>
      <c r="Q193" s="115"/>
      <c r="R193" s="116"/>
      <c r="S193" s="115"/>
      <c r="T193" s="115"/>
      <c r="U193" s="115"/>
      <c r="V193" s="115"/>
      <c r="W193" s="116"/>
      <c r="X193" s="115"/>
    </row>
    <row r="194" spans="1:24" x14ac:dyDescent="0.2">
      <c r="A194" s="114" t="s">
        <v>327</v>
      </c>
      <c r="B194" s="115"/>
      <c r="C194" s="116"/>
      <c r="D194" s="115"/>
      <c r="E194" s="115"/>
      <c r="F194" s="115"/>
      <c r="G194" s="115"/>
      <c r="H194" s="116"/>
      <c r="I194" s="115"/>
      <c r="J194" s="115"/>
      <c r="K194" s="115"/>
      <c r="L194" s="115"/>
      <c r="M194" s="116"/>
      <c r="N194" s="115"/>
      <c r="O194" s="115"/>
      <c r="P194" s="115"/>
      <c r="Q194" s="115"/>
      <c r="R194" s="116"/>
      <c r="S194" s="115"/>
      <c r="T194" s="115"/>
      <c r="U194" s="115"/>
      <c r="V194" s="115"/>
      <c r="W194" s="116"/>
      <c r="X194" s="115"/>
    </row>
    <row r="195" spans="1:24" x14ac:dyDescent="0.2">
      <c r="A195" s="114" t="s">
        <v>328</v>
      </c>
      <c r="B195" s="119">
        <v>138500</v>
      </c>
      <c r="C195" s="120"/>
      <c r="D195" s="119">
        <v>4250</v>
      </c>
      <c r="E195" s="119">
        <v>4250</v>
      </c>
      <c r="F195" s="119">
        <v>13500</v>
      </c>
      <c r="G195" s="121">
        <f t="shared" ref="G195:G196" si="58">SUM(D195:F195)</f>
        <v>22000</v>
      </c>
      <c r="H195" s="120"/>
      <c r="I195" s="119">
        <v>13500</v>
      </c>
      <c r="J195" s="119">
        <v>13500</v>
      </c>
      <c r="K195" s="119">
        <v>13500</v>
      </c>
      <c r="L195" s="121">
        <f t="shared" ref="L195:L196" si="59">SUM(I195:K195)</f>
        <v>40500</v>
      </c>
      <c r="M195" s="120"/>
      <c r="N195" s="119">
        <v>13500</v>
      </c>
      <c r="O195" s="119">
        <v>13500</v>
      </c>
      <c r="P195" s="119">
        <v>13500</v>
      </c>
      <c r="Q195" s="119">
        <v>13500</v>
      </c>
      <c r="R195" s="120"/>
      <c r="S195" s="119">
        <v>13500</v>
      </c>
      <c r="T195" s="119">
        <v>13500</v>
      </c>
      <c r="U195" s="119">
        <v>13500</v>
      </c>
      <c r="V195" s="119">
        <v>13500</v>
      </c>
      <c r="W195" s="120"/>
      <c r="X195" s="119">
        <v>143500</v>
      </c>
    </row>
    <row r="196" spans="1:24" x14ac:dyDescent="0.2">
      <c r="A196" s="114" t="s">
        <v>329</v>
      </c>
      <c r="B196" s="119">
        <v>138500</v>
      </c>
      <c r="C196" s="120"/>
      <c r="D196" s="119">
        <v>4250</v>
      </c>
      <c r="E196" s="119">
        <v>4250</v>
      </c>
      <c r="F196" s="119">
        <v>13500</v>
      </c>
      <c r="G196" s="123">
        <f t="shared" si="58"/>
        <v>22000</v>
      </c>
      <c r="H196" s="120"/>
      <c r="I196" s="119">
        <v>13500</v>
      </c>
      <c r="J196" s="119">
        <v>13500</v>
      </c>
      <c r="K196" s="119">
        <v>13500</v>
      </c>
      <c r="L196" s="123">
        <f t="shared" si="59"/>
        <v>40500</v>
      </c>
      <c r="M196" s="120"/>
      <c r="N196" s="119">
        <v>13500</v>
      </c>
      <c r="O196" s="119">
        <v>13500</v>
      </c>
      <c r="P196" s="119">
        <v>13500</v>
      </c>
      <c r="Q196" s="119">
        <v>13500</v>
      </c>
      <c r="R196" s="120"/>
      <c r="S196" s="119">
        <v>13500</v>
      </c>
      <c r="T196" s="119">
        <v>13500</v>
      </c>
      <c r="U196" s="119">
        <v>13500</v>
      </c>
      <c r="V196" s="119">
        <v>13500</v>
      </c>
      <c r="W196" s="120"/>
      <c r="X196" s="119">
        <v>143500</v>
      </c>
    </row>
    <row r="197" spans="1:24" x14ac:dyDescent="0.2">
      <c r="A197" s="114"/>
      <c r="B197" s="115"/>
      <c r="C197" s="116"/>
      <c r="D197" s="115"/>
      <c r="E197" s="115"/>
      <c r="F197" s="115"/>
      <c r="G197" s="115"/>
      <c r="H197" s="116"/>
      <c r="I197" s="115"/>
      <c r="J197" s="115"/>
      <c r="K197" s="115"/>
      <c r="L197" s="115"/>
      <c r="M197" s="116"/>
      <c r="N197" s="115"/>
      <c r="O197" s="115"/>
      <c r="P197" s="115"/>
      <c r="Q197" s="115"/>
      <c r="R197" s="116"/>
      <c r="S197" s="115"/>
      <c r="T197" s="115"/>
      <c r="U197" s="115"/>
      <c r="V197" s="115"/>
      <c r="W197" s="116"/>
      <c r="X197" s="115"/>
    </row>
    <row r="198" spans="1:24" x14ac:dyDescent="0.2">
      <c r="A198" s="114" t="s">
        <v>330</v>
      </c>
      <c r="B198" s="115"/>
      <c r="C198" s="116"/>
      <c r="D198" s="115"/>
      <c r="E198" s="115"/>
      <c r="F198" s="115"/>
      <c r="G198" s="115"/>
      <c r="H198" s="116"/>
      <c r="I198" s="115"/>
      <c r="J198" s="115"/>
      <c r="K198" s="115"/>
      <c r="L198" s="115"/>
      <c r="M198" s="116"/>
      <c r="N198" s="115"/>
      <c r="O198" s="115"/>
      <c r="P198" s="115"/>
      <c r="Q198" s="115"/>
      <c r="R198" s="116"/>
      <c r="S198" s="115"/>
      <c r="T198" s="115"/>
      <c r="U198" s="115"/>
      <c r="V198" s="115"/>
      <c r="W198" s="116"/>
      <c r="X198" s="115"/>
    </row>
    <row r="199" spans="1:24" x14ac:dyDescent="0.2">
      <c r="A199" s="114" t="s">
        <v>331</v>
      </c>
      <c r="B199" s="119">
        <v>75000</v>
      </c>
      <c r="C199" s="120"/>
      <c r="D199" s="119"/>
      <c r="E199" s="119">
        <v>45000</v>
      </c>
      <c r="F199" s="119"/>
      <c r="G199" s="121">
        <f t="shared" ref="G199:G200" si="60">SUM(D199:F199)</f>
        <v>45000</v>
      </c>
      <c r="H199" s="120"/>
      <c r="I199" s="119">
        <v>45000</v>
      </c>
      <c r="J199" s="119"/>
      <c r="K199" s="119"/>
      <c r="L199" s="121">
        <f t="shared" ref="L199:L200" si="61">SUM(I199:K199)</f>
        <v>45000</v>
      </c>
      <c r="M199" s="120"/>
      <c r="N199" s="119"/>
      <c r="O199" s="119"/>
      <c r="P199" s="119"/>
      <c r="Q199" s="119"/>
      <c r="R199" s="120"/>
      <c r="S199" s="119"/>
      <c r="T199" s="119"/>
      <c r="U199" s="119"/>
      <c r="V199" s="119"/>
      <c r="W199" s="120"/>
      <c r="X199" s="119">
        <v>90000</v>
      </c>
    </row>
    <row r="200" spans="1:24" x14ac:dyDescent="0.2">
      <c r="A200" s="114" t="s">
        <v>332</v>
      </c>
      <c r="B200" s="119">
        <v>75000</v>
      </c>
      <c r="C200" s="120"/>
      <c r="D200" s="119"/>
      <c r="E200" s="119">
        <v>45000</v>
      </c>
      <c r="F200" s="119"/>
      <c r="G200" s="123">
        <f t="shared" si="60"/>
        <v>45000</v>
      </c>
      <c r="H200" s="120"/>
      <c r="I200" s="119">
        <v>45000</v>
      </c>
      <c r="J200" s="119"/>
      <c r="K200" s="119"/>
      <c r="L200" s="123">
        <f t="shared" si="61"/>
        <v>45000</v>
      </c>
      <c r="M200" s="120"/>
      <c r="N200" s="119"/>
      <c r="O200" s="119"/>
      <c r="P200" s="119"/>
      <c r="Q200" s="119"/>
      <c r="R200" s="120"/>
      <c r="S200" s="119"/>
      <c r="T200" s="119"/>
      <c r="U200" s="119"/>
      <c r="V200" s="119"/>
      <c r="W200" s="120"/>
      <c r="X200" s="119">
        <v>90000</v>
      </c>
    </row>
    <row r="201" spans="1:24" x14ac:dyDescent="0.2">
      <c r="A201" s="114"/>
      <c r="B201" s="115"/>
      <c r="C201" s="116"/>
      <c r="D201" s="115"/>
      <c r="E201" s="115"/>
      <c r="F201" s="115"/>
      <c r="G201" s="115"/>
      <c r="H201" s="116"/>
      <c r="I201" s="115"/>
      <c r="J201" s="115"/>
      <c r="K201" s="115"/>
      <c r="L201" s="115"/>
      <c r="M201" s="116"/>
      <c r="N201" s="115"/>
      <c r="O201" s="115"/>
      <c r="P201" s="115"/>
      <c r="Q201" s="115"/>
      <c r="R201" s="116"/>
      <c r="S201" s="115"/>
      <c r="T201" s="115"/>
      <c r="U201" s="115"/>
      <c r="V201" s="115"/>
      <c r="W201" s="116"/>
      <c r="X201" s="115"/>
    </row>
    <row r="202" spans="1:24" x14ac:dyDescent="0.2">
      <c r="A202" s="114" t="s">
        <v>333</v>
      </c>
      <c r="B202" s="115"/>
      <c r="C202" s="116"/>
      <c r="D202" s="115"/>
      <c r="E202" s="115"/>
      <c r="F202" s="115"/>
      <c r="G202" s="115"/>
      <c r="H202" s="116"/>
      <c r="I202" s="115"/>
      <c r="J202" s="115"/>
      <c r="K202" s="115"/>
      <c r="L202" s="115"/>
      <c r="M202" s="116"/>
      <c r="N202" s="115"/>
      <c r="O202" s="115"/>
      <c r="P202" s="115"/>
      <c r="Q202" s="115"/>
      <c r="R202" s="116"/>
      <c r="S202" s="115"/>
      <c r="T202" s="115"/>
      <c r="U202" s="115"/>
      <c r="V202" s="115"/>
      <c r="W202" s="116"/>
      <c r="X202" s="115"/>
    </row>
    <row r="203" spans="1:24" x14ac:dyDescent="0.2">
      <c r="A203" s="114" t="s">
        <v>334</v>
      </c>
      <c r="B203" s="119">
        <v>82510</v>
      </c>
      <c r="C203" s="120"/>
      <c r="D203" s="119">
        <v>668</v>
      </c>
      <c r="E203" s="119">
        <v>668</v>
      </c>
      <c r="F203" s="119">
        <v>668</v>
      </c>
      <c r="G203" s="121">
        <f t="shared" ref="G203:G204" si="62">SUM(D203:F203)</f>
        <v>2004</v>
      </c>
      <c r="H203" s="120"/>
      <c r="I203" s="119">
        <v>668</v>
      </c>
      <c r="J203" s="119">
        <v>668</v>
      </c>
      <c r="K203" s="119">
        <v>668</v>
      </c>
      <c r="L203" s="121">
        <f t="shared" ref="L203:L204" si="63">SUM(I203:K203)</f>
        <v>2004</v>
      </c>
      <c r="M203" s="120"/>
      <c r="N203" s="119">
        <v>668</v>
      </c>
      <c r="O203" s="119">
        <v>668</v>
      </c>
      <c r="P203" s="119">
        <v>668</v>
      </c>
      <c r="Q203" s="119">
        <v>668</v>
      </c>
      <c r="R203" s="120"/>
      <c r="S203" s="119">
        <v>18600</v>
      </c>
      <c r="T203" s="119">
        <v>18600</v>
      </c>
      <c r="U203" s="119">
        <v>18589</v>
      </c>
      <c r="V203" s="119">
        <v>668</v>
      </c>
      <c r="W203" s="120"/>
      <c r="X203" s="119">
        <v>61801</v>
      </c>
    </row>
    <row r="204" spans="1:24" x14ac:dyDescent="0.2">
      <c r="A204" s="114" t="s">
        <v>335</v>
      </c>
      <c r="B204" s="119">
        <v>82510</v>
      </c>
      <c r="C204" s="120"/>
      <c r="D204" s="119">
        <v>668</v>
      </c>
      <c r="E204" s="119">
        <v>668</v>
      </c>
      <c r="F204" s="119">
        <v>668</v>
      </c>
      <c r="G204" s="123">
        <f t="shared" si="62"/>
        <v>2004</v>
      </c>
      <c r="H204" s="120"/>
      <c r="I204" s="119">
        <v>668</v>
      </c>
      <c r="J204" s="119">
        <v>668</v>
      </c>
      <c r="K204" s="119">
        <v>668</v>
      </c>
      <c r="L204" s="123">
        <f t="shared" si="63"/>
        <v>2004</v>
      </c>
      <c r="M204" s="120"/>
      <c r="N204" s="119">
        <v>668</v>
      </c>
      <c r="O204" s="119">
        <v>668</v>
      </c>
      <c r="P204" s="119">
        <v>668</v>
      </c>
      <c r="Q204" s="119">
        <v>668</v>
      </c>
      <c r="R204" s="120"/>
      <c r="S204" s="119">
        <v>18600</v>
      </c>
      <c r="T204" s="119">
        <v>18600</v>
      </c>
      <c r="U204" s="119">
        <v>18589</v>
      </c>
      <c r="V204" s="119">
        <v>668</v>
      </c>
      <c r="W204" s="120"/>
      <c r="X204" s="119">
        <v>61801</v>
      </c>
    </row>
    <row r="205" spans="1:24" x14ac:dyDescent="0.2">
      <c r="A205" s="114"/>
      <c r="B205" s="115"/>
      <c r="C205" s="116"/>
      <c r="D205" s="115"/>
      <c r="E205" s="115"/>
      <c r="F205" s="115"/>
      <c r="G205" s="115"/>
      <c r="H205" s="116"/>
      <c r="I205" s="115"/>
      <c r="J205" s="115"/>
      <c r="K205" s="115"/>
      <c r="L205" s="115"/>
      <c r="M205" s="116"/>
      <c r="N205" s="115"/>
      <c r="O205" s="115"/>
      <c r="P205" s="115"/>
      <c r="Q205" s="115"/>
      <c r="R205" s="116"/>
      <c r="S205" s="115"/>
      <c r="T205" s="115"/>
      <c r="U205" s="115"/>
      <c r="V205" s="115"/>
      <c r="W205" s="116"/>
      <c r="X205" s="115"/>
    </row>
    <row r="206" spans="1:24" x14ac:dyDescent="0.2">
      <c r="A206" s="114" t="s">
        <v>336</v>
      </c>
      <c r="B206" s="115"/>
      <c r="C206" s="116"/>
      <c r="D206" s="115"/>
      <c r="E206" s="115"/>
      <c r="F206" s="115"/>
      <c r="G206" s="115"/>
      <c r="H206" s="116"/>
      <c r="I206" s="115"/>
      <c r="J206" s="115"/>
      <c r="K206" s="115"/>
      <c r="L206" s="115"/>
      <c r="M206" s="116"/>
      <c r="N206" s="115"/>
      <c r="O206" s="115"/>
      <c r="P206" s="115"/>
      <c r="Q206" s="115"/>
      <c r="R206" s="116"/>
      <c r="S206" s="115"/>
      <c r="T206" s="115"/>
      <c r="U206" s="115"/>
      <c r="V206" s="115"/>
      <c r="W206" s="116"/>
      <c r="X206" s="115"/>
    </row>
    <row r="207" spans="1:24" x14ac:dyDescent="0.2">
      <c r="A207" s="114" t="s">
        <v>337</v>
      </c>
      <c r="B207" s="119">
        <v>9850</v>
      </c>
      <c r="C207" s="120"/>
      <c r="D207" s="119">
        <v>904</v>
      </c>
      <c r="E207" s="119">
        <v>904</v>
      </c>
      <c r="F207" s="119">
        <v>904</v>
      </c>
      <c r="G207" s="121">
        <f t="shared" ref="G207:G208" si="64">SUM(D207:F207)</f>
        <v>2712</v>
      </c>
      <c r="H207" s="120"/>
      <c r="I207" s="119">
        <v>904</v>
      </c>
      <c r="J207" s="119">
        <v>904</v>
      </c>
      <c r="K207" s="119">
        <v>904</v>
      </c>
      <c r="L207" s="121">
        <f t="shared" ref="L207:L208" si="65">SUM(I207:K207)</f>
        <v>2712</v>
      </c>
      <c r="M207" s="120"/>
      <c r="N207" s="119">
        <v>904</v>
      </c>
      <c r="O207" s="119">
        <v>904</v>
      </c>
      <c r="P207" s="119">
        <v>904</v>
      </c>
      <c r="Q207" s="119">
        <v>904</v>
      </c>
      <c r="R207" s="120"/>
      <c r="S207" s="119">
        <v>904</v>
      </c>
      <c r="T207" s="119">
        <v>904</v>
      </c>
      <c r="U207" s="119">
        <v>906</v>
      </c>
      <c r="V207" s="119">
        <v>904</v>
      </c>
      <c r="W207" s="120"/>
      <c r="X207" s="119">
        <v>10850</v>
      </c>
    </row>
    <row r="208" spans="1:24" x14ac:dyDescent="0.2">
      <c r="A208" s="114" t="s">
        <v>338</v>
      </c>
      <c r="B208" s="119">
        <v>9850</v>
      </c>
      <c r="C208" s="120"/>
      <c r="D208" s="119">
        <v>904</v>
      </c>
      <c r="E208" s="119">
        <v>904</v>
      </c>
      <c r="F208" s="119">
        <v>904</v>
      </c>
      <c r="G208" s="123">
        <f t="shared" si="64"/>
        <v>2712</v>
      </c>
      <c r="H208" s="120"/>
      <c r="I208" s="119">
        <v>904</v>
      </c>
      <c r="J208" s="119">
        <v>904</v>
      </c>
      <c r="K208" s="119">
        <v>904</v>
      </c>
      <c r="L208" s="123">
        <f t="shared" si="65"/>
        <v>2712</v>
      </c>
      <c r="M208" s="120"/>
      <c r="N208" s="119">
        <v>904</v>
      </c>
      <c r="O208" s="119">
        <v>904</v>
      </c>
      <c r="P208" s="119">
        <v>904</v>
      </c>
      <c r="Q208" s="119">
        <v>904</v>
      </c>
      <c r="R208" s="120"/>
      <c r="S208" s="119">
        <v>904</v>
      </c>
      <c r="T208" s="119">
        <v>904</v>
      </c>
      <c r="U208" s="119">
        <v>906</v>
      </c>
      <c r="V208" s="119">
        <v>904</v>
      </c>
      <c r="W208" s="120"/>
      <c r="X208" s="119">
        <v>10850</v>
      </c>
    </row>
    <row r="209" spans="1:24" x14ac:dyDescent="0.2">
      <c r="A209" s="114"/>
      <c r="B209" s="115"/>
      <c r="C209" s="116"/>
      <c r="D209" s="115"/>
      <c r="E209" s="115"/>
      <c r="F209" s="115"/>
      <c r="G209" s="115"/>
      <c r="H209" s="116"/>
      <c r="I209" s="115"/>
      <c r="J209" s="115"/>
      <c r="K209" s="115"/>
      <c r="L209" s="115"/>
      <c r="M209" s="116"/>
      <c r="N209" s="115"/>
      <c r="O209" s="115"/>
      <c r="P209" s="115"/>
      <c r="Q209" s="115"/>
      <c r="R209" s="116"/>
      <c r="S209" s="115"/>
      <c r="T209" s="115"/>
      <c r="U209" s="115"/>
      <c r="V209" s="115"/>
      <c r="W209" s="116"/>
      <c r="X209" s="115"/>
    </row>
    <row r="210" spans="1:24" x14ac:dyDescent="0.2">
      <c r="A210" s="114" t="s">
        <v>339</v>
      </c>
      <c r="B210" s="115"/>
      <c r="C210" s="116"/>
      <c r="D210" s="115"/>
      <c r="E210" s="115"/>
      <c r="F210" s="115"/>
      <c r="G210" s="115"/>
      <c r="H210" s="116"/>
      <c r="I210" s="115"/>
      <c r="J210" s="115"/>
      <c r="K210" s="115"/>
      <c r="L210" s="115"/>
      <c r="M210" s="116"/>
      <c r="N210" s="115"/>
      <c r="O210" s="115"/>
      <c r="P210" s="115"/>
      <c r="Q210" s="115"/>
      <c r="R210" s="116"/>
      <c r="S210" s="115"/>
      <c r="T210" s="115"/>
      <c r="U210" s="115"/>
      <c r="V210" s="115"/>
      <c r="W210" s="116"/>
      <c r="X210" s="115"/>
    </row>
    <row r="211" spans="1:24" x14ac:dyDescent="0.2">
      <c r="A211" s="114" t="s">
        <v>340</v>
      </c>
      <c r="B211" s="119">
        <v>800</v>
      </c>
      <c r="C211" s="120"/>
      <c r="D211" s="119">
        <v>67</v>
      </c>
      <c r="E211" s="119">
        <v>67</v>
      </c>
      <c r="F211" s="119">
        <v>67</v>
      </c>
      <c r="G211" s="121">
        <f t="shared" ref="G211:G212" si="66">SUM(D211:F211)</f>
        <v>201</v>
      </c>
      <c r="H211" s="120"/>
      <c r="I211" s="119">
        <v>67</v>
      </c>
      <c r="J211" s="119">
        <v>67</v>
      </c>
      <c r="K211" s="119">
        <v>67</v>
      </c>
      <c r="L211" s="121">
        <f t="shared" ref="L211:L212" si="67">SUM(I211:K211)</f>
        <v>201</v>
      </c>
      <c r="M211" s="120"/>
      <c r="N211" s="119">
        <v>67</v>
      </c>
      <c r="O211" s="119">
        <v>67</v>
      </c>
      <c r="P211" s="119">
        <v>67</v>
      </c>
      <c r="Q211" s="119">
        <v>67</v>
      </c>
      <c r="R211" s="120"/>
      <c r="S211" s="119">
        <v>67</v>
      </c>
      <c r="T211" s="119">
        <v>67</v>
      </c>
      <c r="U211" s="119">
        <v>63</v>
      </c>
      <c r="V211" s="119">
        <v>67</v>
      </c>
      <c r="W211" s="120"/>
      <c r="X211" s="119">
        <v>800</v>
      </c>
    </row>
    <row r="212" spans="1:24" x14ac:dyDescent="0.2">
      <c r="A212" s="114" t="s">
        <v>341</v>
      </c>
      <c r="B212" s="119">
        <v>800</v>
      </c>
      <c r="C212" s="120"/>
      <c r="D212" s="119">
        <v>67</v>
      </c>
      <c r="E212" s="119">
        <v>67</v>
      </c>
      <c r="F212" s="119">
        <v>67</v>
      </c>
      <c r="G212" s="123">
        <f t="shared" si="66"/>
        <v>201</v>
      </c>
      <c r="H212" s="120"/>
      <c r="I212" s="119">
        <v>67</v>
      </c>
      <c r="J212" s="119">
        <v>67</v>
      </c>
      <c r="K212" s="119">
        <v>67</v>
      </c>
      <c r="L212" s="123">
        <f t="shared" si="67"/>
        <v>201</v>
      </c>
      <c r="M212" s="120"/>
      <c r="N212" s="119">
        <v>67</v>
      </c>
      <c r="O212" s="119">
        <v>67</v>
      </c>
      <c r="P212" s="119">
        <v>67</v>
      </c>
      <c r="Q212" s="119">
        <v>67</v>
      </c>
      <c r="R212" s="120"/>
      <c r="S212" s="119">
        <v>67</v>
      </c>
      <c r="T212" s="119">
        <v>67</v>
      </c>
      <c r="U212" s="119">
        <v>63</v>
      </c>
      <c r="V212" s="119">
        <v>67</v>
      </c>
      <c r="W212" s="120"/>
      <c r="X212" s="119">
        <v>800</v>
      </c>
    </row>
    <row r="213" spans="1:24" x14ac:dyDescent="0.2">
      <c r="A213" s="114"/>
      <c r="B213" s="115"/>
      <c r="C213" s="116"/>
      <c r="D213" s="115"/>
      <c r="E213" s="115"/>
      <c r="F213" s="115"/>
      <c r="G213" s="115"/>
      <c r="H213" s="116"/>
      <c r="I213" s="115"/>
      <c r="J213" s="115"/>
      <c r="K213" s="115"/>
      <c r="L213" s="115"/>
      <c r="M213" s="116"/>
      <c r="N213" s="115"/>
      <c r="O213" s="115"/>
      <c r="P213" s="115"/>
      <c r="Q213" s="115"/>
      <c r="R213" s="116"/>
      <c r="S213" s="115"/>
      <c r="T213" s="115"/>
      <c r="U213" s="115"/>
      <c r="V213" s="115"/>
      <c r="W213" s="116"/>
      <c r="X213" s="115"/>
    </row>
    <row r="214" spans="1:24" x14ac:dyDescent="0.2">
      <c r="A214" s="114" t="s">
        <v>342</v>
      </c>
      <c r="B214" s="115"/>
      <c r="C214" s="116"/>
      <c r="D214" s="115"/>
      <c r="E214" s="115"/>
      <c r="F214" s="115"/>
      <c r="G214" s="115"/>
      <c r="H214" s="116"/>
      <c r="I214" s="115"/>
      <c r="J214" s="115"/>
      <c r="K214" s="115"/>
      <c r="L214" s="115"/>
      <c r="M214" s="116"/>
      <c r="N214" s="115"/>
      <c r="O214" s="115"/>
      <c r="P214" s="115"/>
      <c r="Q214" s="115"/>
      <c r="R214" s="116"/>
      <c r="S214" s="115"/>
      <c r="T214" s="115"/>
      <c r="U214" s="115"/>
      <c r="V214" s="115"/>
      <c r="W214" s="116"/>
      <c r="X214" s="115"/>
    </row>
    <row r="215" spans="1:24" x14ac:dyDescent="0.2">
      <c r="A215" s="114" t="s">
        <v>343</v>
      </c>
      <c r="B215" s="119">
        <v>14010</v>
      </c>
      <c r="C215" s="120"/>
      <c r="D215" s="119">
        <v>750</v>
      </c>
      <c r="E215" s="119">
        <v>750</v>
      </c>
      <c r="F215" s="119">
        <v>750</v>
      </c>
      <c r="G215" s="121">
        <f t="shared" ref="G215:G216" si="68">SUM(D215:F215)</f>
        <v>2250</v>
      </c>
      <c r="H215" s="120"/>
      <c r="I215" s="119">
        <v>750</v>
      </c>
      <c r="J215" s="119">
        <v>750</v>
      </c>
      <c r="K215" s="119">
        <v>750</v>
      </c>
      <c r="L215" s="121">
        <f t="shared" ref="L215:L216" si="69">SUM(I215:K215)</f>
        <v>2250</v>
      </c>
      <c r="M215" s="120"/>
      <c r="N215" s="119">
        <v>750</v>
      </c>
      <c r="O215" s="119">
        <v>750</v>
      </c>
      <c r="P215" s="119">
        <v>750</v>
      </c>
      <c r="Q215" s="119">
        <v>750</v>
      </c>
      <c r="R215" s="120"/>
      <c r="S215" s="119">
        <v>750</v>
      </c>
      <c r="T215" s="119">
        <v>750</v>
      </c>
      <c r="U215" s="119">
        <v>750</v>
      </c>
      <c r="V215" s="119">
        <v>750</v>
      </c>
      <c r="W215" s="120"/>
      <c r="X215" s="119">
        <v>9000</v>
      </c>
    </row>
    <row r="216" spans="1:24" x14ac:dyDescent="0.2">
      <c r="A216" s="114" t="s">
        <v>344</v>
      </c>
      <c r="B216" s="119">
        <v>14010</v>
      </c>
      <c r="C216" s="120"/>
      <c r="D216" s="119">
        <v>750</v>
      </c>
      <c r="E216" s="119">
        <v>750</v>
      </c>
      <c r="F216" s="119">
        <v>750</v>
      </c>
      <c r="G216" s="123">
        <f t="shared" si="68"/>
        <v>2250</v>
      </c>
      <c r="H216" s="120"/>
      <c r="I216" s="119">
        <v>750</v>
      </c>
      <c r="J216" s="119">
        <v>750</v>
      </c>
      <c r="K216" s="119">
        <v>750</v>
      </c>
      <c r="L216" s="123">
        <f t="shared" si="69"/>
        <v>2250</v>
      </c>
      <c r="M216" s="120"/>
      <c r="N216" s="119">
        <v>750</v>
      </c>
      <c r="O216" s="119">
        <v>750</v>
      </c>
      <c r="P216" s="119">
        <v>750</v>
      </c>
      <c r="Q216" s="119">
        <v>750</v>
      </c>
      <c r="R216" s="120"/>
      <c r="S216" s="119">
        <v>750</v>
      </c>
      <c r="T216" s="119">
        <v>750</v>
      </c>
      <c r="U216" s="119">
        <v>750</v>
      </c>
      <c r="V216" s="119">
        <v>750</v>
      </c>
      <c r="W216" s="120"/>
      <c r="X216" s="119">
        <v>9000</v>
      </c>
    </row>
    <row r="217" spans="1:24" x14ac:dyDescent="0.2">
      <c r="A217" s="114"/>
      <c r="B217" s="115"/>
      <c r="C217" s="116"/>
      <c r="D217" s="115"/>
      <c r="E217" s="115"/>
      <c r="F217" s="115"/>
      <c r="G217" s="115"/>
      <c r="H217" s="116"/>
      <c r="I217" s="115"/>
      <c r="J217" s="115"/>
      <c r="K217" s="115"/>
      <c r="L217" s="115"/>
      <c r="M217" s="116"/>
      <c r="N217" s="115"/>
      <c r="O217" s="115"/>
      <c r="P217" s="115"/>
      <c r="Q217" s="115"/>
      <c r="R217" s="116"/>
      <c r="S217" s="115"/>
      <c r="T217" s="115"/>
      <c r="U217" s="115"/>
      <c r="V217" s="115"/>
      <c r="W217" s="116"/>
      <c r="X217" s="115"/>
    </row>
    <row r="218" spans="1:24" x14ac:dyDescent="0.2">
      <c r="A218" s="114" t="s">
        <v>345</v>
      </c>
      <c r="B218" s="115"/>
      <c r="C218" s="116"/>
      <c r="D218" s="115"/>
      <c r="E218" s="115"/>
      <c r="F218" s="115"/>
      <c r="G218" s="115"/>
      <c r="H218" s="116"/>
      <c r="I218" s="115"/>
      <c r="J218" s="115"/>
      <c r="K218" s="115"/>
      <c r="L218" s="115"/>
      <c r="M218" s="116"/>
      <c r="N218" s="115"/>
      <c r="O218" s="115"/>
      <c r="P218" s="115"/>
      <c r="Q218" s="115"/>
      <c r="R218" s="116"/>
      <c r="S218" s="115"/>
      <c r="T218" s="115"/>
      <c r="U218" s="115"/>
      <c r="V218" s="115"/>
      <c r="W218" s="116"/>
      <c r="X218" s="115"/>
    </row>
    <row r="219" spans="1:24" x14ac:dyDescent="0.2">
      <c r="A219" s="114" t="s">
        <v>346</v>
      </c>
      <c r="B219" s="119">
        <v>20625</v>
      </c>
      <c r="C219" s="120"/>
      <c r="D219" s="119">
        <v>2110</v>
      </c>
      <c r="E219" s="119">
        <v>2110</v>
      </c>
      <c r="F219" s="119">
        <v>2110</v>
      </c>
      <c r="G219" s="121">
        <f t="shared" ref="G219:G220" si="70">SUM(D219:F219)</f>
        <v>6330</v>
      </c>
      <c r="H219" s="120"/>
      <c r="I219" s="119">
        <v>2110</v>
      </c>
      <c r="J219" s="119">
        <v>2110</v>
      </c>
      <c r="K219" s="119">
        <v>2110</v>
      </c>
      <c r="L219" s="121">
        <f t="shared" ref="L219:L220" si="71">SUM(I219:K219)</f>
        <v>6330</v>
      </c>
      <c r="M219" s="120"/>
      <c r="N219" s="119">
        <v>2110</v>
      </c>
      <c r="O219" s="119">
        <v>2110</v>
      </c>
      <c r="P219" s="119">
        <v>2110</v>
      </c>
      <c r="Q219" s="119">
        <v>2110</v>
      </c>
      <c r="R219" s="120"/>
      <c r="S219" s="119">
        <v>2110</v>
      </c>
      <c r="T219" s="119">
        <v>2110</v>
      </c>
      <c r="U219" s="119">
        <v>2115</v>
      </c>
      <c r="V219" s="119">
        <v>2110</v>
      </c>
      <c r="W219" s="120"/>
      <c r="X219" s="119">
        <v>25325</v>
      </c>
    </row>
    <row r="220" spans="1:24" x14ac:dyDescent="0.2">
      <c r="A220" s="114" t="s">
        <v>347</v>
      </c>
      <c r="B220" s="119">
        <v>20625</v>
      </c>
      <c r="C220" s="120"/>
      <c r="D220" s="119">
        <v>2110</v>
      </c>
      <c r="E220" s="119">
        <v>2110</v>
      </c>
      <c r="F220" s="119">
        <v>2110</v>
      </c>
      <c r="G220" s="123">
        <f t="shared" si="70"/>
        <v>6330</v>
      </c>
      <c r="H220" s="120"/>
      <c r="I220" s="119">
        <v>2110</v>
      </c>
      <c r="J220" s="119">
        <v>2110</v>
      </c>
      <c r="K220" s="119">
        <v>2110</v>
      </c>
      <c r="L220" s="123">
        <f t="shared" si="71"/>
        <v>6330</v>
      </c>
      <c r="M220" s="120"/>
      <c r="N220" s="119">
        <v>2110</v>
      </c>
      <c r="O220" s="119">
        <v>2110</v>
      </c>
      <c r="P220" s="119">
        <v>2110</v>
      </c>
      <c r="Q220" s="119">
        <v>2110</v>
      </c>
      <c r="R220" s="120"/>
      <c r="S220" s="119">
        <v>2110</v>
      </c>
      <c r="T220" s="119">
        <v>2110</v>
      </c>
      <c r="U220" s="119">
        <v>2115</v>
      </c>
      <c r="V220" s="119">
        <v>2110</v>
      </c>
      <c r="W220" s="120"/>
      <c r="X220" s="119">
        <v>25325</v>
      </c>
    </row>
    <row r="221" spans="1:24" x14ac:dyDescent="0.2">
      <c r="A221" s="114"/>
      <c r="B221" s="115"/>
      <c r="C221" s="116"/>
      <c r="D221" s="115"/>
      <c r="E221" s="115"/>
      <c r="F221" s="115"/>
      <c r="G221" s="115"/>
      <c r="H221" s="116"/>
      <c r="I221" s="115"/>
      <c r="J221" s="115"/>
      <c r="K221" s="115"/>
      <c r="L221" s="115"/>
      <c r="M221" s="116"/>
      <c r="N221" s="115"/>
      <c r="O221" s="115"/>
      <c r="P221" s="115"/>
      <c r="Q221" s="115"/>
      <c r="R221" s="116"/>
      <c r="S221" s="115"/>
      <c r="T221" s="115"/>
      <c r="U221" s="115"/>
      <c r="V221" s="115"/>
      <c r="W221" s="116"/>
      <c r="X221" s="115"/>
    </row>
    <row r="222" spans="1:24" x14ac:dyDescent="0.2">
      <c r="A222" s="114" t="s">
        <v>348</v>
      </c>
      <c r="B222" s="115"/>
      <c r="C222" s="116"/>
      <c r="D222" s="115"/>
      <c r="E222" s="115"/>
      <c r="F222" s="115"/>
      <c r="G222" s="115"/>
      <c r="H222" s="116"/>
      <c r="I222" s="115"/>
      <c r="J222" s="115"/>
      <c r="K222" s="115"/>
      <c r="L222" s="115"/>
      <c r="M222" s="116"/>
      <c r="N222" s="115"/>
      <c r="O222" s="115"/>
      <c r="P222" s="115"/>
      <c r="Q222" s="115"/>
      <c r="R222" s="116"/>
      <c r="S222" s="115"/>
      <c r="T222" s="115"/>
      <c r="U222" s="115"/>
      <c r="V222" s="115"/>
      <c r="W222" s="116"/>
      <c r="X222" s="115"/>
    </row>
    <row r="223" spans="1:24" x14ac:dyDescent="0.2">
      <c r="A223" s="114" t="s">
        <v>349</v>
      </c>
      <c r="B223" s="119">
        <v>425000</v>
      </c>
      <c r="C223" s="120"/>
      <c r="D223" s="119"/>
      <c r="E223" s="119"/>
      <c r="F223" s="119"/>
      <c r="G223" s="121">
        <f t="shared" ref="G223:G224" si="72">SUM(D223:F223)</f>
        <v>0</v>
      </c>
      <c r="H223" s="120"/>
      <c r="I223" s="119"/>
      <c r="J223" s="119"/>
      <c r="K223" s="119"/>
      <c r="L223" s="121">
        <f t="shared" ref="L223:L224" si="73">SUM(I223:K223)</f>
        <v>0</v>
      </c>
      <c r="M223" s="120"/>
      <c r="N223" s="119"/>
      <c r="O223" s="119"/>
      <c r="P223" s="119"/>
      <c r="Q223" s="119"/>
      <c r="R223" s="120"/>
      <c r="S223" s="119"/>
      <c r="T223" s="119"/>
      <c r="U223" s="119">
        <v>425000</v>
      </c>
      <c r="V223" s="119"/>
      <c r="W223" s="120"/>
      <c r="X223" s="119">
        <v>425000</v>
      </c>
    </row>
    <row r="224" spans="1:24" x14ac:dyDescent="0.2">
      <c r="A224" s="114" t="s">
        <v>350</v>
      </c>
      <c r="B224" s="119">
        <v>425000</v>
      </c>
      <c r="C224" s="120"/>
      <c r="D224" s="119"/>
      <c r="E224" s="119"/>
      <c r="F224" s="119"/>
      <c r="G224" s="123">
        <f t="shared" si="72"/>
        <v>0</v>
      </c>
      <c r="H224" s="120"/>
      <c r="I224" s="119"/>
      <c r="J224" s="119"/>
      <c r="K224" s="119"/>
      <c r="L224" s="123">
        <f t="shared" si="73"/>
        <v>0</v>
      </c>
      <c r="M224" s="120"/>
      <c r="N224" s="119"/>
      <c r="O224" s="119"/>
      <c r="P224" s="119"/>
      <c r="Q224" s="119"/>
      <c r="R224" s="120"/>
      <c r="S224" s="119"/>
      <c r="T224" s="119"/>
      <c r="U224" s="119">
        <v>425000</v>
      </c>
      <c r="V224" s="119"/>
      <c r="W224" s="120"/>
      <c r="X224" s="119">
        <v>425000</v>
      </c>
    </row>
    <row r="225" spans="1:24" x14ac:dyDescent="0.2">
      <c r="A225" s="114"/>
      <c r="B225" s="115"/>
      <c r="C225" s="116"/>
      <c r="D225" s="115"/>
      <c r="E225" s="115"/>
      <c r="F225" s="115"/>
      <c r="G225" s="115"/>
      <c r="H225" s="116"/>
      <c r="I225" s="115"/>
      <c r="J225" s="115"/>
      <c r="K225" s="115"/>
      <c r="L225" s="115"/>
      <c r="M225" s="116"/>
      <c r="N225" s="115"/>
      <c r="O225" s="115"/>
      <c r="P225" s="115"/>
      <c r="Q225" s="115"/>
      <c r="R225" s="116"/>
      <c r="S225" s="115"/>
      <c r="T225" s="115"/>
      <c r="U225" s="115"/>
      <c r="V225" s="115"/>
      <c r="W225" s="116"/>
      <c r="X225" s="115"/>
    </row>
    <row r="226" spans="1:24" x14ac:dyDescent="0.2">
      <c r="A226" s="114" t="s">
        <v>351</v>
      </c>
      <c r="B226" s="115"/>
      <c r="C226" s="116"/>
      <c r="D226" s="115"/>
      <c r="E226" s="115"/>
      <c r="F226" s="115"/>
      <c r="G226" s="115"/>
      <c r="H226" s="116"/>
      <c r="I226" s="115"/>
      <c r="J226" s="115"/>
      <c r="K226" s="115"/>
      <c r="L226" s="115"/>
      <c r="M226" s="116"/>
      <c r="N226" s="115"/>
      <c r="O226" s="115"/>
      <c r="P226" s="115"/>
      <c r="Q226" s="115"/>
      <c r="R226" s="116"/>
      <c r="S226" s="115"/>
      <c r="T226" s="115"/>
      <c r="U226" s="115"/>
      <c r="V226" s="115"/>
      <c r="W226" s="116"/>
      <c r="X226" s="115"/>
    </row>
    <row r="227" spans="1:24" x14ac:dyDescent="0.2">
      <c r="A227" s="114" t="s">
        <v>352</v>
      </c>
      <c r="B227" s="119">
        <v>148100</v>
      </c>
      <c r="C227" s="120"/>
      <c r="D227" s="119">
        <v>3677</v>
      </c>
      <c r="E227" s="119">
        <v>3677</v>
      </c>
      <c r="F227" s="119">
        <v>3277</v>
      </c>
      <c r="G227" s="121">
        <f t="shared" ref="G227:G228" si="74">SUM(D227:F227)</f>
        <v>10631</v>
      </c>
      <c r="H227" s="120"/>
      <c r="I227" s="119">
        <v>3277</v>
      </c>
      <c r="J227" s="119">
        <v>3277</v>
      </c>
      <c r="K227" s="119">
        <v>3277</v>
      </c>
      <c r="L227" s="121">
        <f t="shared" ref="L227:L228" si="75">SUM(I227:K227)</f>
        <v>9831</v>
      </c>
      <c r="M227" s="120"/>
      <c r="N227" s="119">
        <v>3277</v>
      </c>
      <c r="O227" s="119">
        <v>3277</v>
      </c>
      <c r="P227" s="119">
        <v>3277</v>
      </c>
      <c r="Q227" s="119">
        <v>3277</v>
      </c>
      <c r="R227" s="120"/>
      <c r="S227" s="119">
        <v>3277</v>
      </c>
      <c r="T227" s="119">
        <v>3277</v>
      </c>
      <c r="U227" s="119">
        <v>3273</v>
      </c>
      <c r="V227" s="119">
        <v>3277</v>
      </c>
      <c r="W227" s="120"/>
      <c r="X227" s="119">
        <v>40120</v>
      </c>
    </row>
    <row r="228" spans="1:24" x14ac:dyDescent="0.2">
      <c r="A228" s="114" t="s">
        <v>353</v>
      </c>
      <c r="B228" s="119">
        <v>148100</v>
      </c>
      <c r="C228" s="120"/>
      <c r="D228" s="119">
        <v>3677</v>
      </c>
      <c r="E228" s="119">
        <v>3677</v>
      </c>
      <c r="F228" s="119">
        <v>3277</v>
      </c>
      <c r="G228" s="123">
        <f t="shared" si="74"/>
        <v>10631</v>
      </c>
      <c r="H228" s="120"/>
      <c r="I228" s="119">
        <v>3277</v>
      </c>
      <c r="J228" s="119">
        <v>3277</v>
      </c>
      <c r="K228" s="119">
        <v>3277</v>
      </c>
      <c r="L228" s="123">
        <f t="shared" si="75"/>
        <v>9831</v>
      </c>
      <c r="M228" s="120"/>
      <c r="N228" s="119">
        <v>3277</v>
      </c>
      <c r="O228" s="119">
        <v>3277</v>
      </c>
      <c r="P228" s="119">
        <v>3277</v>
      </c>
      <c r="Q228" s="119">
        <v>3277</v>
      </c>
      <c r="R228" s="120"/>
      <c r="S228" s="119">
        <v>3277</v>
      </c>
      <c r="T228" s="119">
        <v>3277</v>
      </c>
      <c r="U228" s="119">
        <v>3273</v>
      </c>
      <c r="V228" s="119">
        <v>3277</v>
      </c>
      <c r="W228" s="120"/>
      <c r="X228" s="119">
        <v>40120</v>
      </c>
    </row>
    <row r="229" spans="1:24" x14ac:dyDescent="0.2">
      <c r="A229" s="114"/>
      <c r="B229" s="115"/>
      <c r="C229" s="116"/>
      <c r="D229" s="115"/>
      <c r="E229" s="115"/>
      <c r="F229" s="115"/>
      <c r="G229" s="115"/>
      <c r="H229" s="116"/>
      <c r="I229" s="115"/>
      <c r="J229" s="115"/>
      <c r="K229" s="115"/>
      <c r="L229" s="115"/>
      <c r="M229" s="116"/>
      <c r="N229" s="115"/>
      <c r="O229" s="115"/>
      <c r="P229" s="115"/>
      <c r="Q229" s="115"/>
      <c r="R229" s="116"/>
      <c r="S229" s="115"/>
      <c r="T229" s="115"/>
      <c r="U229" s="115"/>
      <c r="V229" s="115"/>
      <c r="W229" s="116"/>
      <c r="X229" s="115"/>
    </row>
    <row r="230" spans="1:24" x14ac:dyDescent="0.2">
      <c r="A230" s="114" t="s">
        <v>60</v>
      </c>
      <c r="B230" s="125">
        <v>964395</v>
      </c>
      <c r="C230" s="120"/>
      <c r="D230" s="125">
        <v>16801</v>
      </c>
      <c r="E230" s="125">
        <v>61801</v>
      </c>
      <c r="F230" s="125">
        <v>25651</v>
      </c>
      <c r="G230" s="124">
        <f t="shared" ref="G230:G234" si="76">SUM(D230:F230)</f>
        <v>104253</v>
      </c>
      <c r="H230" s="120"/>
      <c r="I230" s="125">
        <v>70651</v>
      </c>
      <c r="J230" s="125">
        <v>25651</v>
      </c>
      <c r="K230" s="125">
        <v>25651</v>
      </c>
      <c r="L230" s="124">
        <f t="shared" ref="L230:L234" si="77">SUM(I230:K230)</f>
        <v>121953</v>
      </c>
      <c r="M230" s="120"/>
      <c r="N230" s="125">
        <v>25651</v>
      </c>
      <c r="O230" s="125">
        <v>25651</v>
      </c>
      <c r="P230" s="125">
        <v>25651</v>
      </c>
      <c r="Q230" s="125">
        <v>25651</v>
      </c>
      <c r="R230" s="120"/>
      <c r="S230" s="125">
        <v>43583</v>
      </c>
      <c r="T230" s="125">
        <v>43583</v>
      </c>
      <c r="U230" s="125">
        <v>468571</v>
      </c>
      <c r="V230" s="125">
        <v>25651</v>
      </c>
      <c r="W230" s="120"/>
      <c r="X230" s="125">
        <v>858896</v>
      </c>
    </row>
    <row r="231" spans="1:24" x14ac:dyDescent="0.2">
      <c r="A231" s="114"/>
      <c r="B231" s="126"/>
      <c r="C231" s="116"/>
      <c r="D231" s="126"/>
      <c r="E231" s="126"/>
      <c r="F231" s="126"/>
      <c r="G231" s="126"/>
      <c r="H231" s="116"/>
      <c r="I231" s="126"/>
      <c r="J231" s="126"/>
      <c r="K231" s="126"/>
      <c r="L231" s="126"/>
      <c r="M231" s="116"/>
      <c r="N231" s="126"/>
      <c r="O231" s="126"/>
      <c r="P231" s="126"/>
      <c r="Q231" s="126"/>
      <c r="R231" s="116"/>
      <c r="S231" s="126"/>
      <c r="T231" s="126"/>
      <c r="U231" s="126"/>
      <c r="V231" s="126"/>
      <c r="W231" s="116"/>
      <c r="X231" s="126"/>
    </row>
    <row r="232" spans="1:24" x14ac:dyDescent="0.2">
      <c r="A232" s="114" t="s">
        <v>61</v>
      </c>
      <c r="B232" s="125">
        <v>8831569</v>
      </c>
      <c r="C232" s="120"/>
      <c r="D232" s="125">
        <v>684302</v>
      </c>
      <c r="E232" s="125">
        <v>720982</v>
      </c>
      <c r="F232" s="125">
        <v>659957</v>
      </c>
      <c r="G232" s="124">
        <f t="shared" si="76"/>
        <v>2065241</v>
      </c>
      <c r="H232" s="120"/>
      <c r="I232" s="125">
        <v>712152</v>
      </c>
      <c r="J232" s="125">
        <v>692432</v>
      </c>
      <c r="K232" s="125">
        <v>659957</v>
      </c>
      <c r="L232" s="124">
        <f t="shared" si="77"/>
        <v>2064541</v>
      </c>
      <c r="M232" s="120"/>
      <c r="N232" s="125">
        <v>718832</v>
      </c>
      <c r="O232" s="125">
        <v>665302</v>
      </c>
      <c r="P232" s="125">
        <v>659957</v>
      </c>
      <c r="Q232" s="125">
        <v>659957</v>
      </c>
      <c r="R232" s="120"/>
      <c r="S232" s="125">
        <v>684531</v>
      </c>
      <c r="T232" s="125">
        <v>685241</v>
      </c>
      <c r="U232" s="125">
        <v>1170506</v>
      </c>
      <c r="V232" s="125">
        <v>659957</v>
      </c>
      <c r="W232" s="120"/>
      <c r="X232" s="125">
        <v>8714151</v>
      </c>
    </row>
    <row r="233" spans="1:24" x14ac:dyDescent="0.2">
      <c r="A233" s="114"/>
      <c r="B233" s="126"/>
      <c r="C233" s="116"/>
      <c r="D233" s="126"/>
      <c r="E233" s="126"/>
      <c r="F233" s="126"/>
      <c r="G233" s="126"/>
      <c r="H233" s="116"/>
      <c r="I233" s="126"/>
      <c r="J233" s="126"/>
      <c r="K233" s="126"/>
      <c r="L233" s="126"/>
      <c r="M233" s="116"/>
      <c r="N233" s="126"/>
      <c r="O233" s="126"/>
      <c r="P233" s="126"/>
      <c r="Q233" s="126"/>
      <c r="R233" s="116"/>
      <c r="S233" s="126"/>
      <c r="T233" s="126"/>
      <c r="U233" s="126"/>
      <c r="V233" s="126"/>
      <c r="W233" s="116"/>
      <c r="X233" s="126"/>
    </row>
    <row r="234" spans="1:24" x14ac:dyDescent="0.2">
      <c r="A234" s="114" t="s">
        <v>62</v>
      </c>
      <c r="B234" s="125">
        <v>182586</v>
      </c>
      <c r="C234" s="120"/>
      <c r="D234" s="125">
        <v>-482366</v>
      </c>
      <c r="E234" s="125">
        <v>21391</v>
      </c>
      <c r="F234" s="125">
        <v>88166</v>
      </c>
      <c r="G234" s="124">
        <f t="shared" si="76"/>
        <v>-372809</v>
      </c>
      <c r="H234" s="120"/>
      <c r="I234" s="125">
        <v>35971</v>
      </c>
      <c r="J234" s="125">
        <v>55691</v>
      </c>
      <c r="K234" s="125">
        <v>88166</v>
      </c>
      <c r="L234" s="124">
        <f t="shared" si="77"/>
        <v>179828</v>
      </c>
      <c r="M234" s="120"/>
      <c r="N234" s="125">
        <v>29291</v>
      </c>
      <c r="O234" s="125">
        <v>90696</v>
      </c>
      <c r="P234" s="125">
        <v>88166</v>
      </c>
      <c r="Q234" s="125">
        <v>88166</v>
      </c>
      <c r="R234" s="120"/>
      <c r="S234" s="125">
        <v>141925</v>
      </c>
      <c r="T234" s="125">
        <v>141215</v>
      </c>
      <c r="U234" s="125">
        <v>90829</v>
      </c>
      <c r="V234" s="125">
        <v>88166</v>
      </c>
      <c r="W234" s="120"/>
      <c r="X234" s="125">
        <v>389141</v>
      </c>
    </row>
    <row r="235" spans="1:24" x14ac:dyDescent="0.2">
      <c r="A235" s="114"/>
      <c r="B235" s="115"/>
      <c r="C235" s="116"/>
      <c r="D235" s="115"/>
      <c r="E235" s="115"/>
      <c r="F235" s="115"/>
      <c r="G235" s="115"/>
      <c r="H235" s="116"/>
      <c r="I235" s="115"/>
      <c r="J235" s="115"/>
      <c r="K235" s="115"/>
      <c r="L235" s="115"/>
      <c r="M235" s="116"/>
      <c r="N235" s="115"/>
      <c r="O235" s="115"/>
      <c r="P235" s="115"/>
      <c r="Q235" s="115"/>
      <c r="R235" s="116"/>
      <c r="S235" s="115"/>
      <c r="T235" s="115"/>
      <c r="U235" s="115"/>
      <c r="V235" s="115"/>
      <c r="W235" s="116"/>
      <c r="X235" s="115"/>
    </row>
    <row r="236" spans="1:24" x14ac:dyDescent="0.2">
      <c r="A236" s="114" t="s">
        <v>354</v>
      </c>
      <c r="B236" s="115"/>
      <c r="C236" s="116"/>
      <c r="D236" s="115"/>
      <c r="E236" s="115"/>
      <c r="F236" s="115"/>
      <c r="G236" s="115"/>
      <c r="H236" s="116"/>
      <c r="I236" s="115"/>
      <c r="J236" s="115"/>
      <c r="K236" s="115"/>
      <c r="L236" s="115"/>
      <c r="M236" s="116"/>
      <c r="N236" s="115"/>
      <c r="O236" s="115"/>
      <c r="P236" s="115"/>
      <c r="Q236" s="115"/>
      <c r="R236" s="116"/>
      <c r="S236" s="115"/>
      <c r="T236" s="115"/>
      <c r="U236" s="115"/>
      <c r="V236" s="115"/>
      <c r="W236" s="116"/>
      <c r="X236" s="115"/>
    </row>
    <row r="237" spans="1:24" x14ac:dyDescent="0.2">
      <c r="A237" s="114" t="s">
        <v>355</v>
      </c>
      <c r="B237" s="125">
        <v>564916</v>
      </c>
      <c r="C237" s="120"/>
      <c r="D237" s="125">
        <v>52196</v>
      </c>
      <c r="E237" s="125">
        <v>52196</v>
      </c>
      <c r="F237" s="125">
        <v>52196</v>
      </c>
      <c r="G237" s="124">
        <f t="shared" ref="G237:G239" si="78">SUM(D237:F237)</f>
        <v>156588</v>
      </c>
      <c r="H237" s="120"/>
      <c r="I237" s="125">
        <v>52196</v>
      </c>
      <c r="J237" s="125">
        <v>52196</v>
      </c>
      <c r="K237" s="125">
        <v>52196</v>
      </c>
      <c r="L237" s="124">
        <f t="shared" ref="L237:L239" si="79">SUM(I237:K237)</f>
        <v>156588</v>
      </c>
      <c r="M237" s="120"/>
      <c r="N237" s="125">
        <v>52196</v>
      </c>
      <c r="O237" s="125">
        <v>52196</v>
      </c>
      <c r="P237" s="125">
        <v>52196</v>
      </c>
      <c r="Q237" s="125">
        <v>52196</v>
      </c>
      <c r="R237" s="120"/>
      <c r="S237" s="125">
        <v>52196</v>
      </c>
      <c r="T237" s="125">
        <v>52196</v>
      </c>
      <c r="U237" s="125">
        <v>52193</v>
      </c>
      <c r="V237" s="125">
        <v>52196</v>
      </c>
      <c r="W237" s="120"/>
      <c r="X237" s="125">
        <v>626349</v>
      </c>
    </row>
    <row r="238" spans="1:24" x14ac:dyDescent="0.2">
      <c r="A238" s="114" t="s">
        <v>356</v>
      </c>
      <c r="B238" s="119">
        <v>19661</v>
      </c>
      <c r="C238" s="120"/>
      <c r="D238" s="119">
        <v>1638</v>
      </c>
      <c r="E238" s="119">
        <v>1638</v>
      </c>
      <c r="F238" s="119">
        <v>1638</v>
      </c>
      <c r="G238" s="121">
        <f t="shared" si="78"/>
        <v>4914</v>
      </c>
      <c r="H238" s="120"/>
      <c r="I238" s="119">
        <v>1638</v>
      </c>
      <c r="J238" s="119">
        <v>1638</v>
      </c>
      <c r="K238" s="119">
        <v>1638</v>
      </c>
      <c r="L238" s="121">
        <f t="shared" si="79"/>
        <v>4914</v>
      </c>
      <c r="M238" s="120"/>
      <c r="N238" s="119">
        <v>1638</v>
      </c>
      <c r="O238" s="119">
        <v>1638</v>
      </c>
      <c r="P238" s="119">
        <v>1638</v>
      </c>
      <c r="Q238" s="119">
        <v>1638</v>
      </c>
      <c r="R238" s="120"/>
      <c r="S238" s="119">
        <v>1638</v>
      </c>
      <c r="T238" s="119">
        <v>1638</v>
      </c>
      <c r="U238" s="119">
        <v>1643</v>
      </c>
      <c r="V238" s="119">
        <v>1638</v>
      </c>
      <c r="W238" s="120"/>
      <c r="X238" s="119">
        <v>19661</v>
      </c>
    </row>
    <row r="239" spans="1:24" x14ac:dyDescent="0.2">
      <c r="A239" s="114" t="s">
        <v>357</v>
      </c>
      <c r="B239" s="119">
        <v>584577</v>
      </c>
      <c r="C239" s="120"/>
      <c r="D239" s="119">
        <v>53834</v>
      </c>
      <c r="E239" s="119">
        <v>53834</v>
      </c>
      <c r="F239" s="119">
        <v>53834</v>
      </c>
      <c r="G239" s="123">
        <f t="shared" si="78"/>
        <v>161502</v>
      </c>
      <c r="H239" s="120"/>
      <c r="I239" s="119">
        <v>53834</v>
      </c>
      <c r="J239" s="119">
        <v>53834</v>
      </c>
      <c r="K239" s="119">
        <v>53834</v>
      </c>
      <c r="L239" s="123">
        <f t="shared" si="79"/>
        <v>161502</v>
      </c>
      <c r="M239" s="120"/>
      <c r="N239" s="119">
        <v>53834</v>
      </c>
      <c r="O239" s="119">
        <v>53834</v>
      </c>
      <c r="P239" s="119">
        <v>53834</v>
      </c>
      <c r="Q239" s="119">
        <v>53834</v>
      </c>
      <c r="R239" s="120"/>
      <c r="S239" s="119">
        <v>53834</v>
      </c>
      <c r="T239" s="119">
        <v>53834</v>
      </c>
      <c r="U239" s="119">
        <v>53836</v>
      </c>
      <c r="V239" s="119">
        <v>53834</v>
      </c>
      <c r="W239" s="120"/>
      <c r="X239" s="119">
        <v>646010</v>
      </c>
    </row>
    <row r="240" spans="1:24" x14ac:dyDescent="0.2">
      <c r="A240" s="114"/>
      <c r="B240" s="115"/>
      <c r="C240" s="116"/>
      <c r="D240" s="115"/>
      <c r="E240" s="115"/>
      <c r="F240" s="115"/>
      <c r="G240" s="115"/>
      <c r="H240" s="116"/>
      <c r="I240" s="115"/>
      <c r="J240" s="115"/>
      <c r="K240" s="115"/>
      <c r="L240" s="115"/>
      <c r="M240" s="116"/>
      <c r="N240" s="115"/>
      <c r="O240" s="115"/>
      <c r="P240" s="115"/>
      <c r="Q240" s="115"/>
      <c r="R240" s="116"/>
      <c r="S240" s="115"/>
      <c r="T240" s="115"/>
      <c r="U240" s="115"/>
      <c r="V240" s="115"/>
      <c r="W240" s="116"/>
      <c r="X240" s="115"/>
    </row>
    <row r="241" spans="1:24" x14ac:dyDescent="0.2">
      <c r="A241" s="114" t="s">
        <v>358</v>
      </c>
      <c r="B241" s="115"/>
      <c r="C241" s="116"/>
      <c r="D241" s="115"/>
      <c r="E241" s="115"/>
      <c r="F241" s="115"/>
      <c r="G241" s="115"/>
      <c r="H241" s="116"/>
      <c r="I241" s="115"/>
      <c r="J241" s="115"/>
      <c r="K241" s="115"/>
      <c r="L241" s="115"/>
      <c r="M241" s="116"/>
      <c r="N241" s="115"/>
      <c r="O241" s="115"/>
      <c r="P241" s="115"/>
      <c r="Q241" s="115"/>
      <c r="R241" s="116"/>
      <c r="S241" s="115"/>
      <c r="T241" s="115"/>
      <c r="U241" s="115"/>
      <c r="V241" s="115"/>
      <c r="W241" s="116"/>
      <c r="X241" s="115"/>
    </row>
    <row r="242" spans="1:24" x14ac:dyDescent="0.2">
      <c r="A242" s="114" t="s">
        <v>359</v>
      </c>
      <c r="B242" s="119">
        <v>54662</v>
      </c>
      <c r="C242" s="120"/>
      <c r="D242" s="119">
        <v>4063</v>
      </c>
      <c r="E242" s="119">
        <v>4063</v>
      </c>
      <c r="F242" s="119">
        <v>4063</v>
      </c>
      <c r="G242" s="121">
        <f t="shared" ref="G242:G243" si="80">SUM(D242:F242)</f>
        <v>12189</v>
      </c>
      <c r="H242" s="120"/>
      <c r="I242" s="119">
        <v>4063</v>
      </c>
      <c r="J242" s="119">
        <v>4063</v>
      </c>
      <c r="K242" s="119">
        <v>4063</v>
      </c>
      <c r="L242" s="121">
        <f t="shared" ref="L242:L243" si="81">SUM(I242:K242)</f>
        <v>12189</v>
      </c>
      <c r="M242" s="120"/>
      <c r="N242" s="119">
        <v>4063</v>
      </c>
      <c r="O242" s="119">
        <v>4063</v>
      </c>
      <c r="P242" s="119">
        <v>4063</v>
      </c>
      <c r="Q242" s="119">
        <v>4063</v>
      </c>
      <c r="R242" s="120"/>
      <c r="S242" s="119">
        <v>4063</v>
      </c>
      <c r="T242" s="119">
        <v>4063</v>
      </c>
      <c r="U242" s="119">
        <v>4064</v>
      </c>
      <c r="V242" s="119">
        <v>4063</v>
      </c>
      <c r="W242" s="120"/>
      <c r="X242" s="119">
        <v>48757</v>
      </c>
    </row>
    <row r="243" spans="1:24" x14ac:dyDescent="0.2">
      <c r="A243" s="114" t="s">
        <v>360</v>
      </c>
      <c r="B243" s="119">
        <v>54662</v>
      </c>
      <c r="C243" s="120"/>
      <c r="D243" s="119">
        <v>4063</v>
      </c>
      <c r="E243" s="119">
        <v>4063</v>
      </c>
      <c r="F243" s="119">
        <v>4063</v>
      </c>
      <c r="G243" s="123">
        <f t="shared" si="80"/>
        <v>12189</v>
      </c>
      <c r="H243" s="120"/>
      <c r="I243" s="119">
        <v>4063</v>
      </c>
      <c r="J243" s="119">
        <v>4063</v>
      </c>
      <c r="K243" s="119">
        <v>4063</v>
      </c>
      <c r="L243" s="123">
        <f t="shared" si="81"/>
        <v>12189</v>
      </c>
      <c r="M243" s="120"/>
      <c r="N243" s="119">
        <v>4063</v>
      </c>
      <c r="O243" s="119">
        <v>4063</v>
      </c>
      <c r="P243" s="119">
        <v>4063</v>
      </c>
      <c r="Q243" s="119">
        <v>4063</v>
      </c>
      <c r="R243" s="120"/>
      <c r="S243" s="119">
        <v>4063</v>
      </c>
      <c r="T243" s="119">
        <v>4063</v>
      </c>
      <c r="U243" s="119">
        <v>4064</v>
      </c>
      <c r="V243" s="119">
        <v>4063</v>
      </c>
      <c r="W243" s="120"/>
      <c r="X243" s="119">
        <v>48757</v>
      </c>
    </row>
    <row r="244" spans="1:24" x14ac:dyDescent="0.2">
      <c r="A244" s="114"/>
      <c r="B244" s="115"/>
      <c r="C244" s="116"/>
      <c r="D244" s="115"/>
      <c r="E244" s="115"/>
      <c r="F244" s="115"/>
      <c r="G244" s="115"/>
      <c r="H244" s="116"/>
      <c r="I244" s="115"/>
      <c r="J244" s="115"/>
      <c r="K244" s="115"/>
      <c r="L244" s="115"/>
      <c r="M244" s="116"/>
      <c r="N244" s="115"/>
      <c r="O244" s="115"/>
      <c r="P244" s="115"/>
      <c r="Q244" s="115"/>
      <c r="R244" s="116"/>
      <c r="S244" s="115"/>
      <c r="T244" s="115"/>
      <c r="U244" s="115"/>
      <c r="V244" s="115"/>
      <c r="W244" s="116"/>
      <c r="X244" s="115"/>
    </row>
    <row r="245" spans="1:24" x14ac:dyDescent="0.2">
      <c r="A245" s="114" t="s">
        <v>361</v>
      </c>
      <c r="B245" s="115"/>
      <c r="C245" s="116"/>
      <c r="D245" s="115"/>
      <c r="E245" s="115"/>
      <c r="F245" s="115"/>
      <c r="G245" s="115"/>
      <c r="H245" s="116"/>
      <c r="I245" s="115"/>
      <c r="J245" s="115"/>
      <c r="K245" s="115"/>
      <c r="L245" s="115"/>
      <c r="M245" s="116"/>
      <c r="N245" s="115"/>
      <c r="O245" s="115"/>
      <c r="P245" s="115"/>
      <c r="Q245" s="115"/>
      <c r="R245" s="116"/>
      <c r="S245" s="115"/>
      <c r="T245" s="115"/>
      <c r="U245" s="115"/>
      <c r="V245" s="115"/>
      <c r="W245" s="116"/>
      <c r="X245" s="115"/>
    </row>
    <row r="246" spans="1:24" x14ac:dyDescent="0.2">
      <c r="A246" s="114" t="s">
        <v>362</v>
      </c>
      <c r="B246" s="119">
        <v>20000</v>
      </c>
      <c r="C246" s="120"/>
      <c r="D246" s="119"/>
      <c r="E246" s="119"/>
      <c r="F246" s="119">
        <v>2500</v>
      </c>
      <c r="G246" s="121">
        <f t="shared" ref="G246:G249" si="82">SUM(D246:F246)</f>
        <v>2500</v>
      </c>
      <c r="H246" s="120"/>
      <c r="I246" s="119"/>
      <c r="J246" s="119"/>
      <c r="K246" s="119">
        <v>2500</v>
      </c>
      <c r="L246" s="121">
        <f t="shared" ref="L246:L249" si="83">SUM(I246:K246)</f>
        <v>2500</v>
      </c>
      <c r="M246" s="120"/>
      <c r="N246" s="119"/>
      <c r="O246" s="119"/>
      <c r="P246" s="119">
        <v>2500</v>
      </c>
      <c r="Q246" s="119">
        <v>2500</v>
      </c>
      <c r="R246" s="120"/>
      <c r="S246" s="119"/>
      <c r="T246" s="119"/>
      <c r="U246" s="119">
        <v>2500</v>
      </c>
      <c r="V246" s="119">
        <v>2500</v>
      </c>
      <c r="W246" s="120"/>
      <c r="X246" s="119">
        <v>10000</v>
      </c>
    </row>
    <row r="247" spans="1:24" x14ac:dyDescent="0.2">
      <c r="A247" s="114" t="s">
        <v>363</v>
      </c>
      <c r="B247" s="119">
        <v>20000</v>
      </c>
      <c r="C247" s="120"/>
      <c r="D247" s="119"/>
      <c r="E247" s="119"/>
      <c r="F247" s="119">
        <v>2500</v>
      </c>
      <c r="G247" s="123">
        <f t="shared" si="82"/>
        <v>2500</v>
      </c>
      <c r="H247" s="120"/>
      <c r="I247" s="119"/>
      <c r="J247" s="119"/>
      <c r="K247" s="119">
        <v>2500</v>
      </c>
      <c r="L247" s="123">
        <f t="shared" si="83"/>
        <v>2500</v>
      </c>
      <c r="M247" s="120"/>
      <c r="N247" s="119"/>
      <c r="O247" s="119"/>
      <c r="P247" s="119">
        <v>2500</v>
      </c>
      <c r="Q247" s="119">
        <v>2500</v>
      </c>
      <c r="R247" s="120"/>
      <c r="S247" s="119"/>
      <c r="T247" s="119"/>
      <c r="U247" s="119">
        <v>2500</v>
      </c>
      <c r="V247" s="119">
        <v>2500</v>
      </c>
      <c r="W247" s="120"/>
      <c r="X247" s="119">
        <v>10000</v>
      </c>
    </row>
    <row r="248" spans="1:24" x14ac:dyDescent="0.2">
      <c r="A248" s="114"/>
      <c r="B248" s="115"/>
      <c r="C248" s="116"/>
      <c r="D248" s="115"/>
      <c r="E248" s="115"/>
      <c r="F248" s="115"/>
      <c r="G248" s="115"/>
      <c r="H248" s="116"/>
      <c r="I248" s="115"/>
      <c r="J248" s="115"/>
      <c r="K248" s="115"/>
      <c r="L248" s="115"/>
      <c r="M248" s="116"/>
      <c r="N248" s="115"/>
      <c r="O248" s="115"/>
      <c r="P248" s="115"/>
      <c r="Q248" s="115"/>
      <c r="R248" s="116"/>
      <c r="S248" s="115"/>
      <c r="T248" s="115"/>
      <c r="U248" s="115"/>
      <c r="V248" s="115"/>
      <c r="W248" s="116"/>
      <c r="X248" s="115"/>
    </row>
    <row r="249" spans="1:24" ht="12" thickBot="1" x14ac:dyDescent="0.25">
      <c r="A249" s="114" t="s">
        <v>364</v>
      </c>
      <c r="B249" s="127">
        <v>-476653</v>
      </c>
      <c r="C249" s="120"/>
      <c r="D249" s="127">
        <v>-540263</v>
      </c>
      <c r="E249" s="127">
        <v>-36506</v>
      </c>
      <c r="F249" s="127">
        <v>27769</v>
      </c>
      <c r="G249" s="128">
        <f t="shared" si="82"/>
        <v>-549000</v>
      </c>
      <c r="H249" s="120"/>
      <c r="I249" s="127">
        <v>-21926</v>
      </c>
      <c r="J249" s="127">
        <v>-2206</v>
      </c>
      <c r="K249" s="127">
        <v>27769</v>
      </c>
      <c r="L249" s="128">
        <f t="shared" si="83"/>
        <v>3637</v>
      </c>
      <c r="M249" s="120"/>
      <c r="N249" s="127">
        <v>-28606</v>
      </c>
      <c r="O249" s="127">
        <v>32799</v>
      </c>
      <c r="P249" s="127">
        <v>27769</v>
      </c>
      <c r="Q249" s="127">
        <v>27769</v>
      </c>
      <c r="R249" s="120"/>
      <c r="S249" s="127">
        <v>84028</v>
      </c>
      <c r="T249" s="127">
        <v>83318</v>
      </c>
      <c r="U249" s="127">
        <v>30429</v>
      </c>
      <c r="V249" s="127">
        <v>27769</v>
      </c>
      <c r="W249" s="120"/>
      <c r="X249" s="127">
        <v>-315626</v>
      </c>
    </row>
    <row r="250" spans="1:24" ht="12" thickTop="1" x14ac:dyDescent="0.2">
      <c r="A250" s="114"/>
      <c r="B250" s="115"/>
      <c r="C250" s="116"/>
      <c r="D250" s="115"/>
      <c r="E250" s="115"/>
      <c r="F250" s="115"/>
      <c r="G250" s="115"/>
      <c r="H250" s="116"/>
      <c r="I250" s="115"/>
      <c r="J250" s="115"/>
      <c r="K250" s="115"/>
      <c r="L250" s="115"/>
      <c r="M250" s="116"/>
      <c r="N250" s="115"/>
      <c r="O250" s="115"/>
      <c r="P250" s="115"/>
      <c r="Q250" s="115"/>
      <c r="R250" s="116"/>
      <c r="S250" s="115"/>
      <c r="T250" s="115"/>
      <c r="U250" s="115"/>
      <c r="V250" s="115"/>
      <c r="W250" s="116"/>
      <c r="X250" s="115"/>
    </row>
    <row r="251" spans="1:24" x14ac:dyDescent="0.2">
      <c r="A251" s="114"/>
      <c r="B251" s="115"/>
      <c r="C251" s="116"/>
      <c r="D251" s="115"/>
      <c r="E251" s="115"/>
      <c r="F251" s="115"/>
      <c r="G251" s="115"/>
      <c r="H251" s="116"/>
      <c r="I251" s="115"/>
      <c r="J251" s="115"/>
      <c r="K251" s="115"/>
      <c r="L251" s="115"/>
      <c r="M251" s="116"/>
      <c r="N251" s="115"/>
      <c r="O251" s="115"/>
      <c r="P251" s="115"/>
      <c r="Q251" s="115"/>
      <c r="R251" s="116"/>
      <c r="S251" s="115"/>
      <c r="T251" s="115"/>
      <c r="U251" s="115"/>
      <c r="V251" s="115"/>
      <c r="W251" s="116"/>
      <c r="X251" s="115"/>
    </row>
  </sheetData>
  <mergeCells count="1">
    <mergeCell ref="D4:X4"/>
  </mergeCells>
  <pageMargins left="0.75" right="0.75" top="0.75" bottom="0.75" header="0.03" footer="0.0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81"/>
  <sheetViews>
    <sheetView showGridLines="0" workbookViewId="0">
      <selection activeCell="B3" sqref="B3"/>
    </sheetView>
  </sheetViews>
  <sheetFormatPr defaultColWidth="9.109375" defaultRowHeight="12.75" customHeight="1" x14ac:dyDescent="0.25"/>
  <cols>
    <col min="1" max="1" width="1.88671875" style="43" customWidth="1"/>
    <col min="2" max="2" width="30.44140625" style="43" customWidth="1"/>
    <col min="3" max="3" width="2.88671875" style="43" customWidth="1"/>
    <col min="4" max="4" width="10.6640625" style="43" customWidth="1"/>
    <col min="5" max="5" width="2.88671875" style="2" customWidth="1"/>
    <col min="6" max="21" width="10.6640625" style="43" customWidth="1"/>
    <col min="22" max="22" width="2.6640625" style="43" customWidth="1"/>
    <col min="23" max="25" width="9.6640625" style="43" bestFit="1" customWidth="1"/>
    <col min="26" max="16384" width="9.109375" style="43"/>
  </cols>
  <sheetData>
    <row r="1" spans="1:27" ht="12.75" customHeight="1" x14ac:dyDescent="0.25">
      <c r="A1" s="60" t="str">
        <f>'Cover Sheet'!A2</f>
        <v>Thurgood Marshall Academy PCS</v>
      </c>
    </row>
    <row r="2" spans="1:27" ht="13.8" x14ac:dyDescent="0.3">
      <c r="A2" s="105" t="s">
        <v>186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0"/>
      <c r="X2" s="2"/>
      <c r="Y2" s="75"/>
    </row>
    <row r="3" spans="1:27" ht="13.2" x14ac:dyDescent="0.25">
      <c r="A3" s="44"/>
      <c r="B3" s="45"/>
      <c r="C3" s="44"/>
      <c r="D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4"/>
      <c r="W3" s="45"/>
      <c r="X3" s="44"/>
      <c r="Y3" s="45"/>
    </row>
    <row r="4" spans="1:27" ht="13.2" x14ac:dyDescent="0.25">
      <c r="A4" s="2"/>
      <c r="B4" s="2"/>
      <c r="C4" s="44"/>
      <c r="D4" s="47" t="s">
        <v>179</v>
      </c>
      <c r="E4" s="48"/>
      <c r="F4" s="47" t="s">
        <v>167</v>
      </c>
      <c r="G4" s="47" t="s">
        <v>168</v>
      </c>
      <c r="H4" s="47" t="s">
        <v>169</v>
      </c>
      <c r="I4" s="47" t="s">
        <v>111</v>
      </c>
      <c r="J4" s="47" t="s">
        <v>170</v>
      </c>
      <c r="K4" s="47" t="s">
        <v>171</v>
      </c>
      <c r="L4" s="47" t="s">
        <v>172</v>
      </c>
      <c r="M4" s="47" t="s">
        <v>112</v>
      </c>
      <c r="N4" s="47" t="s">
        <v>173</v>
      </c>
      <c r="O4" s="47" t="s">
        <v>174</v>
      </c>
      <c r="P4" s="47" t="s">
        <v>175</v>
      </c>
      <c r="Q4" s="47" t="s">
        <v>113</v>
      </c>
      <c r="R4" s="47" t="s">
        <v>176</v>
      </c>
      <c r="S4" s="47" t="s">
        <v>177</v>
      </c>
      <c r="T4" s="47" t="s">
        <v>178</v>
      </c>
      <c r="U4" s="47" t="s">
        <v>114</v>
      </c>
      <c r="V4" s="44"/>
      <c r="W4" s="76"/>
      <c r="X4" s="77" t="s">
        <v>0</v>
      </c>
      <c r="Y4" s="76"/>
    </row>
    <row r="5" spans="1:27" ht="13.2" x14ac:dyDescent="0.25">
      <c r="B5" s="2"/>
      <c r="C5" s="44"/>
      <c r="D5" s="49" t="s">
        <v>65</v>
      </c>
      <c r="E5" s="50"/>
      <c r="F5" s="49" t="s">
        <v>65</v>
      </c>
      <c r="G5" s="49" t="s">
        <v>65</v>
      </c>
      <c r="H5" s="49" t="s">
        <v>65</v>
      </c>
      <c r="I5" s="49" t="s">
        <v>65</v>
      </c>
      <c r="J5" s="49" t="s">
        <v>65</v>
      </c>
      <c r="K5" s="49" t="s">
        <v>65</v>
      </c>
      <c r="L5" s="49" t="s">
        <v>65</v>
      </c>
      <c r="M5" s="49" t="s">
        <v>65</v>
      </c>
      <c r="N5" s="49" t="s">
        <v>65</v>
      </c>
      <c r="O5" s="49" t="s">
        <v>65</v>
      </c>
      <c r="P5" s="49" t="s">
        <v>65</v>
      </c>
      <c r="Q5" s="49" t="s">
        <v>65</v>
      </c>
      <c r="R5" s="49" t="s">
        <v>65</v>
      </c>
      <c r="S5" s="49" t="s">
        <v>65</v>
      </c>
      <c r="T5" s="49" t="s">
        <v>65</v>
      </c>
      <c r="U5" s="49" t="s">
        <v>65</v>
      </c>
      <c r="V5" s="44"/>
      <c r="W5" s="49" t="s">
        <v>1</v>
      </c>
      <c r="X5" s="49" t="s">
        <v>2</v>
      </c>
      <c r="Y5" s="49" t="s">
        <v>3</v>
      </c>
    </row>
    <row r="6" spans="1:27" ht="13.2" x14ac:dyDescent="0.25">
      <c r="A6" s="51" t="s">
        <v>4</v>
      </c>
      <c r="B6" s="2"/>
      <c r="C6" s="44"/>
      <c r="V6" s="44"/>
      <c r="W6" s="50"/>
      <c r="X6" s="50"/>
      <c r="Y6" s="50"/>
    </row>
    <row r="7" spans="1:27" ht="13.2" x14ac:dyDescent="0.25">
      <c r="A7" s="45"/>
      <c r="B7" s="45" t="s">
        <v>5</v>
      </c>
      <c r="C7" s="44"/>
      <c r="D7" s="52"/>
      <c r="E7" s="53"/>
      <c r="F7" s="52"/>
      <c r="G7" s="52"/>
      <c r="H7" s="52"/>
      <c r="I7" s="53">
        <f>SUM(F7:H7)</f>
        <v>0</v>
      </c>
      <c r="J7" s="52"/>
      <c r="K7" s="52"/>
      <c r="L7" s="52"/>
      <c r="M7" s="53">
        <f>SUM(J7:L7)</f>
        <v>0</v>
      </c>
      <c r="N7" s="52"/>
      <c r="O7" s="52"/>
      <c r="P7" s="52"/>
      <c r="Q7" s="53">
        <f>SUM(N7:P7)</f>
        <v>0</v>
      </c>
      <c r="R7" s="52"/>
      <c r="S7" s="52"/>
      <c r="T7" s="52"/>
      <c r="U7" s="53">
        <f>SUM(R7:T7)</f>
        <v>0</v>
      </c>
      <c r="V7" s="44"/>
      <c r="W7" s="53">
        <f>SUM(I7,M7,Q7,U7)</f>
        <v>0</v>
      </c>
      <c r="X7" s="53" t="e">
        <f>IF('Cover Sheet'!$A$9=References!$A$3,#REF!,IF('Cover Sheet'!$A$9=References!$A$4,SUM(#REF!,#REF!),IF('Cover Sheet'!$A$9=References!$A$5,SUM(#REF!,#REF!,#REF!),SUM(#REF!,#REF!,#REF!,#REF!))))</f>
        <v>#REF!</v>
      </c>
      <c r="Y7" s="65" t="e">
        <f>W7-X7</f>
        <v>#REF!</v>
      </c>
      <c r="AA7" s="53" t="e">
        <f>IF('Cover Sheet'!$A$9=References!$A$3,#REF!,IF('Cover Sheet'!$A$9=References!$A$4,SUM(#REF!,#REF!),IF('Cover Sheet'!$A$9=References!$A$5,SUM(#REF!,#REF!,#REF!),SUM(#REF!,#REF!,#REF!,#REF!))))</f>
        <v>#REF!</v>
      </c>
    </row>
    <row r="8" spans="1:27" ht="13.2" x14ac:dyDescent="0.25">
      <c r="A8" s="45"/>
      <c r="B8" s="45" t="s">
        <v>6</v>
      </c>
      <c r="C8" s="44"/>
      <c r="D8" s="52"/>
      <c r="E8" s="53"/>
      <c r="F8" s="52"/>
      <c r="G8" s="52"/>
      <c r="H8" s="52"/>
      <c r="I8" s="53">
        <f t="shared" ref="I8:I14" si="0">SUM(F8:H8)</f>
        <v>0</v>
      </c>
      <c r="J8" s="52"/>
      <c r="K8" s="52"/>
      <c r="L8" s="52"/>
      <c r="M8" s="53">
        <f t="shared" ref="M8:M14" si="1">SUM(J8:L8)</f>
        <v>0</v>
      </c>
      <c r="N8" s="52"/>
      <c r="O8" s="52"/>
      <c r="P8" s="52"/>
      <c r="Q8" s="53">
        <f t="shared" ref="Q8:Q14" si="2">SUM(N8:P8)</f>
        <v>0</v>
      </c>
      <c r="R8" s="52"/>
      <c r="S8" s="52"/>
      <c r="T8" s="52"/>
      <c r="U8" s="53">
        <f t="shared" ref="U8:U14" si="3">SUM(R8:T8)</f>
        <v>0</v>
      </c>
      <c r="V8" s="44"/>
      <c r="W8" s="53">
        <f t="shared" ref="W8:W13" si="4">SUM(I8,M8,Q8,U8)</f>
        <v>0</v>
      </c>
      <c r="X8" s="65" t="e">
        <f>IF('Cover Sheet'!$A$9=References!$A$3,#REF!,IF('Cover Sheet'!$A$9=References!$A$4,SUM(#REF!,#REF!),IF('Cover Sheet'!$A$9=References!$A$5,SUM(#REF!,#REF!,#REF!),SUM(#REF!,#REF!,#REF!,#REF!))))</f>
        <v>#REF!</v>
      </c>
      <c r="Y8" s="65" t="e">
        <f t="shared" ref="Y8:Y14" si="5">W8-X8</f>
        <v>#REF!</v>
      </c>
    </row>
    <row r="9" spans="1:27" ht="13.2" x14ac:dyDescent="0.25">
      <c r="A9" s="45"/>
      <c r="B9" s="45" t="s">
        <v>7</v>
      </c>
      <c r="C9" s="44"/>
      <c r="D9" s="52"/>
      <c r="E9" s="53"/>
      <c r="F9" s="52"/>
      <c r="G9" s="52"/>
      <c r="H9" s="52"/>
      <c r="I9" s="53">
        <f t="shared" si="0"/>
        <v>0</v>
      </c>
      <c r="J9" s="52"/>
      <c r="K9" s="52"/>
      <c r="L9" s="52"/>
      <c r="M9" s="53">
        <f t="shared" si="1"/>
        <v>0</v>
      </c>
      <c r="N9" s="52"/>
      <c r="O9" s="52"/>
      <c r="P9" s="52"/>
      <c r="Q9" s="53">
        <f t="shared" si="2"/>
        <v>0</v>
      </c>
      <c r="R9" s="52"/>
      <c r="S9" s="52"/>
      <c r="T9" s="52"/>
      <c r="U9" s="53">
        <f t="shared" si="3"/>
        <v>0</v>
      </c>
      <c r="V9" s="44"/>
      <c r="W9" s="53">
        <f t="shared" si="4"/>
        <v>0</v>
      </c>
      <c r="X9" s="65" t="e">
        <f>IF('Cover Sheet'!$A$9=References!$A$3,#REF!,IF('Cover Sheet'!$A$9=References!$A$4,SUM(#REF!,#REF!),IF('Cover Sheet'!$A$9=References!$A$5,SUM(#REF!,#REF!,#REF!),SUM(#REF!,#REF!,#REF!,#REF!))))</f>
        <v>#REF!</v>
      </c>
      <c r="Y9" s="65" t="e">
        <f t="shared" si="5"/>
        <v>#REF!</v>
      </c>
    </row>
    <row r="10" spans="1:27" ht="13.2" x14ac:dyDescent="0.25">
      <c r="A10" s="45"/>
      <c r="B10" s="45" t="s">
        <v>8</v>
      </c>
      <c r="C10" s="44"/>
      <c r="D10" s="52"/>
      <c r="E10" s="53"/>
      <c r="F10" s="52"/>
      <c r="G10" s="52"/>
      <c r="H10" s="52"/>
      <c r="I10" s="53">
        <f t="shared" si="0"/>
        <v>0</v>
      </c>
      <c r="J10" s="52"/>
      <c r="K10" s="52"/>
      <c r="L10" s="52"/>
      <c r="M10" s="53">
        <f t="shared" si="1"/>
        <v>0</v>
      </c>
      <c r="N10" s="52"/>
      <c r="O10" s="52"/>
      <c r="P10" s="52"/>
      <c r="Q10" s="53">
        <f t="shared" si="2"/>
        <v>0</v>
      </c>
      <c r="R10" s="52"/>
      <c r="S10" s="52"/>
      <c r="T10" s="52"/>
      <c r="U10" s="53">
        <f t="shared" si="3"/>
        <v>0</v>
      </c>
      <c r="V10" s="44"/>
      <c r="W10" s="53">
        <f t="shared" si="4"/>
        <v>0</v>
      </c>
      <c r="X10" s="65" t="e">
        <f>IF('Cover Sheet'!$A$9=References!$A$3,#REF!,IF('Cover Sheet'!$A$9=References!$A$4,SUM(#REF!,#REF!),IF('Cover Sheet'!$A$9=References!$A$5,SUM(#REF!,#REF!,#REF!),SUM(#REF!,#REF!,#REF!,#REF!))))</f>
        <v>#REF!</v>
      </c>
      <c r="Y10" s="65" t="e">
        <f t="shared" si="5"/>
        <v>#REF!</v>
      </c>
    </row>
    <row r="11" spans="1:27" ht="13.2" x14ac:dyDescent="0.25">
      <c r="A11" s="45"/>
      <c r="B11" s="45" t="s">
        <v>9</v>
      </c>
      <c r="C11" s="44"/>
      <c r="D11" s="52"/>
      <c r="E11" s="53"/>
      <c r="F11" s="52"/>
      <c r="G11" s="52"/>
      <c r="H11" s="52"/>
      <c r="I11" s="53">
        <f t="shared" si="0"/>
        <v>0</v>
      </c>
      <c r="J11" s="52"/>
      <c r="K11" s="52"/>
      <c r="L11" s="52"/>
      <c r="M11" s="53">
        <f t="shared" si="1"/>
        <v>0</v>
      </c>
      <c r="N11" s="52"/>
      <c r="O11" s="52"/>
      <c r="P11" s="52"/>
      <c r="Q11" s="53">
        <f t="shared" si="2"/>
        <v>0</v>
      </c>
      <c r="R11" s="52"/>
      <c r="S11" s="52"/>
      <c r="T11" s="52"/>
      <c r="U11" s="53">
        <f t="shared" si="3"/>
        <v>0</v>
      </c>
      <c r="V11" s="44"/>
      <c r="W11" s="53">
        <f t="shared" si="4"/>
        <v>0</v>
      </c>
      <c r="X11" s="65" t="e">
        <f>IF('Cover Sheet'!$A$9=References!$A$3,#REF!,IF('Cover Sheet'!$A$9=References!$A$4,SUM(#REF!,#REF!),IF('Cover Sheet'!$A$9=References!$A$5,SUM(#REF!,#REF!,#REF!),SUM(#REF!,#REF!,#REF!,#REF!))))</f>
        <v>#REF!</v>
      </c>
      <c r="Y11" s="65" t="e">
        <f t="shared" si="5"/>
        <v>#REF!</v>
      </c>
    </row>
    <row r="12" spans="1:27" ht="13.2" x14ac:dyDescent="0.25">
      <c r="A12" s="45"/>
      <c r="B12" s="45" t="s">
        <v>10</v>
      </c>
      <c r="C12" s="44"/>
      <c r="D12" s="52"/>
      <c r="E12" s="53"/>
      <c r="F12" s="52"/>
      <c r="G12" s="52"/>
      <c r="H12" s="52"/>
      <c r="I12" s="53">
        <f t="shared" si="0"/>
        <v>0</v>
      </c>
      <c r="J12" s="52"/>
      <c r="K12" s="52"/>
      <c r="L12" s="52"/>
      <c r="M12" s="53">
        <f t="shared" si="1"/>
        <v>0</v>
      </c>
      <c r="N12" s="52"/>
      <c r="O12" s="52"/>
      <c r="P12" s="52"/>
      <c r="Q12" s="53">
        <f t="shared" si="2"/>
        <v>0</v>
      </c>
      <c r="R12" s="52"/>
      <c r="S12" s="52"/>
      <c r="T12" s="52"/>
      <c r="U12" s="53">
        <f t="shared" si="3"/>
        <v>0</v>
      </c>
      <c r="V12" s="44"/>
      <c r="W12" s="53">
        <f t="shared" si="4"/>
        <v>0</v>
      </c>
      <c r="X12" s="65" t="e">
        <f>IF('Cover Sheet'!$A$9=References!$A$3,#REF!,IF('Cover Sheet'!$A$9=References!$A$4,SUM(#REF!,#REF!),IF('Cover Sheet'!$A$9=References!$A$5,SUM(#REF!,#REF!,#REF!),SUM(#REF!,#REF!,#REF!,#REF!))))</f>
        <v>#REF!</v>
      </c>
      <c r="Y12" s="65" t="e">
        <f t="shared" si="5"/>
        <v>#REF!</v>
      </c>
    </row>
    <row r="13" spans="1:27" ht="13.2" x14ac:dyDescent="0.25">
      <c r="A13" s="45"/>
      <c r="B13" s="45" t="s">
        <v>11</v>
      </c>
      <c r="C13" s="44"/>
      <c r="D13" s="52"/>
      <c r="E13" s="53"/>
      <c r="F13" s="52"/>
      <c r="G13" s="52"/>
      <c r="H13" s="52"/>
      <c r="I13" s="53">
        <f t="shared" si="0"/>
        <v>0</v>
      </c>
      <c r="J13" s="52"/>
      <c r="K13" s="52"/>
      <c r="L13" s="52"/>
      <c r="M13" s="53">
        <f t="shared" si="1"/>
        <v>0</v>
      </c>
      <c r="N13" s="52"/>
      <c r="O13" s="52"/>
      <c r="P13" s="52"/>
      <c r="Q13" s="53">
        <f t="shared" si="2"/>
        <v>0</v>
      </c>
      <c r="R13" s="52"/>
      <c r="S13" s="52"/>
      <c r="T13" s="52"/>
      <c r="U13" s="53">
        <f t="shared" si="3"/>
        <v>0</v>
      </c>
      <c r="V13" s="44"/>
      <c r="W13" s="53">
        <f t="shared" si="4"/>
        <v>0</v>
      </c>
      <c r="X13" s="65" t="e">
        <f>IF('Cover Sheet'!$A$9=References!$A$3,#REF!,IF('Cover Sheet'!$A$9=References!$A$4,SUM(#REF!,#REF!),IF('Cover Sheet'!$A$9=References!$A$5,SUM(#REF!,#REF!,#REF!),SUM(#REF!,#REF!,#REF!,#REF!))))</f>
        <v>#REF!</v>
      </c>
      <c r="Y13" s="65" t="e">
        <f t="shared" si="5"/>
        <v>#REF!</v>
      </c>
    </row>
    <row r="14" spans="1:27" ht="13.2" x14ac:dyDescent="0.25">
      <c r="A14" s="45"/>
      <c r="B14" s="54" t="s">
        <v>12</v>
      </c>
      <c r="C14" s="44"/>
      <c r="D14" s="55">
        <f>SUM(D7:D13)</f>
        <v>0</v>
      </c>
      <c r="E14" s="56"/>
      <c r="F14" s="55">
        <f>SUM(F7:F13)</f>
        <v>0</v>
      </c>
      <c r="G14" s="55">
        <f>SUM(G7:G13)</f>
        <v>0</v>
      </c>
      <c r="H14" s="55">
        <f>SUM(H7:H13)</f>
        <v>0</v>
      </c>
      <c r="I14" s="55">
        <f t="shared" si="0"/>
        <v>0</v>
      </c>
      <c r="J14" s="55">
        <f>SUM(J7:J13)</f>
        <v>0</v>
      </c>
      <c r="K14" s="55">
        <f>SUM(K7:K13)</f>
        <v>0</v>
      </c>
      <c r="L14" s="55">
        <f>SUM(L7:L13)</f>
        <v>0</v>
      </c>
      <c r="M14" s="55">
        <f t="shared" si="1"/>
        <v>0</v>
      </c>
      <c r="N14" s="55">
        <f>SUM(N7:N13)</f>
        <v>0</v>
      </c>
      <c r="O14" s="55">
        <f>SUM(O7:O13)</f>
        <v>0</v>
      </c>
      <c r="P14" s="55">
        <f>SUM(P7:P13)</f>
        <v>0</v>
      </c>
      <c r="Q14" s="55">
        <f t="shared" si="2"/>
        <v>0</v>
      </c>
      <c r="R14" s="55">
        <f>SUM(R7:R13)</f>
        <v>0</v>
      </c>
      <c r="S14" s="55">
        <f>SUM(S7:S13)</f>
        <v>0</v>
      </c>
      <c r="T14" s="55">
        <f>SUM(T7:T13)</f>
        <v>0</v>
      </c>
      <c r="U14" s="55">
        <f t="shared" si="3"/>
        <v>0</v>
      </c>
      <c r="V14" s="44"/>
      <c r="W14" s="55">
        <f>SUM(W7:W13)</f>
        <v>0</v>
      </c>
      <c r="X14" s="55" t="e">
        <f>SUM(X7:X13)</f>
        <v>#REF!</v>
      </c>
      <c r="Y14" s="55" t="e">
        <f t="shared" si="5"/>
        <v>#REF!</v>
      </c>
    </row>
    <row r="15" spans="1:27" ht="13.2" x14ac:dyDescent="0.25">
      <c r="A15" s="45"/>
      <c r="B15" s="57"/>
      <c r="C15" s="44"/>
      <c r="D15" s="58"/>
      <c r="E15" s="59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44"/>
      <c r="W15" s="58"/>
      <c r="X15" s="58"/>
      <c r="Y15" s="58"/>
    </row>
    <row r="16" spans="1:27" ht="13.2" x14ac:dyDescent="0.25">
      <c r="A16" s="60" t="s">
        <v>13</v>
      </c>
      <c r="B16" s="2"/>
      <c r="C16" s="44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44"/>
      <c r="W16" s="61"/>
      <c r="X16" s="61"/>
      <c r="Y16" s="61"/>
    </row>
    <row r="17" spans="1:25" ht="13.8" x14ac:dyDescent="0.3">
      <c r="A17" s="62" t="s">
        <v>14</v>
      </c>
      <c r="B17" s="2"/>
      <c r="C17" s="44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4"/>
      <c r="W17" s="2"/>
      <c r="X17" s="2"/>
      <c r="Y17" s="2"/>
    </row>
    <row r="18" spans="1:25" ht="13.2" x14ac:dyDescent="0.25">
      <c r="A18" s="45"/>
      <c r="B18" s="2" t="s">
        <v>15</v>
      </c>
      <c r="C18" s="44"/>
      <c r="D18" s="63"/>
      <c r="E18" s="64"/>
      <c r="F18" s="63"/>
      <c r="G18" s="63"/>
      <c r="H18" s="63"/>
      <c r="I18" s="65">
        <f t="shared" ref="I18:I32" si="6">SUM(F18:H18)</f>
        <v>0</v>
      </c>
      <c r="J18" s="63"/>
      <c r="K18" s="63"/>
      <c r="L18" s="63"/>
      <c r="M18" s="65">
        <f t="shared" ref="M18:M32" si="7">SUM(J18:L18)</f>
        <v>0</v>
      </c>
      <c r="N18" s="63"/>
      <c r="O18" s="63"/>
      <c r="P18" s="63"/>
      <c r="Q18" s="65">
        <f t="shared" ref="Q18:Q32" si="8">SUM(N18:P18)</f>
        <v>0</v>
      </c>
      <c r="R18" s="63"/>
      <c r="S18" s="63"/>
      <c r="T18" s="63"/>
      <c r="U18" s="65">
        <f t="shared" ref="U18:U32" si="9">SUM(R18:T18)</f>
        <v>0</v>
      </c>
      <c r="V18" s="44"/>
      <c r="W18" s="53">
        <f t="shared" ref="W18:W31" si="10">SUM(I18,M18,Q18,U18)</f>
        <v>0</v>
      </c>
      <c r="X18" s="65" t="e">
        <f>IF('Cover Sheet'!$A$9=References!$A$3,#REF!,IF('Cover Sheet'!$A$9=References!$A$4,SUM(#REF!,#REF!),IF('Cover Sheet'!$A$9=References!$A$5,SUM(#REF!,#REF!,#REF!),SUM(#REF!,#REF!,#REF!,#REF!))))</f>
        <v>#REF!</v>
      </c>
      <c r="Y18" s="65" t="e">
        <f>X18-W18</f>
        <v>#REF!</v>
      </c>
    </row>
    <row r="19" spans="1:25" ht="13.2" x14ac:dyDescent="0.25">
      <c r="A19" s="45"/>
      <c r="B19" s="2" t="s">
        <v>16</v>
      </c>
      <c r="C19" s="44"/>
      <c r="D19" s="63"/>
      <c r="E19" s="64"/>
      <c r="F19" s="63"/>
      <c r="G19" s="63"/>
      <c r="H19" s="63"/>
      <c r="I19" s="65">
        <f t="shared" si="6"/>
        <v>0</v>
      </c>
      <c r="J19" s="63"/>
      <c r="K19" s="63"/>
      <c r="L19" s="63"/>
      <c r="M19" s="65">
        <f t="shared" si="7"/>
        <v>0</v>
      </c>
      <c r="N19" s="63"/>
      <c r="O19" s="63"/>
      <c r="P19" s="63"/>
      <c r="Q19" s="65">
        <f t="shared" si="8"/>
        <v>0</v>
      </c>
      <c r="R19" s="63"/>
      <c r="S19" s="63"/>
      <c r="T19" s="63"/>
      <c r="U19" s="65">
        <f t="shared" si="9"/>
        <v>0</v>
      </c>
      <c r="V19" s="44"/>
      <c r="W19" s="53">
        <f t="shared" si="10"/>
        <v>0</v>
      </c>
      <c r="X19" s="65" t="e">
        <f>IF('Cover Sheet'!$A$9=References!$A$3,#REF!,IF('Cover Sheet'!$A$9=References!$A$4,SUM(#REF!,#REF!),IF('Cover Sheet'!$A$9=References!$A$5,SUM(#REF!,#REF!,#REF!),SUM(#REF!,#REF!,#REF!,#REF!))))</f>
        <v>#REF!</v>
      </c>
      <c r="Y19" s="65" t="e">
        <f t="shared" ref="Y19:Y31" si="11">X19-W19</f>
        <v>#REF!</v>
      </c>
    </row>
    <row r="20" spans="1:25" ht="13.2" x14ac:dyDescent="0.25">
      <c r="A20" s="45"/>
      <c r="B20" s="2" t="s">
        <v>17</v>
      </c>
      <c r="C20" s="44"/>
      <c r="D20" s="63"/>
      <c r="E20" s="64"/>
      <c r="F20" s="63"/>
      <c r="G20" s="63"/>
      <c r="H20" s="63"/>
      <c r="I20" s="65">
        <f t="shared" si="6"/>
        <v>0</v>
      </c>
      <c r="J20" s="63"/>
      <c r="K20" s="63"/>
      <c r="L20" s="63"/>
      <c r="M20" s="65">
        <f t="shared" si="7"/>
        <v>0</v>
      </c>
      <c r="N20" s="63"/>
      <c r="O20" s="63"/>
      <c r="P20" s="63"/>
      <c r="Q20" s="65">
        <f t="shared" si="8"/>
        <v>0</v>
      </c>
      <c r="R20" s="63"/>
      <c r="S20" s="63"/>
      <c r="T20" s="63"/>
      <c r="U20" s="65">
        <f t="shared" si="9"/>
        <v>0</v>
      </c>
      <c r="V20" s="44"/>
      <c r="W20" s="53">
        <f t="shared" si="10"/>
        <v>0</v>
      </c>
      <c r="X20" s="65" t="e">
        <f>IF('Cover Sheet'!$A$9=References!$A$3,#REF!,IF('Cover Sheet'!$A$9=References!$A$4,SUM(#REF!,#REF!),IF('Cover Sheet'!$A$9=References!$A$5,SUM(#REF!,#REF!,#REF!),SUM(#REF!,#REF!,#REF!,#REF!))))</f>
        <v>#REF!</v>
      </c>
      <c r="Y20" s="65" t="e">
        <f t="shared" si="11"/>
        <v>#REF!</v>
      </c>
    </row>
    <row r="21" spans="1:25" ht="13.2" x14ac:dyDescent="0.25">
      <c r="A21" s="45"/>
      <c r="B21" s="2" t="s">
        <v>18</v>
      </c>
      <c r="C21" s="44"/>
      <c r="D21" s="63"/>
      <c r="E21" s="64"/>
      <c r="F21" s="63"/>
      <c r="G21" s="63"/>
      <c r="H21" s="63"/>
      <c r="I21" s="65">
        <f t="shared" si="6"/>
        <v>0</v>
      </c>
      <c r="J21" s="63"/>
      <c r="K21" s="63"/>
      <c r="L21" s="63"/>
      <c r="M21" s="65">
        <f t="shared" si="7"/>
        <v>0</v>
      </c>
      <c r="N21" s="63"/>
      <c r="O21" s="63"/>
      <c r="P21" s="63"/>
      <c r="Q21" s="65">
        <f t="shared" si="8"/>
        <v>0</v>
      </c>
      <c r="R21" s="63"/>
      <c r="S21" s="63"/>
      <c r="T21" s="63"/>
      <c r="U21" s="65">
        <f t="shared" si="9"/>
        <v>0</v>
      </c>
      <c r="V21" s="44"/>
      <c r="W21" s="53">
        <f t="shared" si="10"/>
        <v>0</v>
      </c>
      <c r="X21" s="65" t="e">
        <f>IF('Cover Sheet'!$A$9=References!$A$3,#REF!,IF('Cover Sheet'!$A$9=References!$A$4,SUM(#REF!,#REF!),IF('Cover Sheet'!$A$9=References!$A$5,SUM(#REF!,#REF!,#REF!),SUM(#REF!,#REF!,#REF!,#REF!))))</f>
        <v>#REF!</v>
      </c>
      <c r="Y21" s="65" t="e">
        <f t="shared" si="11"/>
        <v>#REF!</v>
      </c>
    </row>
    <row r="22" spans="1:25" ht="13.2" x14ac:dyDescent="0.25">
      <c r="A22" s="45"/>
      <c r="B22" s="2" t="s">
        <v>19</v>
      </c>
      <c r="C22" s="44"/>
      <c r="D22" s="63"/>
      <c r="E22" s="64"/>
      <c r="F22" s="63"/>
      <c r="G22" s="63"/>
      <c r="H22" s="63"/>
      <c r="I22" s="65">
        <f t="shared" si="6"/>
        <v>0</v>
      </c>
      <c r="J22" s="63"/>
      <c r="K22" s="63"/>
      <c r="L22" s="63"/>
      <c r="M22" s="65">
        <f t="shared" si="7"/>
        <v>0</v>
      </c>
      <c r="N22" s="63"/>
      <c r="O22" s="63"/>
      <c r="P22" s="63"/>
      <c r="Q22" s="65">
        <f t="shared" si="8"/>
        <v>0</v>
      </c>
      <c r="R22" s="63"/>
      <c r="S22" s="63"/>
      <c r="T22" s="63"/>
      <c r="U22" s="65">
        <f t="shared" si="9"/>
        <v>0</v>
      </c>
      <c r="V22" s="44"/>
      <c r="W22" s="53">
        <f t="shared" si="10"/>
        <v>0</v>
      </c>
      <c r="X22" s="65" t="e">
        <f>IF('Cover Sheet'!$A$9=References!$A$3,#REF!,IF('Cover Sheet'!$A$9=References!$A$4,SUM(#REF!,#REF!),IF('Cover Sheet'!$A$9=References!$A$5,SUM(#REF!,#REF!,#REF!),SUM(#REF!,#REF!,#REF!,#REF!))))</f>
        <v>#REF!</v>
      </c>
      <c r="Y22" s="65" t="e">
        <f t="shared" si="11"/>
        <v>#REF!</v>
      </c>
    </row>
    <row r="23" spans="1:25" ht="13.2" x14ac:dyDescent="0.25">
      <c r="A23" s="45"/>
      <c r="B23" s="2" t="s">
        <v>20</v>
      </c>
      <c r="C23" s="44"/>
      <c r="D23" s="63"/>
      <c r="E23" s="64"/>
      <c r="F23" s="63"/>
      <c r="G23" s="63"/>
      <c r="H23" s="63"/>
      <c r="I23" s="65">
        <f t="shared" si="6"/>
        <v>0</v>
      </c>
      <c r="J23" s="63"/>
      <c r="K23" s="63"/>
      <c r="L23" s="63"/>
      <c r="M23" s="65">
        <f t="shared" si="7"/>
        <v>0</v>
      </c>
      <c r="N23" s="63"/>
      <c r="O23" s="63"/>
      <c r="P23" s="63"/>
      <c r="Q23" s="65">
        <f t="shared" si="8"/>
        <v>0</v>
      </c>
      <c r="R23" s="63"/>
      <c r="S23" s="63"/>
      <c r="T23" s="63"/>
      <c r="U23" s="65">
        <f t="shared" si="9"/>
        <v>0</v>
      </c>
      <c r="V23" s="44"/>
      <c r="W23" s="53">
        <f t="shared" si="10"/>
        <v>0</v>
      </c>
      <c r="X23" s="65" t="e">
        <f>IF('Cover Sheet'!$A$9=References!$A$3,#REF!,IF('Cover Sheet'!$A$9=References!$A$4,SUM(#REF!,#REF!),IF('Cover Sheet'!$A$9=References!$A$5,SUM(#REF!,#REF!,#REF!),SUM(#REF!,#REF!,#REF!,#REF!))))</f>
        <v>#REF!</v>
      </c>
      <c r="Y23" s="65" t="e">
        <f t="shared" si="11"/>
        <v>#REF!</v>
      </c>
    </row>
    <row r="24" spans="1:25" ht="13.2" x14ac:dyDescent="0.25">
      <c r="A24" s="45"/>
      <c r="B24" s="2" t="s">
        <v>21</v>
      </c>
      <c r="C24" s="44"/>
      <c r="D24" s="63"/>
      <c r="E24" s="64"/>
      <c r="F24" s="63"/>
      <c r="G24" s="63"/>
      <c r="H24" s="63"/>
      <c r="I24" s="65">
        <f t="shared" si="6"/>
        <v>0</v>
      </c>
      <c r="J24" s="63"/>
      <c r="K24" s="63"/>
      <c r="L24" s="63"/>
      <c r="M24" s="65">
        <f t="shared" si="7"/>
        <v>0</v>
      </c>
      <c r="N24" s="63"/>
      <c r="O24" s="63"/>
      <c r="P24" s="63"/>
      <c r="Q24" s="65">
        <f t="shared" si="8"/>
        <v>0</v>
      </c>
      <c r="R24" s="63"/>
      <c r="S24" s="63"/>
      <c r="T24" s="63"/>
      <c r="U24" s="65">
        <f t="shared" si="9"/>
        <v>0</v>
      </c>
      <c r="V24" s="44"/>
      <c r="W24" s="53">
        <f t="shared" si="10"/>
        <v>0</v>
      </c>
      <c r="X24" s="65" t="e">
        <f>IF('Cover Sheet'!$A$9=References!$A$3,#REF!,IF('Cover Sheet'!$A$9=References!$A$4,SUM(#REF!,#REF!),IF('Cover Sheet'!$A$9=References!$A$5,SUM(#REF!,#REF!,#REF!),SUM(#REF!,#REF!,#REF!,#REF!))))</f>
        <v>#REF!</v>
      </c>
      <c r="Y24" s="65" t="e">
        <f t="shared" si="11"/>
        <v>#REF!</v>
      </c>
    </row>
    <row r="25" spans="1:25" ht="13.2" x14ac:dyDescent="0.25">
      <c r="A25" s="45"/>
      <c r="B25" s="2" t="s">
        <v>22</v>
      </c>
      <c r="C25" s="44"/>
      <c r="D25" s="63"/>
      <c r="E25" s="64"/>
      <c r="F25" s="63"/>
      <c r="G25" s="63"/>
      <c r="H25" s="63"/>
      <c r="I25" s="65">
        <f t="shared" si="6"/>
        <v>0</v>
      </c>
      <c r="J25" s="63"/>
      <c r="K25" s="63"/>
      <c r="L25" s="63"/>
      <c r="M25" s="65">
        <f t="shared" si="7"/>
        <v>0</v>
      </c>
      <c r="N25" s="63"/>
      <c r="O25" s="63"/>
      <c r="P25" s="63"/>
      <c r="Q25" s="65">
        <f t="shared" si="8"/>
        <v>0</v>
      </c>
      <c r="R25" s="63"/>
      <c r="S25" s="63"/>
      <c r="T25" s="63"/>
      <c r="U25" s="65">
        <f t="shared" si="9"/>
        <v>0</v>
      </c>
      <c r="V25" s="44"/>
      <c r="W25" s="53">
        <f t="shared" si="10"/>
        <v>0</v>
      </c>
      <c r="X25" s="65" t="e">
        <f>IF('Cover Sheet'!$A$9=References!$A$3,#REF!,IF('Cover Sheet'!$A$9=References!$A$4,SUM(#REF!,#REF!),IF('Cover Sheet'!$A$9=References!$A$5,SUM(#REF!,#REF!,#REF!),SUM(#REF!,#REF!,#REF!,#REF!))))</f>
        <v>#REF!</v>
      </c>
      <c r="Y25" s="65" t="e">
        <f t="shared" si="11"/>
        <v>#REF!</v>
      </c>
    </row>
    <row r="26" spans="1:25" ht="13.2" x14ac:dyDescent="0.25">
      <c r="A26" s="45"/>
      <c r="B26" s="2" t="s">
        <v>23</v>
      </c>
      <c r="C26" s="44"/>
      <c r="D26" s="63"/>
      <c r="E26" s="64"/>
      <c r="F26" s="63"/>
      <c r="G26" s="63"/>
      <c r="H26" s="63"/>
      <c r="I26" s="65">
        <f t="shared" si="6"/>
        <v>0</v>
      </c>
      <c r="J26" s="63"/>
      <c r="K26" s="63"/>
      <c r="L26" s="63"/>
      <c r="M26" s="65">
        <f t="shared" si="7"/>
        <v>0</v>
      </c>
      <c r="N26" s="63"/>
      <c r="O26" s="63"/>
      <c r="P26" s="63"/>
      <c r="Q26" s="65">
        <f t="shared" si="8"/>
        <v>0</v>
      </c>
      <c r="R26" s="63"/>
      <c r="S26" s="63"/>
      <c r="T26" s="63"/>
      <c r="U26" s="65">
        <f t="shared" si="9"/>
        <v>0</v>
      </c>
      <c r="V26" s="44"/>
      <c r="W26" s="53">
        <f t="shared" si="10"/>
        <v>0</v>
      </c>
      <c r="X26" s="65" t="e">
        <f>IF('Cover Sheet'!$A$9=References!$A$3,#REF!,IF('Cover Sheet'!$A$9=References!$A$4,SUM(#REF!,#REF!),IF('Cover Sheet'!$A$9=References!$A$5,SUM(#REF!,#REF!,#REF!),SUM(#REF!,#REF!,#REF!,#REF!))))</f>
        <v>#REF!</v>
      </c>
      <c r="Y26" s="65" t="e">
        <f t="shared" si="11"/>
        <v>#REF!</v>
      </c>
    </row>
    <row r="27" spans="1:25" ht="13.2" x14ac:dyDescent="0.25">
      <c r="A27" s="45"/>
      <c r="B27" s="2" t="s">
        <v>24</v>
      </c>
      <c r="C27" s="44"/>
      <c r="D27" s="63"/>
      <c r="E27" s="64"/>
      <c r="F27" s="63"/>
      <c r="G27" s="63"/>
      <c r="H27" s="63"/>
      <c r="I27" s="65">
        <f t="shared" si="6"/>
        <v>0</v>
      </c>
      <c r="J27" s="63"/>
      <c r="K27" s="63"/>
      <c r="L27" s="63"/>
      <c r="M27" s="65">
        <f t="shared" si="7"/>
        <v>0</v>
      </c>
      <c r="N27" s="63"/>
      <c r="O27" s="63"/>
      <c r="P27" s="63"/>
      <c r="Q27" s="65">
        <f t="shared" si="8"/>
        <v>0</v>
      </c>
      <c r="R27" s="63"/>
      <c r="S27" s="63"/>
      <c r="T27" s="63"/>
      <c r="U27" s="65">
        <f t="shared" si="9"/>
        <v>0</v>
      </c>
      <c r="V27" s="44"/>
      <c r="W27" s="53">
        <f t="shared" si="10"/>
        <v>0</v>
      </c>
      <c r="X27" s="65" t="e">
        <f>IF('Cover Sheet'!$A$9=References!$A$3,#REF!,IF('Cover Sheet'!$A$9=References!$A$4,SUM(#REF!,#REF!),IF('Cover Sheet'!$A$9=References!$A$5,SUM(#REF!,#REF!,#REF!),SUM(#REF!,#REF!,#REF!,#REF!))))</f>
        <v>#REF!</v>
      </c>
      <c r="Y27" s="65" t="e">
        <f t="shared" si="11"/>
        <v>#REF!</v>
      </c>
    </row>
    <row r="28" spans="1:25" ht="13.2" x14ac:dyDescent="0.25">
      <c r="A28" s="45"/>
      <c r="B28" s="2" t="s">
        <v>25</v>
      </c>
      <c r="C28" s="44"/>
      <c r="D28" s="63"/>
      <c r="E28" s="64"/>
      <c r="F28" s="63"/>
      <c r="G28" s="63"/>
      <c r="H28" s="63"/>
      <c r="I28" s="65">
        <f t="shared" si="6"/>
        <v>0</v>
      </c>
      <c r="J28" s="63"/>
      <c r="K28" s="63"/>
      <c r="L28" s="63"/>
      <c r="M28" s="65">
        <f t="shared" si="7"/>
        <v>0</v>
      </c>
      <c r="N28" s="63"/>
      <c r="O28" s="63"/>
      <c r="P28" s="63"/>
      <c r="Q28" s="65">
        <f t="shared" si="8"/>
        <v>0</v>
      </c>
      <c r="R28" s="63"/>
      <c r="S28" s="63"/>
      <c r="T28" s="63"/>
      <c r="U28" s="65">
        <f t="shared" si="9"/>
        <v>0</v>
      </c>
      <c r="V28" s="44"/>
      <c r="W28" s="53">
        <f t="shared" si="10"/>
        <v>0</v>
      </c>
      <c r="X28" s="65" t="e">
        <f>IF('Cover Sheet'!$A$9=References!$A$3,#REF!,IF('Cover Sheet'!$A$9=References!$A$4,SUM(#REF!,#REF!),IF('Cover Sheet'!$A$9=References!$A$5,SUM(#REF!,#REF!,#REF!),SUM(#REF!,#REF!,#REF!,#REF!))))</f>
        <v>#REF!</v>
      </c>
      <c r="Y28" s="65" t="e">
        <f t="shared" si="11"/>
        <v>#REF!</v>
      </c>
    </row>
    <row r="29" spans="1:25" ht="13.2" x14ac:dyDescent="0.25">
      <c r="A29" s="45"/>
      <c r="B29" s="2" t="s">
        <v>26</v>
      </c>
      <c r="C29" s="44"/>
      <c r="D29" s="63"/>
      <c r="E29" s="64"/>
      <c r="F29" s="63"/>
      <c r="G29" s="63"/>
      <c r="H29" s="63"/>
      <c r="I29" s="65">
        <f t="shared" si="6"/>
        <v>0</v>
      </c>
      <c r="J29" s="63"/>
      <c r="K29" s="63"/>
      <c r="L29" s="63"/>
      <c r="M29" s="65">
        <f t="shared" si="7"/>
        <v>0</v>
      </c>
      <c r="N29" s="63"/>
      <c r="O29" s="63"/>
      <c r="P29" s="63"/>
      <c r="Q29" s="65">
        <f t="shared" si="8"/>
        <v>0</v>
      </c>
      <c r="R29" s="63"/>
      <c r="S29" s="63"/>
      <c r="T29" s="63"/>
      <c r="U29" s="65">
        <f t="shared" si="9"/>
        <v>0</v>
      </c>
      <c r="V29" s="44"/>
      <c r="W29" s="53">
        <f t="shared" si="10"/>
        <v>0</v>
      </c>
      <c r="X29" s="65" t="e">
        <f>IF('Cover Sheet'!$A$9=References!$A$3,#REF!,IF('Cover Sheet'!$A$9=References!$A$4,SUM(#REF!,#REF!),IF('Cover Sheet'!$A$9=References!$A$5,SUM(#REF!,#REF!,#REF!),SUM(#REF!,#REF!,#REF!,#REF!))))</f>
        <v>#REF!</v>
      </c>
      <c r="Y29" s="65" t="e">
        <f t="shared" si="11"/>
        <v>#REF!</v>
      </c>
    </row>
    <row r="30" spans="1:25" ht="13.2" x14ac:dyDescent="0.25">
      <c r="A30" s="45"/>
      <c r="B30" s="2" t="s">
        <v>27</v>
      </c>
      <c r="C30" s="44"/>
      <c r="D30" s="63"/>
      <c r="E30" s="64"/>
      <c r="F30" s="63"/>
      <c r="G30" s="63"/>
      <c r="H30" s="63"/>
      <c r="I30" s="65">
        <f t="shared" si="6"/>
        <v>0</v>
      </c>
      <c r="J30" s="63"/>
      <c r="K30" s="63"/>
      <c r="L30" s="63"/>
      <c r="M30" s="65">
        <f t="shared" si="7"/>
        <v>0</v>
      </c>
      <c r="N30" s="63"/>
      <c r="O30" s="63"/>
      <c r="P30" s="63"/>
      <c r="Q30" s="65">
        <f t="shared" si="8"/>
        <v>0</v>
      </c>
      <c r="R30" s="63"/>
      <c r="S30" s="63"/>
      <c r="T30" s="63"/>
      <c r="U30" s="65">
        <f t="shared" si="9"/>
        <v>0</v>
      </c>
      <c r="V30" s="44"/>
      <c r="W30" s="53">
        <f t="shared" si="10"/>
        <v>0</v>
      </c>
      <c r="X30" s="65" t="e">
        <f>IF('Cover Sheet'!$A$9=References!$A$3,#REF!,IF('Cover Sheet'!$A$9=References!$A$4,SUM(#REF!,#REF!),IF('Cover Sheet'!$A$9=References!$A$5,SUM(#REF!,#REF!,#REF!),SUM(#REF!,#REF!,#REF!,#REF!))))</f>
        <v>#REF!</v>
      </c>
      <c r="Y30" s="65" t="e">
        <f t="shared" si="11"/>
        <v>#REF!</v>
      </c>
    </row>
    <row r="31" spans="1:25" ht="13.2" x14ac:dyDescent="0.25">
      <c r="A31" s="45"/>
      <c r="B31" s="2" t="s">
        <v>28</v>
      </c>
      <c r="C31" s="44"/>
      <c r="D31" s="63"/>
      <c r="E31" s="64"/>
      <c r="F31" s="63"/>
      <c r="G31" s="63"/>
      <c r="H31" s="63"/>
      <c r="I31" s="65">
        <f t="shared" si="6"/>
        <v>0</v>
      </c>
      <c r="J31" s="63"/>
      <c r="K31" s="63"/>
      <c r="L31" s="63"/>
      <c r="M31" s="65">
        <f t="shared" si="7"/>
        <v>0</v>
      </c>
      <c r="N31" s="63"/>
      <c r="O31" s="63"/>
      <c r="P31" s="63"/>
      <c r="Q31" s="65">
        <f t="shared" si="8"/>
        <v>0</v>
      </c>
      <c r="R31" s="63"/>
      <c r="S31" s="63"/>
      <c r="T31" s="63"/>
      <c r="U31" s="65">
        <f t="shared" si="9"/>
        <v>0</v>
      </c>
      <c r="V31" s="44"/>
      <c r="W31" s="53">
        <f t="shared" si="10"/>
        <v>0</v>
      </c>
      <c r="X31" s="65" t="e">
        <f>IF('Cover Sheet'!$A$9=References!$A$3,#REF!,IF('Cover Sheet'!$A$9=References!$A$4,SUM(#REF!,#REF!),IF('Cover Sheet'!$A$9=References!$A$5,SUM(#REF!,#REF!,#REF!),SUM(#REF!,#REF!,#REF!,#REF!))))</f>
        <v>#REF!</v>
      </c>
      <c r="Y31" s="65" t="e">
        <f t="shared" si="11"/>
        <v>#REF!</v>
      </c>
    </row>
    <row r="32" spans="1:25" ht="13.2" x14ac:dyDescent="0.25">
      <c r="A32" s="2"/>
      <c r="B32" s="54" t="s">
        <v>29</v>
      </c>
      <c r="C32" s="44"/>
      <c r="D32" s="55">
        <f>SUM(D18:D31)</f>
        <v>0</v>
      </c>
      <c r="E32" s="56"/>
      <c r="F32" s="55">
        <f>SUM(F18:F31)</f>
        <v>0</v>
      </c>
      <c r="G32" s="55">
        <f>SUM(G18:G31)</f>
        <v>0</v>
      </c>
      <c r="H32" s="55">
        <f>SUM(H18:H31)</f>
        <v>0</v>
      </c>
      <c r="I32" s="55">
        <f t="shared" si="6"/>
        <v>0</v>
      </c>
      <c r="J32" s="55">
        <f>SUM(J18:J31)</f>
        <v>0</v>
      </c>
      <c r="K32" s="55">
        <f>SUM(K18:K31)</f>
        <v>0</v>
      </c>
      <c r="L32" s="55">
        <f>SUM(L18:L31)</f>
        <v>0</v>
      </c>
      <c r="M32" s="55">
        <f t="shared" si="7"/>
        <v>0</v>
      </c>
      <c r="N32" s="55">
        <f>SUM(N18:N31)</f>
        <v>0</v>
      </c>
      <c r="O32" s="55">
        <f>SUM(O18:O31)</f>
        <v>0</v>
      </c>
      <c r="P32" s="55">
        <f>SUM(P18:P31)</f>
        <v>0</v>
      </c>
      <c r="Q32" s="55">
        <f t="shared" si="8"/>
        <v>0</v>
      </c>
      <c r="R32" s="55">
        <f>SUM(R18:R31)</f>
        <v>0</v>
      </c>
      <c r="S32" s="55">
        <f>SUM(S18:S31)</f>
        <v>0</v>
      </c>
      <c r="T32" s="55">
        <f>SUM(T18:T31)</f>
        <v>0</v>
      </c>
      <c r="U32" s="55">
        <f t="shared" si="9"/>
        <v>0</v>
      </c>
      <c r="V32" s="44"/>
      <c r="W32" s="55">
        <f>SUM(W18:W31)</f>
        <v>0</v>
      </c>
      <c r="X32" s="55" t="e">
        <f>SUM(X18:X31)</f>
        <v>#REF!</v>
      </c>
      <c r="Y32" s="55" t="e">
        <f>X32-W32</f>
        <v>#REF!</v>
      </c>
    </row>
    <row r="33" spans="1:26" ht="13.2" x14ac:dyDescent="0.25">
      <c r="A33" s="2"/>
      <c r="C33" s="44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44"/>
      <c r="W33" s="59"/>
      <c r="X33" s="59"/>
      <c r="Y33" s="59"/>
    </row>
    <row r="34" spans="1:26" ht="13.8" x14ac:dyDescent="0.3">
      <c r="A34" s="62" t="s">
        <v>30</v>
      </c>
      <c r="B34" s="2"/>
      <c r="C34" s="44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4"/>
      <c r="W34" s="2"/>
      <c r="X34" s="2"/>
      <c r="Y34" s="2"/>
    </row>
    <row r="35" spans="1:26" ht="13.2" x14ac:dyDescent="0.25">
      <c r="A35" s="45"/>
      <c r="B35" s="2" t="s">
        <v>31</v>
      </c>
      <c r="C35" s="44"/>
      <c r="D35" s="63"/>
      <c r="E35" s="64"/>
      <c r="F35" s="63"/>
      <c r="G35" s="63"/>
      <c r="H35" s="63"/>
      <c r="I35" s="65">
        <f t="shared" ref="I35:I42" si="12">SUM(F35:H35)</f>
        <v>0</v>
      </c>
      <c r="J35" s="63"/>
      <c r="K35" s="63"/>
      <c r="L35" s="63"/>
      <c r="M35" s="65">
        <f t="shared" ref="M35:M42" si="13">SUM(J35:L35)</f>
        <v>0</v>
      </c>
      <c r="N35" s="63"/>
      <c r="O35" s="63"/>
      <c r="P35" s="63"/>
      <c r="Q35" s="65">
        <f t="shared" ref="Q35:Q42" si="14">SUM(N35:P35)</f>
        <v>0</v>
      </c>
      <c r="R35" s="63"/>
      <c r="S35" s="63"/>
      <c r="T35" s="63"/>
      <c r="U35" s="65">
        <f t="shared" ref="U35:U42" si="15">SUM(R35:T35)</f>
        <v>0</v>
      </c>
      <c r="V35" s="44"/>
      <c r="W35" s="53">
        <f t="shared" ref="W35:W41" si="16">SUM(I35,M35,Q35,U35)</f>
        <v>0</v>
      </c>
      <c r="X35" s="65" t="e">
        <f>IF('Cover Sheet'!$A$9=References!$A$3,#REF!,IF('Cover Sheet'!$A$9=References!$A$4,SUM(#REF!,#REF!),IF('Cover Sheet'!$A$9=References!$A$5,SUM(#REF!,#REF!,#REF!),SUM(#REF!,#REF!,#REF!,#REF!))))</f>
        <v>#REF!</v>
      </c>
      <c r="Y35" s="65" t="e">
        <f t="shared" ref="Y35:Y41" si="17">X35-W35</f>
        <v>#REF!</v>
      </c>
    </row>
    <row r="36" spans="1:26" ht="13.2" x14ac:dyDescent="0.25">
      <c r="A36" s="45"/>
      <c r="B36" s="2" t="s">
        <v>32</v>
      </c>
      <c r="C36" s="44"/>
      <c r="D36" s="63"/>
      <c r="E36" s="64"/>
      <c r="F36" s="63"/>
      <c r="G36" s="63"/>
      <c r="H36" s="63"/>
      <c r="I36" s="65">
        <f t="shared" si="12"/>
        <v>0</v>
      </c>
      <c r="J36" s="63"/>
      <c r="K36" s="63"/>
      <c r="L36" s="63"/>
      <c r="M36" s="65">
        <f t="shared" si="13"/>
        <v>0</v>
      </c>
      <c r="N36" s="63"/>
      <c r="O36" s="63"/>
      <c r="P36" s="63"/>
      <c r="Q36" s="65">
        <f t="shared" si="14"/>
        <v>0</v>
      </c>
      <c r="R36" s="63"/>
      <c r="S36" s="63"/>
      <c r="T36" s="63"/>
      <c r="U36" s="65">
        <f t="shared" si="15"/>
        <v>0</v>
      </c>
      <c r="V36" s="44"/>
      <c r="W36" s="53">
        <f t="shared" si="16"/>
        <v>0</v>
      </c>
      <c r="X36" s="65" t="e">
        <f>IF('Cover Sheet'!$A$9=References!$A$3,#REF!,IF('Cover Sheet'!$A$9=References!$A$4,SUM(#REF!,#REF!),IF('Cover Sheet'!$A$9=References!$A$5,SUM(#REF!,#REF!,#REF!),SUM(#REF!,#REF!,#REF!,#REF!))))</f>
        <v>#REF!</v>
      </c>
      <c r="Y36" s="65" t="e">
        <f t="shared" si="17"/>
        <v>#REF!</v>
      </c>
    </row>
    <row r="37" spans="1:26" ht="13.2" x14ac:dyDescent="0.25">
      <c r="A37" s="45"/>
      <c r="B37" s="2" t="s">
        <v>33</v>
      </c>
      <c r="C37" s="44"/>
      <c r="D37" s="63"/>
      <c r="E37" s="64"/>
      <c r="F37" s="63"/>
      <c r="G37" s="63"/>
      <c r="H37" s="63"/>
      <c r="I37" s="65">
        <f t="shared" si="12"/>
        <v>0</v>
      </c>
      <c r="J37" s="63"/>
      <c r="K37" s="63"/>
      <c r="L37" s="63"/>
      <c r="M37" s="65">
        <f t="shared" si="13"/>
        <v>0</v>
      </c>
      <c r="N37" s="63"/>
      <c r="O37" s="63"/>
      <c r="P37" s="63"/>
      <c r="Q37" s="65">
        <f t="shared" si="14"/>
        <v>0</v>
      </c>
      <c r="R37" s="63"/>
      <c r="S37" s="63"/>
      <c r="T37" s="63"/>
      <c r="U37" s="65">
        <f t="shared" si="15"/>
        <v>0</v>
      </c>
      <c r="V37" s="44"/>
      <c r="W37" s="53">
        <f t="shared" si="16"/>
        <v>0</v>
      </c>
      <c r="X37" s="65" t="e">
        <f>IF('Cover Sheet'!$A$9=References!$A$3,#REF!,IF('Cover Sheet'!$A$9=References!$A$4,SUM(#REF!,#REF!),IF('Cover Sheet'!$A$9=References!$A$5,SUM(#REF!,#REF!,#REF!),SUM(#REF!,#REF!,#REF!,#REF!))))</f>
        <v>#REF!</v>
      </c>
      <c r="Y37" s="65" t="e">
        <f t="shared" si="17"/>
        <v>#REF!</v>
      </c>
    </row>
    <row r="38" spans="1:26" ht="13.2" x14ac:dyDescent="0.25">
      <c r="A38" s="45"/>
      <c r="B38" s="2" t="s">
        <v>34</v>
      </c>
      <c r="C38" s="44"/>
      <c r="D38" s="63"/>
      <c r="E38" s="64"/>
      <c r="F38" s="63"/>
      <c r="G38" s="63"/>
      <c r="H38" s="63"/>
      <c r="I38" s="65">
        <f t="shared" si="12"/>
        <v>0</v>
      </c>
      <c r="J38" s="63"/>
      <c r="K38" s="63"/>
      <c r="L38" s="63"/>
      <c r="M38" s="65">
        <f t="shared" si="13"/>
        <v>0</v>
      </c>
      <c r="N38" s="63"/>
      <c r="O38" s="63"/>
      <c r="P38" s="63"/>
      <c r="Q38" s="65">
        <f t="shared" si="14"/>
        <v>0</v>
      </c>
      <c r="R38" s="63"/>
      <c r="S38" s="63"/>
      <c r="T38" s="63"/>
      <c r="U38" s="65">
        <f t="shared" si="15"/>
        <v>0</v>
      </c>
      <c r="V38" s="44"/>
      <c r="W38" s="53">
        <f t="shared" si="16"/>
        <v>0</v>
      </c>
      <c r="X38" s="65" t="e">
        <f>IF('Cover Sheet'!$A$9=References!$A$3,#REF!,IF('Cover Sheet'!$A$9=References!$A$4,SUM(#REF!,#REF!),IF('Cover Sheet'!$A$9=References!$A$5,SUM(#REF!,#REF!,#REF!),SUM(#REF!,#REF!,#REF!,#REF!))))</f>
        <v>#REF!</v>
      </c>
      <c r="Y38" s="65" t="e">
        <f t="shared" si="17"/>
        <v>#REF!</v>
      </c>
    </row>
    <row r="39" spans="1:26" ht="13.2" x14ac:dyDescent="0.25">
      <c r="A39" s="45"/>
      <c r="B39" s="2" t="s">
        <v>35</v>
      </c>
      <c r="C39" s="44"/>
      <c r="D39" s="63"/>
      <c r="E39" s="64"/>
      <c r="F39" s="63"/>
      <c r="G39" s="63"/>
      <c r="H39" s="63"/>
      <c r="I39" s="65">
        <f t="shared" si="12"/>
        <v>0</v>
      </c>
      <c r="J39" s="63"/>
      <c r="K39" s="63"/>
      <c r="L39" s="63"/>
      <c r="M39" s="65">
        <f t="shared" si="13"/>
        <v>0</v>
      </c>
      <c r="N39" s="63"/>
      <c r="O39" s="63"/>
      <c r="P39" s="63"/>
      <c r="Q39" s="65">
        <f t="shared" si="14"/>
        <v>0</v>
      </c>
      <c r="R39" s="63"/>
      <c r="S39" s="63"/>
      <c r="T39" s="63"/>
      <c r="U39" s="65">
        <f t="shared" si="15"/>
        <v>0</v>
      </c>
      <c r="V39" s="44"/>
      <c r="W39" s="53">
        <f t="shared" si="16"/>
        <v>0</v>
      </c>
      <c r="X39" s="65" t="e">
        <f>IF('Cover Sheet'!$A$9=References!$A$3,#REF!,IF('Cover Sheet'!$A$9=References!$A$4,SUM(#REF!,#REF!),IF('Cover Sheet'!$A$9=References!$A$5,SUM(#REF!,#REF!,#REF!),SUM(#REF!,#REF!,#REF!,#REF!))))</f>
        <v>#REF!</v>
      </c>
      <c r="Y39" s="65" t="e">
        <f t="shared" si="17"/>
        <v>#REF!</v>
      </c>
    </row>
    <row r="40" spans="1:26" ht="13.2" x14ac:dyDescent="0.25">
      <c r="A40" s="45"/>
      <c r="B40" s="45" t="s">
        <v>57</v>
      </c>
      <c r="C40" s="44"/>
      <c r="D40" s="63"/>
      <c r="E40" s="64"/>
      <c r="F40" s="63"/>
      <c r="G40" s="63"/>
      <c r="H40" s="63"/>
      <c r="I40" s="65">
        <f>SUM(F40:H40)</f>
        <v>0</v>
      </c>
      <c r="J40" s="63"/>
      <c r="K40" s="63"/>
      <c r="L40" s="63"/>
      <c r="M40" s="65">
        <f>SUM(J40:L40)</f>
        <v>0</v>
      </c>
      <c r="N40" s="63"/>
      <c r="O40" s="63"/>
      <c r="P40" s="63"/>
      <c r="Q40" s="65">
        <f>SUM(N40:P40)</f>
        <v>0</v>
      </c>
      <c r="R40" s="63"/>
      <c r="S40" s="63"/>
      <c r="T40" s="63"/>
      <c r="U40" s="65">
        <f>SUM(R40:T40)</f>
        <v>0</v>
      </c>
      <c r="V40" s="44"/>
      <c r="W40" s="53">
        <f>SUM(I40,M40,Q40,U40)</f>
        <v>0</v>
      </c>
      <c r="X40" s="65" t="e">
        <f>IF('Cover Sheet'!$A$9=References!$A$3,#REF!,IF('Cover Sheet'!$A$9=References!$A$4,SUM(#REF!,#REF!),IF('Cover Sheet'!$A$9=References!$A$5,SUM(#REF!,#REF!,#REF!),SUM(#REF!,#REF!,#REF!,#REF!))))</f>
        <v>#REF!</v>
      </c>
      <c r="Y40" s="65" t="e">
        <f>X40-W40</f>
        <v>#REF!</v>
      </c>
    </row>
    <row r="41" spans="1:26" ht="13.2" x14ac:dyDescent="0.25">
      <c r="A41" s="45"/>
      <c r="B41" s="2" t="s">
        <v>36</v>
      </c>
      <c r="C41" s="44"/>
      <c r="D41" s="63"/>
      <c r="E41" s="64"/>
      <c r="F41" s="63"/>
      <c r="G41" s="63"/>
      <c r="H41" s="63"/>
      <c r="I41" s="65">
        <f t="shared" si="12"/>
        <v>0</v>
      </c>
      <c r="J41" s="63"/>
      <c r="K41" s="63"/>
      <c r="L41" s="63"/>
      <c r="M41" s="65">
        <f t="shared" si="13"/>
        <v>0</v>
      </c>
      <c r="N41" s="63"/>
      <c r="O41" s="63"/>
      <c r="P41" s="63"/>
      <c r="Q41" s="65">
        <f t="shared" si="14"/>
        <v>0</v>
      </c>
      <c r="R41" s="63"/>
      <c r="S41" s="63"/>
      <c r="T41" s="63"/>
      <c r="U41" s="65">
        <f t="shared" si="15"/>
        <v>0</v>
      </c>
      <c r="V41" s="44"/>
      <c r="W41" s="53">
        <f t="shared" si="16"/>
        <v>0</v>
      </c>
      <c r="X41" s="65" t="e">
        <f>IF('Cover Sheet'!$A$9=References!$A$3,#REF!,IF('Cover Sheet'!$A$9=References!$A$4,SUM(#REF!,#REF!),IF('Cover Sheet'!$A$9=References!$A$5,SUM(#REF!,#REF!,#REF!),SUM(#REF!,#REF!,#REF!,#REF!))))</f>
        <v>#REF!</v>
      </c>
      <c r="Y41" s="65" t="e">
        <f t="shared" si="17"/>
        <v>#REF!</v>
      </c>
    </row>
    <row r="42" spans="1:26" ht="13.2" x14ac:dyDescent="0.25">
      <c r="A42" s="2"/>
      <c r="B42" s="54" t="s">
        <v>37</v>
      </c>
      <c r="C42" s="44"/>
      <c r="D42" s="55">
        <f>SUM(D35:D41)</f>
        <v>0</v>
      </c>
      <c r="E42" s="56"/>
      <c r="F42" s="55">
        <f>SUM(F35:F41)</f>
        <v>0</v>
      </c>
      <c r="G42" s="55">
        <f>SUM(G35:G41)</f>
        <v>0</v>
      </c>
      <c r="H42" s="55">
        <f>SUM(H35:H41)</f>
        <v>0</v>
      </c>
      <c r="I42" s="55">
        <f t="shared" si="12"/>
        <v>0</v>
      </c>
      <c r="J42" s="55">
        <f>SUM(J35:J41)</f>
        <v>0</v>
      </c>
      <c r="K42" s="55">
        <f>SUM(K35:K41)</f>
        <v>0</v>
      </c>
      <c r="L42" s="55">
        <f>SUM(L35:L41)</f>
        <v>0</v>
      </c>
      <c r="M42" s="55">
        <f t="shared" si="13"/>
        <v>0</v>
      </c>
      <c r="N42" s="55">
        <f>SUM(N35:N41)</f>
        <v>0</v>
      </c>
      <c r="O42" s="55">
        <f>SUM(O35:O41)</f>
        <v>0</v>
      </c>
      <c r="P42" s="55">
        <f>SUM(P35:P41)</f>
        <v>0</v>
      </c>
      <c r="Q42" s="55">
        <f t="shared" si="14"/>
        <v>0</v>
      </c>
      <c r="R42" s="55">
        <f>SUM(R35:R41)</f>
        <v>0</v>
      </c>
      <c r="S42" s="55">
        <f>SUM(S35:S41)</f>
        <v>0</v>
      </c>
      <c r="T42" s="55">
        <f>SUM(T35:T41)</f>
        <v>0</v>
      </c>
      <c r="U42" s="55">
        <f t="shared" si="15"/>
        <v>0</v>
      </c>
      <c r="V42" s="44"/>
      <c r="W42" s="55">
        <f>SUM(W35:W41)</f>
        <v>0</v>
      </c>
      <c r="X42" s="55" t="e">
        <f>SUM(X35:X41)</f>
        <v>#REF!</v>
      </c>
      <c r="Y42" s="55" t="e">
        <f>X42-W42</f>
        <v>#REF!</v>
      </c>
      <c r="Z42" s="46"/>
    </row>
    <row r="43" spans="1:26" ht="13.2" x14ac:dyDescent="0.25">
      <c r="A43" s="51"/>
      <c r="B43" s="51"/>
      <c r="C43" s="44"/>
      <c r="D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4"/>
      <c r="W43" s="45"/>
      <c r="X43" s="45"/>
      <c r="Y43" s="45"/>
    </row>
    <row r="44" spans="1:26" ht="13.8" x14ac:dyDescent="0.3">
      <c r="A44" s="66" t="s">
        <v>38</v>
      </c>
      <c r="B44" s="45"/>
      <c r="C44" s="44"/>
      <c r="D44" s="65"/>
      <c r="E44" s="64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44"/>
      <c r="W44" s="65"/>
      <c r="X44" s="65"/>
      <c r="Y44" s="65"/>
    </row>
    <row r="45" spans="1:26" ht="13.2" x14ac:dyDescent="0.25">
      <c r="A45" s="45"/>
      <c r="B45" s="45" t="s">
        <v>39</v>
      </c>
      <c r="C45" s="44"/>
      <c r="D45" s="63"/>
      <c r="E45" s="64"/>
      <c r="F45" s="63"/>
      <c r="G45" s="63"/>
      <c r="H45" s="63"/>
      <c r="I45" s="65">
        <f t="shared" ref="I45" si="18">SUM(F45:H45)</f>
        <v>0</v>
      </c>
      <c r="J45" s="63"/>
      <c r="K45" s="63"/>
      <c r="L45" s="63"/>
      <c r="M45" s="65">
        <f t="shared" ref="M45:M50" si="19">SUM(J45:L45)</f>
        <v>0</v>
      </c>
      <c r="N45" s="63"/>
      <c r="O45" s="63"/>
      <c r="P45" s="63"/>
      <c r="Q45" s="65">
        <f t="shared" ref="Q45:Q50" si="20">SUM(N45:P45)</f>
        <v>0</v>
      </c>
      <c r="R45" s="63"/>
      <c r="S45" s="63"/>
      <c r="T45" s="63"/>
      <c r="U45" s="65">
        <f t="shared" ref="U45:U50" si="21">SUM(R45:T45)</f>
        <v>0</v>
      </c>
      <c r="V45" s="44"/>
      <c r="W45" s="53">
        <f t="shared" ref="W45:W49" si="22">SUM(I45,M45,Q45,U45)</f>
        <v>0</v>
      </c>
      <c r="X45" s="65" t="e">
        <f>IF('Cover Sheet'!$A$9=References!$A$3,#REF!,IF('Cover Sheet'!$A$9=References!$A$4,SUM(#REF!,#REF!),IF('Cover Sheet'!$A$9=References!$A$5,SUM(#REF!,#REF!,#REF!),SUM(#REF!,#REF!,#REF!,#REF!))))</f>
        <v>#REF!</v>
      </c>
      <c r="Y45" s="65" t="e">
        <f t="shared" ref="Y45:Y50" si="23">X45-W45</f>
        <v>#REF!</v>
      </c>
    </row>
    <row r="46" spans="1:26" ht="13.2" x14ac:dyDescent="0.25">
      <c r="A46" s="45"/>
      <c r="B46" s="45" t="s">
        <v>40</v>
      </c>
      <c r="C46" s="44"/>
      <c r="D46" s="63"/>
      <c r="E46" s="64"/>
      <c r="F46" s="63"/>
      <c r="G46" s="63"/>
      <c r="H46" s="63"/>
      <c r="I46" s="65">
        <f t="shared" ref="I46:I50" si="24">SUM(F46:H46)</f>
        <v>0</v>
      </c>
      <c r="J46" s="63"/>
      <c r="K46" s="63"/>
      <c r="L46" s="63"/>
      <c r="M46" s="65">
        <f t="shared" si="19"/>
        <v>0</v>
      </c>
      <c r="N46" s="63"/>
      <c r="O46" s="63"/>
      <c r="P46" s="63"/>
      <c r="Q46" s="65">
        <f t="shared" si="20"/>
        <v>0</v>
      </c>
      <c r="R46" s="63"/>
      <c r="S46" s="63"/>
      <c r="T46" s="63"/>
      <c r="U46" s="65">
        <f t="shared" si="21"/>
        <v>0</v>
      </c>
      <c r="V46" s="44"/>
      <c r="W46" s="53">
        <f t="shared" si="22"/>
        <v>0</v>
      </c>
      <c r="X46" s="65" t="e">
        <f>IF('Cover Sheet'!$A$9=References!$A$3,#REF!,IF('Cover Sheet'!$A$9=References!$A$4,SUM(#REF!,#REF!),IF('Cover Sheet'!$A$9=References!$A$5,SUM(#REF!,#REF!,#REF!),SUM(#REF!,#REF!,#REF!,#REF!))))</f>
        <v>#REF!</v>
      </c>
      <c r="Y46" s="65" t="e">
        <f t="shared" si="23"/>
        <v>#REF!</v>
      </c>
    </row>
    <row r="47" spans="1:26" ht="13.2" x14ac:dyDescent="0.25">
      <c r="A47" s="45"/>
      <c r="B47" s="45" t="s">
        <v>41</v>
      </c>
      <c r="C47" s="44"/>
      <c r="D47" s="63"/>
      <c r="E47" s="64"/>
      <c r="F47" s="63"/>
      <c r="G47" s="63"/>
      <c r="H47" s="63"/>
      <c r="I47" s="65">
        <f t="shared" si="24"/>
        <v>0</v>
      </c>
      <c r="J47" s="63"/>
      <c r="K47" s="63"/>
      <c r="L47" s="63"/>
      <c r="M47" s="65">
        <f t="shared" si="19"/>
        <v>0</v>
      </c>
      <c r="N47" s="63"/>
      <c r="O47" s="63"/>
      <c r="P47" s="63"/>
      <c r="Q47" s="65">
        <f t="shared" si="20"/>
        <v>0</v>
      </c>
      <c r="R47" s="63"/>
      <c r="S47" s="63"/>
      <c r="T47" s="63"/>
      <c r="U47" s="65">
        <f t="shared" si="21"/>
        <v>0</v>
      </c>
      <c r="V47" s="44"/>
      <c r="W47" s="53">
        <f t="shared" si="22"/>
        <v>0</v>
      </c>
      <c r="X47" s="65" t="e">
        <f>IF('Cover Sheet'!$A$9=References!$A$3,#REF!,IF('Cover Sheet'!$A$9=References!$A$4,SUM(#REF!,#REF!),IF('Cover Sheet'!$A$9=References!$A$5,SUM(#REF!,#REF!,#REF!),SUM(#REF!,#REF!,#REF!,#REF!))))</f>
        <v>#REF!</v>
      </c>
      <c r="Y47" s="65" t="e">
        <f t="shared" si="23"/>
        <v>#REF!</v>
      </c>
    </row>
    <row r="48" spans="1:26" ht="13.2" x14ac:dyDescent="0.25">
      <c r="A48" s="45"/>
      <c r="B48" s="45" t="s">
        <v>42</v>
      </c>
      <c r="C48" s="44"/>
      <c r="D48" s="63"/>
      <c r="E48" s="64"/>
      <c r="F48" s="63"/>
      <c r="G48" s="63"/>
      <c r="H48" s="63"/>
      <c r="I48" s="65">
        <f t="shared" si="24"/>
        <v>0</v>
      </c>
      <c r="J48" s="63"/>
      <c r="K48" s="63"/>
      <c r="L48" s="63"/>
      <c r="M48" s="65">
        <f t="shared" si="19"/>
        <v>0</v>
      </c>
      <c r="N48" s="63"/>
      <c r="O48" s="63"/>
      <c r="P48" s="63"/>
      <c r="Q48" s="65">
        <f t="shared" si="20"/>
        <v>0</v>
      </c>
      <c r="R48" s="63"/>
      <c r="S48" s="63"/>
      <c r="T48" s="63"/>
      <c r="U48" s="65">
        <f t="shared" si="21"/>
        <v>0</v>
      </c>
      <c r="V48" s="44"/>
      <c r="W48" s="53">
        <f t="shared" si="22"/>
        <v>0</v>
      </c>
      <c r="X48" s="65" t="e">
        <f>IF('Cover Sheet'!$A$9=References!$A$3,#REF!,IF('Cover Sheet'!$A$9=References!$A$4,SUM(#REF!,#REF!),IF('Cover Sheet'!$A$9=References!$A$5,SUM(#REF!,#REF!,#REF!),SUM(#REF!,#REF!,#REF!,#REF!))))</f>
        <v>#REF!</v>
      </c>
      <c r="Y48" s="65" t="e">
        <f t="shared" si="23"/>
        <v>#REF!</v>
      </c>
    </row>
    <row r="49" spans="1:25" ht="13.2" x14ac:dyDescent="0.25">
      <c r="A49" s="45"/>
      <c r="B49" s="45" t="s">
        <v>43</v>
      </c>
      <c r="C49" s="44"/>
      <c r="D49" s="63"/>
      <c r="E49" s="64"/>
      <c r="F49" s="63"/>
      <c r="G49" s="63"/>
      <c r="H49" s="63"/>
      <c r="I49" s="65">
        <f t="shared" si="24"/>
        <v>0</v>
      </c>
      <c r="J49" s="63"/>
      <c r="K49" s="63"/>
      <c r="L49" s="63"/>
      <c r="M49" s="65">
        <f t="shared" si="19"/>
        <v>0</v>
      </c>
      <c r="N49" s="63"/>
      <c r="O49" s="63"/>
      <c r="P49" s="63"/>
      <c r="Q49" s="65">
        <f t="shared" si="20"/>
        <v>0</v>
      </c>
      <c r="R49" s="63"/>
      <c r="S49" s="63"/>
      <c r="T49" s="63"/>
      <c r="U49" s="65">
        <f t="shared" si="21"/>
        <v>0</v>
      </c>
      <c r="V49" s="44"/>
      <c r="W49" s="53">
        <f t="shared" si="22"/>
        <v>0</v>
      </c>
      <c r="X49" s="65" t="e">
        <f>IF('Cover Sheet'!$A$9=References!$A$3,#REF!,IF('Cover Sheet'!$A$9=References!$A$4,SUM(#REF!,#REF!),IF('Cover Sheet'!$A$9=References!$A$5,SUM(#REF!,#REF!,#REF!),SUM(#REF!,#REF!,#REF!,#REF!))))</f>
        <v>#REF!</v>
      </c>
      <c r="Y49" s="65" t="e">
        <f t="shared" si="23"/>
        <v>#REF!</v>
      </c>
    </row>
    <row r="50" spans="1:25" ht="13.2" x14ac:dyDescent="0.25">
      <c r="A50" s="45"/>
      <c r="B50" s="54" t="s">
        <v>44</v>
      </c>
      <c r="C50" s="44"/>
      <c r="D50" s="55">
        <f>SUM(D45:D49)</f>
        <v>0</v>
      </c>
      <c r="E50" s="56"/>
      <c r="F50" s="55">
        <f>SUM(F45:F49)</f>
        <v>0</v>
      </c>
      <c r="G50" s="55">
        <f>SUM(G45:G49)</f>
        <v>0</v>
      </c>
      <c r="H50" s="55">
        <f>SUM(H45:H49)</f>
        <v>0</v>
      </c>
      <c r="I50" s="55">
        <f t="shared" si="24"/>
        <v>0</v>
      </c>
      <c r="J50" s="55">
        <f>SUM(J45:J49)</f>
        <v>0</v>
      </c>
      <c r="K50" s="55">
        <f>SUM(K45:K49)</f>
        <v>0</v>
      </c>
      <c r="L50" s="55">
        <f>SUM(L45:L49)</f>
        <v>0</v>
      </c>
      <c r="M50" s="55">
        <f t="shared" si="19"/>
        <v>0</v>
      </c>
      <c r="N50" s="55">
        <f>SUM(N45:N49)</f>
        <v>0</v>
      </c>
      <c r="O50" s="55">
        <f>SUM(O45:O49)</f>
        <v>0</v>
      </c>
      <c r="P50" s="55">
        <f>SUM(P45:P49)</f>
        <v>0</v>
      </c>
      <c r="Q50" s="55">
        <f t="shared" si="20"/>
        <v>0</v>
      </c>
      <c r="R50" s="55">
        <f>SUM(R45:R49)</f>
        <v>0</v>
      </c>
      <c r="S50" s="55">
        <f>SUM(S45:S49)</f>
        <v>0</v>
      </c>
      <c r="T50" s="55">
        <f>SUM(T45:T49)</f>
        <v>0</v>
      </c>
      <c r="U50" s="55">
        <f t="shared" si="21"/>
        <v>0</v>
      </c>
      <c r="V50" s="44"/>
      <c r="W50" s="55">
        <f>SUM(W45:W49)</f>
        <v>0</v>
      </c>
      <c r="X50" s="55" t="e">
        <f>SUM(X45:X49)</f>
        <v>#REF!</v>
      </c>
      <c r="Y50" s="55" t="e">
        <f t="shared" si="23"/>
        <v>#REF!</v>
      </c>
    </row>
    <row r="51" spans="1:25" ht="13.2" x14ac:dyDescent="0.25">
      <c r="A51" s="45"/>
      <c r="B51" s="51"/>
      <c r="C51" s="44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44"/>
      <c r="W51" s="59"/>
      <c r="X51" s="59"/>
      <c r="Y51" s="59"/>
    </row>
    <row r="52" spans="1:25" ht="13.8" x14ac:dyDescent="0.3">
      <c r="A52" s="66" t="s">
        <v>45</v>
      </c>
      <c r="B52" s="45"/>
      <c r="C52" s="44"/>
      <c r="D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4"/>
      <c r="W52" s="45"/>
      <c r="X52" s="45"/>
      <c r="Y52" s="45"/>
    </row>
    <row r="53" spans="1:25" ht="13.2" x14ac:dyDescent="0.25">
      <c r="A53" s="45"/>
      <c r="B53" s="45" t="s">
        <v>46</v>
      </c>
      <c r="C53" s="44"/>
      <c r="D53" s="63"/>
      <c r="E53" s="64"/>
      <c r="F53" s="63"/>
      <c r="G53" s="63"/>
      <c r="H53" s="63"/>
      <c r="I53" s="65">
        <f t="shared" ref="I53" si="25">SUM(F53:H53)</f>
        <v>0</v>
      </c>
      <c r="J53" s="63"/>
      <c r="K53" s="63"/>
      <c r="L53" s="63"/>
      <c r="M53" s="65">
        <f t="shared" ref="M53:M60" si="26">SUM(J53:L53)</f>
        <v>0</v>
      </c>
      <c r="N53" s="63"/>
      <c r="O53" s="63"/>
      <c r="P53" s="63"/>
      <c r="Q53" s="65">
        <f t="shared" ref="Q53:Q60" si="27">SUM(N53:P53)</f>
        <v>0</v>
      </c>
      <c r="R53" s="63"/>
      <c r="S53" s="63"/>
      <c r="T53" s="63"/>
      <c r="U53" s="65">
        <f t="shared" ref="U53:U60" si="28">SUM(R53:T53)</f>
        <v>0</v>
      </c>
      <c r="V53" s="44"/>
      <c r="W53" s="53">
        <f t="shared" ref="W53:W59" si="29">SUM(I53,M53,Q53,U53)</f>
        <v>0</v>
      </c>
      <c r="X53" s="65" t="e">
        <f>IF('Cover Sheet'!$A$9=References!$A$3,#REF!,IF('Cover Sheet'!$A$9=References!$A$4,SUM(#REF!,#REF!),IF('Cover Sheet'!$A$9=References!$A$5,SUM(#REF!,#REF!,#REF!),SUM(#REF!,#REF!,#REF!,#REF!))))</f>
        <v>#REF!</v>
      </c>
      <c r="Y53" s="65" t="e">
        <f t="shared" ref="Y53:Y60" si="30">X53-W53</f>
        <v>#REF!</v>
      </c>
    </row>
    <row r="54" spans="1:25" ht="13.2" x14ac:dyDescent="0.25">
      <c r="A54" s="45"/>
      <c r="B54" s="45" t="s">
        <v>47</v>
      </c>
      <c r="C54" s="44"/>
      <c r="D54" s="63"/>
      <c r="E54" s="64"/>
      <c r="F54" s="63"/>
      <c r="G54" s="63"/>
      <c r="H54" s="63"/>
      <c r="I54" s="65">
        <f t="shared" ref="I54:I60" si="31">SUM(F54:H54)</f>
        <v>0</v>
      </c>
      <c r="J54" s="63"/>
      <c r="K54" s="63"/>
      <c r="L54" s="63"/>
      <c r="M54" s="65">
        <f t="shared" si="26"/>
        <v>0</v>
      </c>
      <c r="N54" s="63"/>
      <c r="O54" s="63"/>
      <c r="P54" s="63"/>
      <c r="Q54" s="65">
        <f t="shared" si="27"/>
        <v>0</v>
      </c>
      <c r="R54" s="63"/>
      <c r="S54" s="63"/>
      <c r="T54" s="63"/>
      <c r="U54" s="65">
        <f t="shared" si="28"/>
        <v>0</v>
      </c>
      <c r="V54" s="44"/>
      <c r="W54" s="53">
        <f t="shared" si="29"/>
        <v>0</v>
      </c>
      <c r="X54" s="65" t="e">
        <f>IF('Cover Sheet'!$A$9=References!$A$3,#REF!,IF('Cover Sheet'!$A$9=References!$A$4,SUM(#REF!,#REF!),IF('Cover Sheet'!$A$9=References!$A$5,SUM(#REF!,#REF!,#REF!),SUM(#REF!,#REF!,#REF!,#REF!))))</f>
        <v>#REF!</v>
      </c>
      <c r="Y54" s="65" t="e">
        <f t="shared" si="30"/>
        <v>#REF!</v>
      </c>
    </row>
    <row r="55" spans="1:25" ht="13.2" x14ac:dyDescent="0.25">
      <c r="A55" s="45"/>
      <c r="B55" s="45" t="s">
        <v>48</v>
      </c>
      <c r="C55" s="44"/>
      <c r="D55" s="63"/>
      <c r="E55" s="64"/>
      <c r="F55" s="63"/>
      <c r="G55" s="63"/>
      <c r="H55" s="63"/>
      <c r="I55" s="65">
        <f t="shared" si="31"/>
        <v>0</v>
      </c>
      <c r="J55" s="63"/>
      <c r="K55" s="63"/>
      <c r="L55" s="63"/>
      <c r="M55" s="65">
        <f t="shared" si="26"/>
        <v>0</v>
      </c>
      <c r="N55" s="63"/>
      <c r="O55" s="63"/>
      <c r="P55" s="63"/>
      <c r="Q55" s="65">
        <f t="shared" si="27"/>
        <v>0</v>
      </c>
      <c r="R55" s="63"/>
      <c r="S55" s="63"/>
      <c r="T55" s="63"/>
      <c r="U55" s="65">
        <f t="shared" si="28"/>
        <v>0</v>
      </c>
      <c r="V55" s="44"/>
      <c r="W55" s="53">
        <f t="shared" si="29"/>
        <v>0</v>
      </c>
      <c r="X55" s="65" t="e">
        <f>IF('Cover Sheet'!$A$9=References!$A$3,#REF!,IF('Cover Sheet'!$A$9=References!$A$4,SUM(#REF!,#REF!),IF('Cover Sheet'!$A$9=References!$A$5,SUM(#REF!,#REF!,#REF!),SUM(#REF!,#REF!,#REF!,#REF!))))</f>
        <v>#REF!</v>
      </c>
      <c r="Y55" s="65" t="e">
        <f t="shared" si="30"/>
        <v>#REF!</v>
      </c>
    </row>
    <row r="56" spans="1:25" ht="13.2" x14ac:dyDescent="0.25">
      <c r="A56" s="45"/>
      <c r="B56" s="45" t="s">
        <v>49</v>
      </c>
      <c r="C56" s="44"/>
      <c r="D56" s="63"/>
      <c r="E56" s="64"/>
      <c r="F56" s="63"/>
      <c r="G56" s="63"/>
      <c r="H56" s="63"/>
      <c r="I56" s="65">
        <f t="shared" si="31"/>
        <v>0</v>
      </c>
      <c r="J56" s="63"/>
      <c r="K56" s="63"/>
      <c r="L56" s="63"/>
      <c r="M56" s="65">
        <f t="shared" si="26"/>
        <v>0</v>
      </c>
      <c r="N56" s="63"/>
      <c r="O56" s="63"/>
      <c r="P56" s="63"/>
      <c r="Q56" s="65">
        <f t="shared" si="27"/>
        <v>0</v>
      </c>
      <c r="R56" s="63"/>
      <c r="S56" s="63"/>
      <c r="T56" s="63"/>
      <c r="U56" s="65">
        <f t="shared" si="28"/>
        <v>0</v>
      </c>
      <c r="V56" s="44"/>
      <c r="W56" s="53">
        <f t="shared" si="29"/>
        <v>0</v>
      </c>
      <c r="X56" s="65" t="e">
        <f>IF('Cover Sheet'!$A$9=References!$A$3,#REF!,IF('Cover Sheet'!$A$9=References!$A$4,SUM(#REF!,#REF!),IF('Cover Sheet'!$A$9=References!$A$5,SUM(#REF!,#REF!,#REF!),SUM(#REF!,#REF!,#REF!,#REF!))))</f>
        <v>#REF!</v>
      </c>
      <c r="Y56" s="65" t="e">
        <f t="shared" si="30"/>
        <v>#REF!</v>
      </c>
    </row>
    <row r="57" spans="1:25" ht="13.2" x14ac:dyDescent="0.25">
      <c r="A57" s="45"/>
      <c r="B57" s="45" t="s">
        <v>50</v>
      </c>
      <c r="C57" s="44"/>
      <c r="D57" s="63"/>
      <c r="E57" s="64"/>
      <c r="F57" s="63"/>
      <c r="G57" s="63"/>
      <c r="H57" s="63"/>
      <c r="I57" s="65">
        <f t="shared" si="31"/>
        <v>0</v>
      </c>
      <c r="J57" s="63"/>
      <c r="K57" s="63"/>
      <c r="L57" s="63"/>
      <c r="M57" s="65">
        <f t="shared" si="26"/>
        <v>0</v>
      </c>
      <c r="N57" s="63"/>
      <c r="O57" s="63"/>
      <c r="P57" s="63"/>
      <c r="Q57" s="65">
        <f t="shared" si="27"/>
        <v>0</v>
      </c>
      <c r="R57" s="63"/>
      <c r="S57" s="63"/>
      <c r="T57" s="63"/>
      <c r="U57" s="65">
        <f t="shared" si="28"/>
        <v>0</v>
      </c>
      <c r="V57" s="44"/>
      <c r="W57" s="53">
        <f t="shared" si="29"/>
        <v>0</v>
      </c>
      <c r="X57" s="65" t="e">
        <f>IF('Cover Sheet'!$A$9=References!$A$3,#REF!,IF('Cover Sheet'!$A$9=References!$A$4,SUM(#REF!,#REF!),IF('Cover Sheet'!$A$9=References!$A$5,SUM(#REF!,#REF!,#REF!),SUM(#REF!,#REF!,#REF!,#REF!))))</f>
        <v>#REF!</v>
      </c>
      <c r="Y57" s="65" t="e">
        <f t="shared" si="30"/>
        <v>#REF!</v>
      </c>
    </row>
    <row r="58" spans="1:25" ht="13.2" x14ac:dyDescent="0.25">
      <c r="A58" s="45"/>
      <c r="B58" s="45" t="s">
        <v>51</v>
      </c>
      <c r="C58" s="44"/>
      <c r="D58" s="63"/>
      <c r="E58" s="64"/>
      <c r="F58" s="63"/>
      <c r="G58" s="63"/>
      <c r="H58" s="63"/>
      <c r="I58" s="65">
        <f t="shared" si="31"/>
        <v>0</v>
      </c>
      <c r="J58" s="63"/>
      <c r="K58" s="63"/>
      <c r="L58" s="63"/>
      <c r="M58" s="65">
        <f t="shared" si="26"/>
        <v>0</v>
      </c>
      <c r="N58" s="63"/>
      <c r="O58" s="63"/>
      <c r="P58" s="63"/>
      <c r="Q58" s="65">
        <f t="shared" si="27"/>
        <v>0</v>
      </c>
      <c r="R58" s="63"/>
      <c r="S58" s="63"/>
      <c r="T58" s="63"/>
      <c r="U58" s="65">
        <f t="shared" si="28"/>
        <v>0</v>
      </c>
      <c r="V58" s="44"/>
      <c r="W58" s="53">
        <f t="shared" si="29"/>
        <v>0</v>
      </c>
      <c r="X58" s="65" t="e">
        <f>IF('Cover Sheet'!$A$9=References!$A$3,#REF!,IF('Cover Sheet'!$A$9=References!$A$4,SUM(#REF!,#REF!),IF('Cover Sheet'!$A$9=References!$A$5,SUM(#REF!,#REF!,#REF!),SUM(#REF!,#REF!,#REF!,#REF!))))</f>
        <v>#REF!</v>
      </c>
      <c r="Y58" s="65" t="e">
        <f t="shared" si="30"/>
        <v>#REF!</v>
      </c>
    </row>
    <row r="59" spans="1:25" ht="13.2" x14ac:dyDescent="0.25">
      <c r="A59" s="45"/>
      <c r="B59" s="45" t="s">
        <v>52</v>
      </c>
      <c r="C59" s="44"/>
      <c r="D59" s="63"/>
      <c r="E59" s="64"/>
      <c r="F59" s="63"/>
      <c r="G59" s="63"/>
      <c r="H59" s="63"/>
      <c r="I59" s="65">
        <f t="shared" si="31"/>
        <v>0</v>
      </c>
      <c r="J59" s="63"/>
      <c r="K59" s="63"/>
      <c r="L59" s="63"/>
      <c r="M59" s="65">
        <f t="shared" si="26"/>
        <v>0</v>
      </c>
      <c r="N59" s="63"/>
      <c r="O59" s="63"/>
      <c r="P59" s="63"/>
      <c r="Q59" s="65">
        <f t="shared" si="27"/>
        <v>0</v>
      </c>
      <c r="R59" s="63"/>
      <c r="S59" s="63"/>
      <c r="T59" s="63"/>
      <c r="U59" s="65">
        <f t="shared" si="28"/>
        <v>0</v>
      </c>
      <c r="V59" s="44"/>
      <c r="W59" s="53">
        <f t="shared" si="29"/>
        <v>0</v>
      </c>
      <c r="X59" s="65" t="e">
        <f>IF('Cover Sheet'!$A$9=References!$A$3,#REF!,IF('Cover Sheet'!$A$9=References!$A$4,SUM(#REF!,#REF!),IF('Cover Sheet'!$A$9=References!$A$5,SUM(#REF!,#REF!,#REF!),SUM(#REF!,#REF!,#REF!,#REF!))))</f>
        <v>#REF!</v>
      </c>
      <c r="Y59" s="65" t="e">
        <f t="shared" si="30"/>
        <v>#REF!</v>
      </c>
    </row>
    <row r="60" spans="1:25" ht="13.2" x14ac:dyDescent="0.25">
      <c r="A60" s="45"/>
      <c r="B60" s="54" t="s">
        <v>53</v>
      </c>
      <c r="C60" s="44"/>
      <c r="D60" s="55">
        <f>SUM(D53:D59)</f>
        <v>0</v>
      </c>
      <c r="E60" s="56"/>
      <c r="F60" s="55">
        <f>SUM(F53:F59)</f>
        <v>0</v>
      </c>
      <c r="G60" s="55">
        <f t="shared" ref="G60:H60" si="32">SUM(G53:G59)</f>
        <v>0</v>
      </c>
      <c r="H60" s="55">
        <f t="shared" si="32"/>
        <v>0</v>
      </c>
      <c r="I60" s="55">
        <f t="shared" si="31"/>
        <v>0</v>
      </c>
      <c r="J60" s="55">
        <f>SUM(J53:J59)</f>
        <v>0</v>
      </c>
      <c r="K60" s="55">
        <f t="shared" ref="K60" si="33">SUM(K53:K59)</f>
        <v>0</v>
      </c>
      <c r="L60" s="55">
        <f t="shared" ref="L60" si="34">SUM(L53:L59)</f>
        <v>0</v>
      </c>
      <c r="M60" s="55">
        <f t="shared" si="26"/>
        <v>0</v>
      </c>
      <c r="N60" s="55">
        <f>SUM(N53:N59)</f>
        <v>0</v>
      </c>
      <c r="O60" s="55">
        <f t="shared" ref="O60" si="35">SUM(O53:O59)</f>
        <v>0</v>
      </c>
      <c r="P60" s="55">
        <f t="shared" ref="P60" si="36">SUM(P53:P59)</f>
        <v>0</v>
      </c>
      <c r="Q60" s="55">
        <f t="shared" si="27"/>
        <v>0</v>
      </c>
      <c r="R60" s="55">
        <f>SUM(R53:R59)</f>
        <v>0</v>
      </c>
      <c r="S60" s="55">
        <f t="shared" ref="S60" si="37">SUM(S53:S59)</f>
        <v>0</v>
      </c>
      <c r="T60" s="55">
        <f t="shared" ref="T60" si="38">SUM(T53:T59)</f>
        <v>0</v>
      </c>
      <c r="U60" s="55">
        <f t="shared" si="28"/>
        <v>0</v>
      </c>
      <c r="V60" s="44"/>
      <c r="W60" s="55">
        <f>SUM(W53:W59)</f>
        <v>0</v>
      </c>
      <c r="X60" s="55" t="e">
        <f>SUM(X53:X59)</f>
        <v>#REF!</v>
      </c>
      <c r="Y60" s="55" t="e">
        <f t="shared" si="30"/>
        <v>#REF!</v>
      </c>
    </row>
    <row r="61" spans="1:25" ht="13.2" x14ac:dyDescent="0.25">
      <c r="A61" s="45"/>
      <c r="B61" s="51"/>
      <c r="C61" s="44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44"/>
      <c r="W61" s="59"/>
      <c r="X61" s="59"/>
      <c r="Y61" s="59"/>
    </row>
    <row r="62" spans="1:25" ht="13.8" x14ac:dyDescent="0.3">
      <c r="A62" s="66" t="s">
        <v>54</v>
      </c>
      <c r="B62" s="45"/>
      <c r="C62" s="44"/>
      <c r="D62" s="65"/>
      <c r="E62" s="64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44"/>
      <c r="W62" s="65"/>
      <c r="X62" s="65"/>
      <c r="Y62" s="65"/>
    </row>
    <row r="63" spans="1:25" ht="13.2" x14ac:dyDescent="0.25">
      <c r="A63" s="45"/>
      <c r="B63" s="45" t="s">
        <v>55</v>
      </c>
      <c r="C63" s="44"/>
      <c r="D63" s="63"/>
      <c r="E63" s="64"/>
      <c r="F63" s="63"/>
      <c r="G63" s="63"/>
      <c r="H63" s="63"/>
      <c r="I63" s="65">
        <f t="shared" ref="I63:I69" si="39">SUM(F63:H63)</f>
        <v>0</v>
      </c>
      <c r="J63" s="63"/>
      <c r="K63" s="63"/>
      <c r="L63" s="63"/>
      <c r="M63" s="65">
        <f t="shared" ref="M63:M69" si="40">SUM(J63:L63)</f>
        <v>0</v>
      </c>
      <c r="N63" s="63"/>
      <c r="O63" s="63"/>
      <c r="P63" s="63"/>
      <c r="Q63" s="65">
        <f t="shared" ref="Q63:Q69" si="41">SUM(N63:P63)</f>
        <v>0</v>
      </c>
      <c r="R63" s="63"/>
      <c r="S63" s="63"/>
      <c r="T63" s="63"/>
      <c r="U63" s="65">
        <f t="shared" ref="U63:U69" si="42">SUM(R63:T63)</f>
        <v>0</v>
      </c>
      <c r="V63" s="44"/>
      <c r="W63" s="53">
        <f t="shared" ref="W63:W68" si="43">SUM(I63,M63,Q63,U63)</f>
        <v>0</v>
      </c>
      <c r="X63" s="65" t="e">
        <f>IF('Cover Sheet'!$A$9=References!$A$3,#REF!,IF('Cover Sheet'!$A$9=References!$A$4,SUM(#REF!,#REF!),IF('Cover Sheet'!$A$9=References!$A$5,SUM(#REF!,#REF!,#REF!),SUM(#REF!,#REF!,#REF!,#REF!))))</f>
        <v>#REF!</v>
      </c>
      <c r="Y63" s="65" t="e">
        <f t="shared" ref="Y63:Y71" si="44">X63-W63</f>
        <v>#REF!</v>
      </c>
    </row>
    <row r="64" spans="1:25" ht="13.2" x14ac:dyDescent="0.25">
      <c r="A64" s="45"/>
      <c r="B64" s="45" t="s">
        <v>56</v>
      </c>
      <c r="C64" s="44"/>
      <c r="D64" s="63"/>
      <c r="E64" s="64"/>
      <c r="F64" s="63"/>
      <c r="G64" s="63"/>
      <c r="H64" s="63"/>
      <c r="I64" s="65">
        <f>SUM(F64:H64)</f>
        <v>0</v>
      </c>
      <c r="J64" s="63"/>
      <c r="K64" s="63"/>
      <c r="L64" s="63"/>
      <c r="M64" s="65">
        <f>SUM(J64:L64)</f>
        <v>0</v>
      </c>
      <c r="N64" s="63"/>
      <c r="O64" s="63"/>
      <c r="P64" s="63"/>
      <c r="Q64" s="65">
        <f>SUM(N64:P64)</f>
        <v>0</v>
      </c>
      <c r="R64" s="63"/>
      <c r="S64" s="63"/>
      <c r="T64" s="63"/>
      <c r="U64" s="65">
        <f>SUM(R64:T64)</f>
        <v>0</v>
      </c>
      <c r="V64" s="44"/>
      <c r="W64" s="53">
        <f>SUM(I64,M64,Q64,U64)</f>
        <v>0</v>
      </c>
      <c r="X64" s="65" t="e">
        <f>IF('Cover Sheet'!$A$9=References!$A$3,#REF!,IF('Cover Sheet'!$A$9=References!$A$4,SUM(#REF!,#REF!),IF('Cover Sheet'!$A$9=References!$A$5,SUM(#REF!,#REF!,#REF!),SUM(#REF!,#REF!,#REF!,#REF!))))</f>
        <v>#REF!</v>
      </c>
      <c r="Y64" s="65" t="e">
        <f>X64-W64</f>
        <v>#REF!</v>
      </c>
    </row>
    <row r="65" spans="1:25" ht="13.2" x14ac:dyDescent="0.25">
      <c r="A65" s="45"/>
      <c r="B65" s="45" t="s">
        <v>158</v>
      </c>
      <c r="C65" s="44"/>
      <c r="D65" s="63"/>
      <c r="E65" s="64"/>
      <c r="F65" s="63"/>
      <c r="G65" s="63"/>
      <c r="H65" s="63"/>
      <c r="I65" s="65">
        <f t="shared" si="39"/>
        <v>0</v>
      </c>
      <c r="J65" s="63"/>
      <c r="K65" s="63"/>
      <c r="L65" s="63"/>
      <c r="M65" s="65">
        <f t="shared" si="40"/>
        <v>0</v>
      </c>
      <c r="N65" s="63"/>
      <c r="O65" s="63"/>
      <c r="P65" s="63"/>
      <c r="Q65" s="65">
        <f t="shared" si="41"/>
        <v>0</v>
      </c>
      <c r="R65" s="63"/>
      <c r="S65" s="63"/>
      <c r="T65" s="63"/>
      <c r="U65" s="65">
        <f t="shared" si="42"/>
        <v>0</v>
      </c>
      <c r="V65" s="44"/>
      <c r="W65" s="53">
        <f t="shared" si="43"/>
        <v>0</v>
      </c>
      <c r="X65" s="65" t="e">
        <f>IF('Cover Sheet'!$A$9=References!$A$3,#REF!,IF('Cover Sheet'!$A$9=References!$A$4,SUM(#REF!,#REF!),IF('Cover Sheet'!$A$9=References!$A$5,SUM(#REF!,#REF!,#REF!),SUM(#REF!,#REF!,#REF!,#REF!))))</f>
        <v>#REF!</v>
      </c>
      <c r="Y65" s="65" t="e">
        <f t="shared" si="44"/>
        <v>#REF!</v>
      </c>
    </row>
    <row r="66" spans="1:25" ht="13.2" x14ac:dyDescent="0.25">
      <c r="A66" s="45"/>
      <c r="B66" s="45" t="s">
        <v>58</v>
      </c>
      <c r="C66" s="44"/>
      <c r="D66" s="63"/>
      <c r="E66" s="64"/>
      <c r="F66" s="63"/>
      <c r="G66" s="63"/>
      <c r="H66" s="63"/>
      <c r="I66" s="65">
        <f t="shared" si="39"/>
        <v>0</v>
      </c>
      <c r="J66" s="63"/>
      <c r="K66" s="63"/>
      <c r="L66" s="63"/>
      <c r="M66" s="65">
        <f t="shared" si="40"/>
        <v>0</v>
      </c>
      <c r="N66" s="63"/>
      <c r="O66" s="63"/>
      <c r="P66" s="63"/>
      <c r="Q66" s="65">
        <f t="shared" si="41"/>
        <v>0</v>
      </c>
      <c r="R66" s="63"/>
      <c r="S66" s="63"/>
      <c r="T66" s="63"/>
      <c r="U66" s="65">
        <f t="shared" si="42"/>
        <v>0</v>
      </c>
      <c r="V66" s="44"/>
      <c r="W66" s="53">
        <f t="shared" si="43"/>
        <v>0</v>
      </c>
      <c r="X66" s="65" t="e">
        <f>IF('Cover Sheet'!$A$9=References!$A$3,#REF!,IF('Cover Sheet'!$A$9=References!$A$4,SUM(#REF!,#REF!),IF('Cover Sheet'!$A$9=References!$A$5,SUM(#REF!,#REF!,#REF!),SUM(#REF!,#REF!,#REF!,#REF!))))</f>
        <v>#REF!</v>
      </c>
      <c r="Y66" s="65" t="e">
        <f t="shared" si="44"/>
        <v>#REF!</v>
      </c>
    </row>
    <row r="67" spans="1:25" ht="13.2" x14ac:dyDescent="0.25">
      <c r="A67" s="45"/>
      <c r="B67" s="45" t="s">
        <v>66</v>
      </c>
      <c r="C67" s="44"/>
      <c r="D67" s="63"/>
      <c r="E67" s="64"/>
      <c r="F67" s="63"/>
      <c r="G67" s="63"/>
      <c r="H67" s="63"/>
      <c r="I67" s="65">
        <f t="shared" si="39"/>
        <v>0</v>
      </c>
      <c r="J67" s="63"/>
      <c r="K67" s="63"/>
      <c r="L67" s="63"/>
      <c r="M67" s="65">
        <f t="shared" si="40"/>
        <v>0</v>
      </c>
      <c r="N67" s="63"/>
      <c r="O67" s="63"/>
      <c r="P67" s="63"/>
      <c r="Q67" s="65">
        <f t="shared" si="41"/>
        <v>0</v>
      </c>
      <c r="R67" s="63"/>
      <c r="S67" s="63"/>
      <c r="T67" s="63"/>
      <c r="U67" s="65">
        <f t="shared" si="42"/>
        <v>0</v>
      </c>
      <c r="V67" s="44"/>
      <c r="W67" s="53">
        <f t="shared" si="43"/>
        <v>0</v>
      </c>
      <c r="X67" s="65" t="e">
        <f>IF('Cover Sheet'!$A$9=References!$A$3,#REF!,IF('Cover Sheet'!$A$9=References!$A$4,SUM(#REF!,#REF!),IF('Cover Sheet'!$A$9=References!$A$5,SUM(#REF!,#REF!,#REF!),SUM(#REF!,#REF!,#REF!,#REF!))))</f>
        <v>#REF!</v>
      </c>
      <c r="Y67" s="65" t="e">
        <f t="shared" si="44"/>
        <v>#REF!</v>
      </c>
    </row>
    <row r="68" spans="1:25" ht="13.2" x14ac:dyDescent="0.25">
      <c r="A68" s="45"/>
      <c r="B68" s="45" t="s">
        <v>59</v>
      </c>
      <c r="C68" s="44"/>
      <c r="D68" s="63"/>
      <c r="E68" s="64"/>
      <c r="F68" s="63"/>
      <c r="G68" s="63"/>
      <c r="H68" s="63"/>
      <c r="I68" s="65">
        <f t="shared" si="39"/>
        <v>0</v>
      </c>
      <c r="J68" s="63"/>
      <c r="K68" s="63"/>
      <c r="L68" s="63"/>
      <c r="M68" s="65">
        <f t="shared" si="40"/>
        <v>0</v>
      </c>
      <c r="N68" s="63"/>
      <c r="O68" s="63"/>
      <c r="P68" s="63"/>
      <c r="Q68" s="65">
        <f t="shared" si="41"/>
        <v>0</v>
      </c>
      <c r="R68" s="63"/>
      <c r="S68" s="63"/>
      <c r="T68" s="63"/>
      <c r="U68" s="65">
        <f t="shared" si="42"/>
        <v>0</v>
      </c>
      <c r="V68" s="44"/>
      <c r="W68" s="53">
        <f t="shared" si="43"/>
        <v>0</v>
      </c>
      <c r="X68" s="65" t="e">
        <f>IF('Cover Sheet'!$A$9=References!$A$3,#REF!,IF('Cover Sheet'!$A$9=References!$A$4,SUM(#REF!,#REF!),IF('Cover Sheet'!$A$9=References!$A$5,SUM(#REF!,#REF!,#REF!),SUM(#REF!,#REF!,#REF!,#REF!))))</f>
        <v>#REF!</v>
      </c>
      <c r="Y68" s="65" t="e">
        <f t="shared" si="44"/>
        <v>#REF!</v>
      </c>
    </row>
    <row r="69" spans="1:25" ht="13.2" x14ac:dyDescent="0.25">
      <c r="A69" s="45"/>
      <c r="B69" s="67" t="s">
        <v>60</v>
      </c>
      <c r="C69" s="44"/>
      <c r="D69" s="68">
        <f>SUM(D63:D68)</f>
        <v>0</v>
      </c>
      <c r="E69" s="56"/>
      <c r="F69" s="68">
        <f>SUM(F63:F68)</f>
        <v>0</v>
      </c>
      <c r="G69" s="68">
        <f>SUM(G63:G68)</f>
        <v>0</v>
      </c>
      <c r="H69" s="68">
        <f>SUM(H63:H68)</f>
        <v>0</v>
      </c>
      <c r="I69" s="68">
        <f t="shared" si="39"/>
        <v>0</v>
      </c>
      <c r="J69" s="68">
        <f>SUM(J63:J68)</f>
        <v>0</v>
      </c>
      <c r="K69" s="68">
        <f>SUM(K63:K68)</f>
        <v>0</v>
      </c>
      <c r="L69" s="68">
        <f>SUM(L63:L68)</f>
        <v>0</v>
      </c>
      <c r="M69" s="68">
        <f t="shared" si="40"/>
        <v>0</v>
      </c>
      <c r="N69" s="68">
        <f>SUM(N63:N68)</f>
        <v>0</v>
      </c>
      <c r="O69" s="68">
        <f>SUM(O63:O68)</f>
        <v>0</v>
      </c>
      <c r="P69" s="68">
        <f>SUM(P63:P68)</f>
        <v>0</v>
      </c>
      <c r="Q69" s="68">
        <f t="shared" si="41"/>
        <v>0</v>
      </c>
      <c r="R69" s="68">
        <f>SUM(R63:R68)</f>
        <v>0</v>
      </c>
      <c r="S69" s="68">
        <f>SUM(S63:S68)</f>
        <v>0</v>
      </c>
      <c r="T69" s="68">
        <f>SUM(T63:T68)</f>
        <v>0</v>
      </c>
      <c r="U69" s="68">
        <f t="shared" si="42"/>
        <v>0</v>
      </c>
      <c r="V69" s="44"/>
      <c r="W69" s="68">
        <f>SUM(W63:W68)</f>
        <v>0</v>
      </c>
      <c r="X69" s="68" t="e">
        <f>SUM(X63:X68)</f>
        <v>#REF!</v>
      </c>
      <c r="Y69" s="68" t="e">
        <f t="shared" si="44"/>
        <v>#REF!</v>
      </c>
    </row>
    <row r="70" spans="1:25" ht="13.2" x14ac:dyDescent="0.25">
      <c r="A70" s="45"/>
      <c r="B70" s="54" t="s">
        <v>61</v>
      </c>
      <c r="C70" s="44"/>
      <c r="D70" s="55">
        <f>D69+D60+D50+D42+D32</f>
        <v>0</v>
      </c>
      <c r="E70" s="56"/>
      <c r="F70" s="55">
        <f t="shared" ref="F70:U70" si="45">F69+F60+F50+F42+F32</f>
        <v>0</v>
      </c>
      <c r="G70" s="55">
        <f t="shared" si="45"/>
        <v>0</v>
      </c>
      <c r="H70" s="55">
        <f t="shared" si="45"/>
        <v>0</v>
      </c>
      <c r="I70" s="55">
        <f t="shared" si="45"/>
        <v>0</v>
      </c>
      <c r="J70" s="55">
        <f t="shared" si="45"/>
        <v>0</v>
      </c>
      <c r="K70" s="55">
        <f t="shared" si="45"/>
        <v>0</v>
      </c>
      <c r="L70" s="55">
        <f t="shared" si="45"/>
        <v>0</v>
      </c>
      <c r="M70" s="55">
        <f t="shared" si="45"/>
        <v>0</v>
      </c>
      <c r="N70" s="55">
        <f t="shared" si="45"/>
        <v>0</v>
      </c>
      <c r="O70" s="55">
        <f t="shared" si="45"/>
        <v>0</v>
      </c>
      <c r="P70" s="55">
        <f t="shared" si="45"/>
        <v>0</v>
      </c>
      <c r="Q70" s="55">
        <f t="shared" si="45"/>
        <v>0</v>
      </c>
      <c r="R70" s="55">
        <f t="shared" si="45"/>
        <v>0</v>
      </c>
      <c r="S70" s="55">
        <f t="shared" si="45"/>
        <v>0</v>
      </c>
      <c r="T70" s="55">
        <f t="shared" si="45"/>
        <v>0</v>
      </c>
      <c r="U70" s="69">
        <f t="shared" si="45"/>
        <v>0</v>
      </c>
      <c r="V70" s="44"/>
      <c r="W70" s="69">
        <f>W69+W60+W50+W42+W32</f>
        <v>0</v>
      </c>
      <c r="X70" s="69" t="e">
        <f>X69+X60+X50+X42+X32</f>
        <v>#REF!</v>
      </c>
      <c r="Y70" s="55" t="e">
        <f t="shared" si="44"/>
        <v>#REF!</v>
      </c>
    </row>
    <row r="71" spans="1:25" ht="12.75" customHeight="1" x14ac:dyDescent="0.25">
      <c r="A71" s="57" t="s">
        <v>62</v>
      </c>
      <c r="B71" s="54"/>
      <c r="C71" s="44"/>
      <c r="D71" s="55">
        <f>D14-D70</f>
        <v>0</v>
      </c>
      <c r="E71" s="56"/>
      <c r="F71" s="55">
        <f t="shared" ref="F71:U71" si="46">F14-F70</f>
        <v>0</v>
      </c>
      <c r="G71" s="55">
        <f t="shared" si="46"/>
        <v>0</v>
      </c>
      <c r="H71" s="55">
        <f t="shared" si="46"/>
        <v>0</v>
      </c>
      <c r="I71" s="55">
        <f t="shared" si="46"/>
        <v>0</v>
      </c>
      <c r="J71" s="55">
        <f t="shared" si="46"/>
        <v>0</v>
      </c>
      <c r="K71" s="55">
        <f t="shared" si="46"/>
        <v>0</v>
      </c>
      <c r="L71" s="55">
        <f t="shared" si="46"/>
        <v>0</v>
      </c>
      <c r="M71" s="55">
        <f t="shared" si="46"/>
        <v>0</v>
      </c>
      <c r="N71" s="55">
        <f t="shared" si="46"/>
        <v>0</v>
      </c>
      <c r="O71" s="55">
        <f t="shared" si="46"/>
        <v>0</v>
      </c>
      <c r="P71" s="55">
        <f t="shared" si="46"/>
        <v>0</v>
      </c>
      <c r="Q71" s="55">
        <f t="shared" si="46"/>
        <v>0</v>
      </c>
      <c r="R71" s="55">
        <f t="shared" si="46"/>
        <v>0</v>
      </c>
      <c r="S71" s="55">
        <f t="shared" si="46"/>
        <v>0</v>
      </c>
      <c r="T71" s="55">
        <f t="shared" si="46"/>
        <v>0</v>
      </c>
      <c r="U71" s="55">
        <f t="shared" si="46"/>
        <v>0</v>
      </c>
      <c r="V71" s="44"/>
      <c r="W71" s="55">
        <f>W14-W70</f>
        <v>0</v>
      </c>
      <c r="X71" s="55" t="e">
        <f>X14-X70</f>
        <v>#REF!</v>
      </c>
      <c r="Y71" s="55" t="e">
        <f t="shared" si="44"/>
        <v>#REF!</v>
      </c>
    </row>
    <row r="72" spans="1:25" ht="12.75" customHeight="1" x14ac:dyDescent="0.25">
      <c r="A72" s="57"/>
      <c r="B72" s="51"/>
      <c r="C72" s="44"/>
      <c r="D72" s="70"/>
      <c r="E72" s="56"/>
      <c r="F72" s="70"/>
      <c r="G72" s="70"/>
      <c r="H72" s="70"/>
      <c r="I72" s="56"/>
      <c r="J72" s="70"/>
      <c r="K72" s="70"/>
      <c r="L72" s="70"/>
      <c r="M72" s="56"/>
      <c r="N72" s="70"/>
      <c r="O72" s="70"/>
      <c r="P72" s="70"/>
      <c r="Q72" s="56"/>
      <c r="R72" s="70"/>
      <c r="S72" s="70"/>
      <c r="T72" s="70"/>
      <c r="U72" s="56"/>
      <c r="V72" s="44"/>
      <c r="W72" s="56"/>
      <c r="X72" s="56"/>
      <c r="Y72" s="56"/>
    </row>
    <row r="73" spans="1:25" ht="12.75" customHeight="1" x14ac:dyDescent="0.25">
      <c r="A73" s="45"/>
      <c r="B73" s="45" t="s">
        <v>166</v>
      </c>
      <c r="C73" s="44"/>
      <c r="D73" s="63"/>
      <c r="E73" s="64"/>
      <c r="F73" s="63"/>
      <c r="G73" s="63"/>
      <c r="H73" s="63"/>
      <c r="I73" s="65">
        <f>SUM(F73:H73)</f>
        <v>0</v>
      </c>
      <c r="J73" s="63"/>
      <c r="K73" s="63"/>
      <c r="L73" s="63"/>
      <c r="M73" s="65">
        <f>SUM(J73:L73)</f>
        <v>0</v>
      </c>
      <c r="N73" s="63"/>
      <c r="O73" s="63"/>
      <c r="P73" s="63"/>
      <c r="Q73" s="65">
        <f>SUM(N73:P73)</f>
        <v>0</v>
      </c>
      <c r="R73" s="63"/>
      <c r="S73" s="63"/>
      <c r="T73" s="63"/>
      <c r="U73" s="65">
        <f>SUM(R73:T73)</f>
        <v>0</v>
      </c>
      <c r="V73" s="44"/>
      <c r="W73" s="53">
        <f>SUM(I73,M73,Q73,U73)</f>
        <v>0</v>
      </c>
      <c r="X73" s="53">
        <f>SUM(J73,N73,R73,V73)</f>
        <v>0</v>
      </c>
      <c r="Y73" s="65">
        <f>X73-W73</f>
        <v>0</v>
      </c>
    </row>
    <row r="74" spans="1:25" ht="12.75" customHeight="1" x14ac:dyDescent="0.25">
      <c r="A74" s="45"/>
      <c r="B74" s="45" t="s">
        <v>63</v>
      </c>
      <c r="C74" s="44"/>
      <c r="D74" s="63"/>
      <c r="E74" s="64"/>
      <c r="F74" s="63"/>
      <c r="G74" s="63"/>
      <c r="H74" s="63"/>
      <c r="I74" s="65">
        <f t="shared" ref="I74" si="47">SUM(F74:H74)</f>
        <v>0</v>
      </c>
      <c r="J74" s="63"/>
      <c r="K74" s="63"/>
      <c r="L74" s="63"/>
      <c r="M74" s="65">
        <f t="shared" ref="M74" si="48">SUM(J74:L74)</f>
        <v>0</v>
      </c>
      <c r="N74" s="63"/>
      <c r="O74" s="63"/>
      <c r="P74" s="63"/>
      <c r="Q74" s="65">
        <f t="shared" ref="Q74" si="49">SUM(N74:P74)</f>
        <v>0</v>
      </c>
      <c r="R74" s="63"/>
      <c r="S74" s="63"/>
      <c r="T74" s="63"/>
      <c r="U74" s="65">
        <f t="shared" ref="U74" si="50">SUM(R74:T74)</f>
        <v>0</v>
      </c>
      <c r="V74" s="44"/>
      <c r="W74" s="53">
        <f t="shared" ref="W74:X74" si="51">SUM(I74,M74,Q74,U74)</f>
        <v>0</v>
      </c>
      <c r="X74" s="53">
        <f t="shared" si="51"/>
        <v>0</v>
      </c>
      <c r="Y74" s="65">
        <f t="shared" ref="Y74:Y75" si="52">X74-W74</f>
        <v>0</v>
      </c>
    </row>
    <row r="75" spans="1:25" ht="13.2" x14ac:dyDescent="0.25">
      <c r="A75" s="57" t="s">
        <v>64</v>
      </c>
      <c r="B75" s="54"/>
      <c r="C75" s="44"/>
      <c r="D75" s="55">
        <f>D71-D74</f>
        <v>0</v>
      </c>
      <c r="E75" s="56"/>
      <c r="F75" s="55">
        <f t="shared" ref="F75:U75" si="53">F71-F74</f>
        <v>0</v>
      </c>
      <c r="G75" s="55">
        <f t="shared" si="53"/>
        <v>0</v>
      </c>
      <c r="H75" s="55">
        <f t="shared" si="53"/>
        <v>0</v>
      </c>
      <c r="I75" s="55">
        <f t="shared" si="53"/>
        <v>0</v>
      </c>
      <c r="J75" s="55">
        <f t="shared" si="53"/>
        <v>0</v>
      </c>
      <c r="K75" s="55">
        <f t="shared" si="53"/>
        <v>0</v>
      </c>
      <c r="L75" s="55">
        <f t="shared" si="53"/>
        <v>0</v>
      </c>
      <c r="M75" s="55">
        <f t="shared" si="53"/>
        <v>0</v>
      </c>
      <c r="N75" s="55">
        <f t="shared" si="53"/>
        <v>0</v>
      </c>
      <c r="O75" s="55">
        <f t="shared" si="53"/>
        <v>0</v>
      </c>
      <c r="P75" s="55">
        <f t="shared" si="53"/>
        <v>0</v>
      </c>
      <c r="Q75" s="55">
        <f t="shared" si="53"/>
        <v>0</v>
      </c>
      <c r="R75" s="55">
        <f t="shared" si="53"/>
        <v>0</v>
      </c>
      <c r="S75" s="55">
        <f t="shared" si="53"/>
        <v>0</v>
      </c>
      <c r="T75" s="55">
        <f t="shared" si="53"/>
        <v>0</v>
      </c>
      <c r="U75" s="55">
        <f t="shared" si="53"/>
        <v>0</v>
      </c>
      <c r="V75" s="44"/>
      <c r="W75" s="55">
        <f>W71-W74</f>
        <v>0</v>
      </c>
      <c r="X75" s="55" t="e">
        <f>X71-X74</f>
        <v>#REF!</v>
      </c>
      <c r="Y75" s="78" t="e">
        <f t="shared" si="52"/>
        <v>#REF!</v>
      </c>
    </row>
    <row r="77" spans="1:25" ht="12.75" customHeight="1" x14ac:dyDescent="0.25">
      <c r="A77" s="51" t="s">
        <v>159</v>
      </c>
    </row>
    <row r="78" spans="1:25" ht="12.75" customHeight="1" x14ac:dyDescent="0.25">
      <c r="B78" s="43" t="s">
        <v>160</v>
      </c>
      <c r="D78" s="63"/>
      <c r="F78" s="63"/>
      <c r="G78" s="63"/>
      <c r="H78" s="63"/>
      <c r="I78" s="65">
        <f t="shared" ref="I78:I81" si="54">SUM(F78:H78)</f>
        <v>0</v>
      </c>
      <c r="J78" s="63"/>
      <c r="K78" s="63"/>
      <c r="L78" s="63"/>
      <c r="M78" s="65">
        <f t="shared" ref="M78:M81" si="55">SUM(J78:L78)</f>
        <v>0</v>
      </c>
      <c r="N78" s="63"/>
      <c r="O78" s="63"/>
      <c r="P78" s="63"/>
      <c r="Q78" s="65">
        <f t="shared" ref="Q78:Q81" si="56">SUM(N78:P78)</f>
        <v>0</v>
      </c>
      <c r="R78" s="63"/>
      <c r="S78" s="63"/>
      <c r="T78" s="63"/>
      <c r="U78" s="65">
        <f t="shared" ref="U78:U81" si="57">SUM(R78:T78)</f>
        <v>0</v>
      </c>
    </row>
    <row r="79" spans="1:25" ht="12.75" customHeight="1" x14ac:dyDescent="0.25">
      <c r="B79" s="43" t="s">
        <v>161</v>
      </c>
      <c r="D79" s="63"/>
      <c r="F79" s="63"/>
      <c r="G79" s="63"/>
      <c r="H79" s="63"/>
      <c r="I79" s="65">
        <f t="shared" si="54"/>
        <v>0</v>
      </c>
      <c r="J79" s="63"/>
      <c r="K79" s="63"/>
      <c r="L79" s="63"/>
      <c r="M79" s="65">
        <f t="shared" si="55"/>
        <v>0</v>
      </c>
      <c r="N79" s="63"/>
      <c r="O79" s="63"/>
      <c r="P79" s="63"/>
      <c r="Q79" s="65">
        <f t="shared" si="56"/>
        <v>0</v>
      </c>
      <c r="R79" s="63"/>
      <c r="S79" s="63"/>
      <c r="T79" s="63"/>
      <c r="U79" s="65">
        <f t="shared" si="57"/>
        <v>0</v>
      </c>
    </row>
    <row r="80" spans="1:25" ht="12.75" customHeight="1" x14ac:dyDescent="0.25">
      <c r="B80" s="43" t="s">
        <v>162</v>
      </c>
      <c r="D80" s="63"/>
      <c r="F80" s="63"/>
      <c r="G80" s="63"/>
      <c r="H80" s="63"/>
      <c r="I80" s="65">
        <f t="shared" si="54"/>
        <v>0</v>
      </c>
      <c r="J80" s="63"/>
      <c r="K80" s="63"/>
      <c r="L80" s="63"/>
      <c r="M80" s="65">
        <f t="shared" si="55"/>
        <v>0</v>
      </c>
      <c r="N80" s="63"/>
      <c r="O80" s="63"/>
      <c r="P80" s="63"/>
      <c r="Q80" s="65">
        <f t="shared" si="56"/>
        <v>0</v>
      </c>
      <c r="R80" s="63"/>
      <c r="S80" s="63"/>
      <c r="T80" s="63"/>
      <c r="U80" s="65">
        <f t="shared" si="57"/>
        <v>0</v>
      </c>
    </row>
    <row r="81" spans="1:21" ht="12.75" customHeight="1" x14ac:dyDescent="0.25">
      <c r="A81" s="60" t="s">
        <v>163</v>
      </c>
      <c r="D81" s="46">
        <f>SUM(D78:D80,D75)</f>
        <v>0</v>
      </c>
      <c r="F81" s="46">
        <f>SUM(F78:F80,F75)</f>
        <v>0</v>
      </c>
      <c r="G81" s="46">
        <f>SUM(G78:G80,G75)</f>
        <v>0</v>
      </c>
      <c r="H81" s="46">
        <f>SUM(H78:H80,H75)</f>
        <v>0</v>
      </c>
      <c r="I81" s="65">
        <f t="shared" si="54"/>
        <v>0</v>
      </c>
      <c r="J81" s="46">
        <f t="shared" ref="J81:L81" si="58">SUM(J78:J80,J75)</f>
        <v>0</v>
      </c>
      <c r="K81" s="46">
        <f t="shared" si="58"/>
        <v>0</v>
      </c>
      <c r="L81" s="46">
        <f t="shared" si="58"/>
        <v>0</v>
      </c>
      <c r="M81" s="65">
        <f t="shared" si="55"/>
        <v>0</v>
      </c>
      <c r="N81" s="46">
        <f t="shared" ref="N81" si="59">SUM(N78:N80,N75)</f>
        <v>0</v>
      </c>
      <c r="O81" s="46">
        <f t="shared" ref="O81" si="60">SUM(O78:O80,O75)</f>
        <v>0</v>
      </c>
      <c r="P81" s="46">
        <f t="shared" ref="P81" si="61">SUM(P78:P80,P75)</f>
        <v>0</v>
      </c>
      <c r="Q81" s="65">
        <f t="shared" si="56"/>
        <v>0</v>
      </c>
      <c r="R81" s="46">
        <f t="shared" ref="R81" si="62">SUM(R78:R80,R75)</f>
        <v>0</v>
      </c>
      <c r="S81" s="46">
        <f t="shared" ref="S81" si="63">SUM(S78:S80,S75)</f>
        <v>0</v>
      </c>
      <c r="T81" s="46">
        <f t="shared" ref="T81" si="64">SUM(T78:T80,T75)</f>
        <v>0</v>
      </c>
      <c r="U81" s="65">
        <f t="shared" si="57"/>
        <v>0</v>
      </c>
    </row>
  </sheetData>
  <pageMargins left="0.75" right="0.35" top="0.5" bottom="0.5" header="0.5" footer="0.5"/>
  <pageSetup scale="66" orientation="portrait" horizontalDpi="300" verticalDpi="300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45"/>
  <sheetViews>
    <sheetView showGridLines="0" view="pageBreakPreview" zoomScaleSheetLayoutView="100" workbookViewId="0">
      <selection activeCell="A3" sqref="A3"/>
    </sheetView>
  </sheetViews>
  <sheetFormatPr defaultColWidth="9.109375" defaultRowHeight="13.2" x14ac:dyDescent="0.25"/>
  <cols>
    <col min="1" max="1" width="2" style="72" customWidth="1"/>
    <col min="2" max="2" width="9.109375" style="72"/>
    <col min="3" max="3" width="20.109375" style="72" customWidth="1"/>
    <col min="4" max="4" width="12.33203125" style="72" customWidth="1"/>
    <col min="5" max="5" width="11.33203125" style="72" customWidth="1"/>
    <col min="6" max="6" width="9.109375" style="72"/>
    <col min="7" max="7" width="19.6640625" style="72" customWidth="1"/>
    <col min="8" max="8" width="20" style="72" customWidth="1"/>
    <col min="9" max="9" width="25.109375" style="72" customWidth="1"/>
    <col min="10" max="10" width="27" style="72" customWidth="1"/>
    <col min="11" max="16384" width="9.109375" style="72"/>
  </cols>
  <sheetData>
    <row r="1" spans="1:10" x14ac:dyDescent="0.25">
      <c r="A1" s="71" t="str">
        <f>'Cover Sheet'!A2</f>
        <v>Thurgood Marshall Academy PCS</v>
      </c>
    </row>
    <row r="2" spans="1:10" ht="13.8" x14ac:dyDescent="0.3">
      <c r="A2" s="105" t="s">
        <v>186</v>
      </c>
    </row>
    <row r="3" spans="1:10" x14ac:dyDescent="0.25">
      <c r="B3" s="134"/>
      <c r="C3" s="134"/>
      <c r="D3" s="134"/>
      <c r="E3" s="134"/>
      <c r="F3" s="134"/>
      <c r="G3" s="134"/>
      <c r="H3" s="79"/>
      <c r="I3" s="79"/>
      <c r="J3" s="79"/>
    </row>
    <row r="4" spans="1:10" x14ac:dyDescent="0.25">
      <c r="B4" s="79"/>
      <c r="C4" s="79"/>
      <c r="D4" s="79"/>
      <c r="E4" s="80" t="s">
        <v>142</v>
      </c>
      <c r="F4" s="81"/>
      <c r="G4" s="80" t="s">
        <v>111</v>
      </c>
      <c r="H4" s="80" t="s">
        <v>112</v>
      </c>
      <c r="I4" s="80" t="s">
        <v>113</v>
      </c>
      <c r="J4" s="80" t="s">
        <v>114</v>
      </c>
    </row>
    <row r="5" spans="1:10" ht="13.8" thickBot="1" x14ac:dyDescent="0.3">
      <c r="B5" s="79"/>
      <c r="C5" s="79"/>
      <c r="D5" s="79"/>
      <c r="E5" s="82" t="s">
        <v>179</v>
      </c>
      <c r="F5" s="83"/>
      <c r="G5" s="82" t="s">
        <v>115</v>
      </c>
      <c r="H5" s="82" t="s">
        <v>116</v>
      </c>
      <c r="I5" s="82" t="s">
        <v>117</v>
      </c>
      <c r="J5" s="82" t="s">
        <v>118</v>
      </c>
    </row>
    <row r="6" spans="1:10" x14ac:dyDescent="0.25">
      <c r="A6" s="95" t="s">
        <v>119</v>
      </c>
      <c r="B6" s="84"/>
      <c r="C6" s="84"/>
      <c r="E6" s="85"/>
      <c r="F6" s="83"/>
      <c r="G6" s="85"/>
      <c r="H6" s="85"/>
      <c r="I6" s="85"/>
      <c r="J6" s="85"/>
    </row>
    <row r="7" spans="1:10" x14ac:dyDescent="0.25">
      <c r="B7" s="79"/>
      <c r="C7" s="79"/>
      <c r="D7" s="79"/>
      <c r="E7" s="79"/>
      <c r="F7" s="79"/>
      <c r="G7" s="79"/>
      <c r="H7" s="79"/>
      <c r="I7" s="79"/>
      <c r="J7" s="79"/>
    </row>
    <row r="8" spans="1:10" x14ac:dyDescent="0.25">
      <c r="B8" s="92" t="s">
        <v>152</v>
      </c>
      <c r="C8" s="86"/>
      <c r="D8" s="84"/>
      <c r="E8" s="87"/>
      <c r="F8" s="87"/>
      <c r="G8" s="88"/>
      <c r="H8" s="88"/>
      <c r="I8" s="88"/>
      <c r="J8" s="88"/>
    </row>
    <row r="9" spans="1:10" x14ac:dyDescent="0.25">
      <c r="B9" s="96" t="s">
        <v>120</v>
      </c>
      <c r="D9" s="89"/>
      <c r="E9" s="63">
        <v>0</v>
      </c>
      <c r="F9" s="90"/>
      <c r="G9" s="63">
        <v>0</v>
      </c>
      <c r="H9" s="63">
        <v>0</v>
      </c>
      <c r="I9" s="63">
        <v>0</v>
      </c>
      <c r="J9" s="63">
        <v>0</v>
      </c>
    </row>
    <row r="10" spans="1:10" x14ac:dyDescent="0.25">
      <c r="B10" s="96" t="s">
        <v>121</v>
      </c>
      <c r="D10" s="89"/>
      <c r="E10" s="63">
        <v>0</v>
      </c>
      <c r="F10" s="91"/>
      <c r="G10" s="63">
        <v>0</v>
      </c>
      <c r="H10" s="63">
        <v>0</v>
      </c>
      <c r="I10" s="63">
        <v>0</v>
      </c>
      <c r="J10" s="63">
        <v>0</v>
      </c>
    </row>
    <row r="11" spans="1:10" x14ac:dyDescent="0.25">
      <c r="B11" s="96" t="s">
        <v>140</v>
      </c>
      <c r="D11" s="89"/>
      <c r="E11" s="63">
        <v>0</v>
      </c>
      <c r="F11" s="91"/>
      <c r="G11" s="63">
        <v>0</v>
      </c>
      <c r="H11" s="63">
        <v>0</v>
      </c>
      <c r="I11" s="63">
        <v>0</v>
      </c>
      <c r="J11" s="63">
        <v>0</v>
      </c>
    </row>
    <row r="12" spans="1:10" x14ac:dyDescent="0.25">
      <c r="B12" s="96" t="s">
        <v>139</v>
      </c>
      <c r="D12" s="89"/>
      <c r="E12" s="63">
        <v>0</v>
      </c>
      <c r="F12" s="88"/>
      <c r="G12" s="63">
        <v>0</v>
      </c>
      <c r="H12" s="63">
        <v>0</v>
      </c>
      <c r="I12" s="63">
        <v>0</v>
      </c>
      <c r="J12" s="63">
        <v>0</v>
      </c>
    </row>
    <row r="13" spans="1:10" x14ac:dyDescent="0.25">
      <c r="B13" s="92" t="s">
        <v>122</v>
      </c>
      <c r="E13" s="98">
        <f>SUM(E9:E12)</f>
        <v>0</v>
      </c>
      <c r="F13" s="88"/>
      <c r="G13" s="98">
        <f>SUM(G9:G12)</f>
        <v>0</v>
      </c>
      <c r="H13" s="98">
        <f>SUM(H9:H12)</f>
        <v>0</v>
      </c>
      <c r="I13" s="98">
        <f>SUM(I9:I12)</f>
        <v>0</v>
      </c>
      <c r="J13" s="98">
        <f>SUM(J9:J12)</f>
        <v>0</v>
      </c>
    </row>
    <row r="14" spans="1:10" x14ac:dyDescent="0.25">
      <c r="B14" s="79"/>
      <c r="C14" s="79"/>
      <c r="D14" s="79"/>
      <c r="E14" s="79"/>
      <c r="F14" s="79"/>
      <c r="G14" s="79"/>
      <c r="H14" s="79"/>
      <c r="I14" s="79"/>
      <c r="J14" s="79"/>
    </row>
    <row r="15" spans="1:10" x14ac:dyDescent="0.25">
      <c r="B15" s="95" t="s">
        <v>123</v>
      </c>
      <c r="C15" s="89"/>
      <c r="D15" s="89"/>
      <c r="E15" s="63">
        <v>0</v>
      </c>
      <c r="F15" s="90"/>
      <c r="G15" s="63">
        <v>0</v>
      </c>
      <c r="H15" s="63">
        <v>0</v>
      </c>
      <c r="I15" s="63">
        <v>0</v>
      </c>
      <c r="J15" s="63">
        <v>0</v>
      </c>
    </row>
    <row r="16" spans="1:10" x14ac:dyDescent="0.25">
      <c r="B16" s="79"/>
      <c r="C16" s="79"/>
      <c r="D16" s="79"/>
      <c r="E16" s="79"/>
      <c r="F16" s="79"/>
      <c r="G16" s="79"/>
      <c r="H16" s="79"/>
      <c r="I16" s="79"/>
      <c r="J16" s="79"/>
    </row>
    <row r="17" spans="1:10" x14ac:dyDescent="0.25">
      <c r="B17" s="95" t="s">
        <v>124</v>
      </c>
      <c r="C17" s="89"/>
      <c r="D17" s="89"/>
      <c r="E17" s="63">
        <v>0</v>
      </c>
      <c r="F17" s="90"/>
      <c r="G17" s="63">
        <v>0</v>
      </c>
      <c r="H17" s="63">
        <v>0</v>
      </c>
      <c r="I17" s="63">
        <v>0</v>
      </c>
      <c r="J17" s="63">
        <v>0</v>
      </c>
    </row>
    <row r="18" spans="1:10" x14ac:dyDescent="0.25">
      <c r="B18" s="79"/>
      <c r="C18" s="79"/>
      <c r="D18" s="79"/>
      <c r="E18" s="79"/>
      <c r="F18" s="79"/>
      <c r="G18" s="79"/>
      <c r="H18" s="79"/>
      <c r="I18" s="79"/>
      <c r="J18" s="79"/>
    </row>
    <row r="19" spans="1:10" ht="13.8" thickBot="1" x14ac:dyDescent="0.3">
      <c r="A19" s="92" t="s">
        <v>125</v>
      </c>
      <c r="B19" s="79"/>
      <c r="C19" s="89"/>
      <c r="E19" s="99">
        <f>E13+E15+E17</f>
        <v>0</v>
      </c>
      <c r="F19" s="91"/>
      <c r="G19" s="99">
        <f>G13+G15+G17</f>
        <v>0</v>
      </c>
      <c r="H19" s="99">
        <f>H13+H15+H17</f>
        <v>0</v>
      </c>
      <c r="I19" s="99">
        <f>I13+I15+I17</f>
        <v>0</v>
      </c>
      <c r="J19" s="99">
        <f>J13+J15+J17</f>
        <v>0</v>
      </c>
    </row>
    <row r="20" spans="1:10" ht="13.8" thickTop="1" x14ac:dyDescent="0.25">
      <c r="B20" s="79"/>
      <c r="C20" s="79"/>
      <c r="D20" s="79"/>
      <c r="E20" s="79"/>
      <c r="F20" s="79"/>
      <c r="G20" s="79"/>
      <c r="H20" s="79"/>
      <c r="I20" s="79"/>
      <c r="J20" s="79"/>
    </row>
    <row r="21" spans="1:10" ht="15" customHeight="1" x14ac:dyDescent="0.25">
      <c r="A21" s="95" t="s">
        <v>126</v>
      </c>
      <c r="B21" s="84"/>
      <c r="C21" s="84"/>
      <c r="E21" s="93"/>
      <c r="F21" s="93"/>
      <c r="G21" s="93"/>
      <c r="H21" s="93"/>
      <c r="I21" s="93"/>
      <c r="J21" s="93"/>
    </row>
    <row r="22" spans="1:10" x14ac:dyDescent="0.25">
      <c r="B22" s="79"/>
      <c r="C22" s="79"/>
      <c r="D22" s="79"/>
      <c r="E22" s="79"/>
      <c r="F22" s="79"/>
      <c r="G22" s="79"/>
      <c r="H22" s="79"/>
      <c r="I22" s="79"/>
      <c r="J22" s="79"/>
    </row>
    <row r="23" spans="1:10" x14ac:dyDescent="0.25">
      <c r="B23" s="92" t="s">
        <v>153</v>
      </c>
      <c r="C23" s="94"/>
      <c r="D23" s="94"/>
      <c r="E23" s="88"/>
      <c r="F23" s="88"/>
      <c r="G23" s="88"/>
      <c r="H23" s="88"/>
      <c r="I23" s="88"/>
      <c r="J23" s="88"/>
    </row>
    <row r="24" spans="1:10" x14ac:dyDescent="0.25">
      <c r="B24" s="96" t="s">
        <v>128</v>
      </c>
      <c r="D24" s="89"/>
      <c r="E24" s="63">
        <v>0</v>
      </c>
      <c r="F24" s="90"/>
      <c r="G24" s="63">
        <v>0</v>
      </c>
      <c r="H24" s="63">
        <v>0</v>
      </c>
      <c r="I24" s="63">
        <v>0</v>
      </c>
      <c r="J24" s="63">
        <v>0</v>
      </c>
    </row>
    <row r="25" spans="1:10" x14ac:dyDescent="0.25">
      <c r="B25" s="96" t="s">
        <v>127</v>
      </c>
      <c r="D25" s="89"/>
      <c r="E25" s="63">
        <v>0</v>
      </c>
      <c r="F25" s="88"/>
      <c r="G25" s="63">
        <v>0</v>
      </c>
      <c r="H25" s="63">
        <v>0</v>
      </c>
      <c r="I25" s="63">
        <v>0</v>
      </c>
      <c r="J25" s="63">
        <v>0</v>
      </c>
    </row>
    <row r="26" spans="1:10" x14ac:dyDescent="0.25">
      <c r="B26" s="96" t="s">
        <v>136</v>
      </c>
      <c r="D26" s="89"/>
      <c r="E26" s="63">
        <v>0</v>
      </c>
      <c r="F26" s="88"/>
      <c r="G26" s="63">
        <v>0</v>
      </c>
      <c r="H26" s="63">
        <v>0</v>
      </c>
      <c r="I26" s="63">
        <v>0</v>
      </c>
      <c r="J26" s="63">
        <v>0</v>
      </c>
    </row>
    <row r="27" spans="1:10" x14ac:dyDescent="0.25">
      <c r="B27" s="96" t="s">
        <v>129</v>
      </c>
      <c r="D27" s="89"/>
      <c r="E27" s="63">
        <v>0</v>
      </c>
      <c r="F27" s="88"/>
      <c r="G27" s="63">
        <v>0</v>
      </c>
      <c r="H27" s="63">
        <v>0</v>
      </c>
      <c r="I27" s="63">
        <v>0</v>
      </c>
      <c r="J27" s="63">
        <v>0</v>
      </c>
    </row>
    <row r="28" spans="1:10" x14ac:dyDescent="0.25">
      <c r="B28" s="96" t="s">
        <v>138</v>
      </c>
      <c r="D28" s="89"/>
      <c r="E28" s="63">
        <v>0</v>
      </c>
      <c r="F28" s="88"/>
      <c r="G28" s="63">
        <v>0</v>
      </c>
      <c r="H28" s="63">
        <v>0</v>
      </c>
      <c r="I28" s="63">
        <v>0</v>
      </c>
      <c r="J28" s="63">
        <v>0</v>
      </c>
    </row>
    <row r="29" spans="1:10" x14ac:dyDescent="0.25">
      <c r="B29" s="92" t="s">
        <v>130</v>
      </c>
      <c r="E29" s="98">
        <f>SUM(E24:E28)</f>
        <v>0</v>
      </c>
      <c r="F29" s="88"/>
      <c r="G29" s="98">
        <f t="shared" ref="G29:J29" si="0">SUM(G24:G28)</f>
        <v>0</v>
      </c>
      <c r="H29" s="98">
        <f t="shared" si="0"/>
        <v>0</v>
      </c>
      <c r="I29" s="98">
        <f t="shared" si="0"/>
        <v>0</v>
      </c>
      <c r="J29" s="98">
        <f t="shared" si="0"/>
        <v>0</v>
      </c>
    </row>
    <row r="30" spans="1:10" x14ac:dyDescent="0.25">
      <c r="B30" s="92"/>
      <c r="E30" s="88"/>
      <c r="F30" s="88"/>
      <c r="G30" s="88"/>
      <c r="H30" s="88"/>
      <c r="I30" s="88"/>
      <c r="J30" s="88"/>
    </row>
    <row r="31" spans="1:10" x14ac:dyDescent="0.25">
      <c r="B31" s="95" t="s">
        <v>154</v>
      </c>
      <c r="C31" s="79"/>
      <c r="D31" s="79"/>
      <c r="E31" s="79"/>
      <c r="F31" s="79"/>
      <c r="G31" s="79"/>
      <c r="H31" s="79"/>
      <c r="I31" s="79"/>
      <c r="J31" s="79"/>
    </row>
    <row r="32" spans="1:10" x14ac:dyDescent="0.25">
      <c r="B32" s="96" t="s">
        <v>155</v>
      </c>
      <c r="D32" s="79"/>
      <c r="E32" s="63">
        <v>0</v>
      </c>
      <c r="F32" s="90"/>
      <c r="G32" s="63">
        <v>0</v>
      </c>
      <c r="H32" s="63">
        <v>0</v>
      </c>
      <c r="I32" s="63">
        <v>0</v>
      </c>
      <c r="J32" s="63">
        <v>0</v>
      </c>
    </row>
    <row r="33" spans="1:10" x14ac:dyDescent="0.25">
      <c r="B33" s="96" t="s">
        <v>156</v>
      </c>
      <c r="D33" s="79"/>
      <c r="E33" s="63">
        <v>0</v>
      </c>
      <c r="F33" s="88"/>
      <c r="G33" s="63">
        <v>0</v>
      </c>
      <c r="H33" s="63">
        <v>0</v>
      </c>
      <c r="I33" s="63">
        <v>0</v>
      </c>
      <c r="J33" s="63">
        <v>0</v>
      </c>
    </row>
    <row r="34" spans="1:10" x14ac:dyDescent="0.25">
      <c r="B34" s="92" t="s">
        <v>137</v>
      </c>
      <c r="D34" s="89"/>
      <c r="E34" s="98">
        <f>SUM(E32:E33)</f>
        <v>0</v>
      </c>
      <c r="F34" s="88"/>
      <c r="G34" s="98">
        <f t="shared" ref="G34:J34" si="1">SUM(G32:G33)</f>
        <v>0</v>
      </c>
      <c r="H34" s="98">
        <f t="shared" si="1"/>
        <v>0</v>
      </c>
      <c r="I34" s="98">
        <f t="shared" si="1"/>
        <v>0</v>
      </c>
      <c r="J34" s="98">
        <f t="shared" si="1"/>
        <v>0</v>
      </c>
    </row>
    <row r="35" spans="1:10" x14ac:dyDescent="0.25">
      <c r="B35" s="79"/>
      <c r="C35" s="79"/>
      <c r="D35" s="79"/>
      <c r="E35" s="79"/>
      <c r="F35" s="79"/>
      <c r="G35" s="79"/>
      <c r="H35" s="79"/>
      <c r="I35" s="79"/>
      <c r="J35" s="79"/>
    </row>
    <row r="36" spans="1:10" ht="15" x14ac:dyDescent="0.4">
      <c r="B36" s="92" t="s">
        <v>131</v>
      </c>
      <c r="C36" s="79"/>
      <c r="E36" s="100">
        <f>E29+E34</f>
        <v>0</v>
      </c>
      <c r="F36" s="93"/>
      <c r="G36" s="100">
        <f>G29+G34</f>
        <v>0</v>
      </c>
      <c r="H36" s="100">
        <f>H29+H34</f>
        <v>0</v>
      </c>
      <c r="I36" s="100">
        <f>I29+I34</f>
        <v>0</v>
      </c>
      <c r="J36" s="100">
        <f>J29+J34</f>
        <v>0</v>
      </c>
    </row>
    <row r="37" spans="1:10" x14ac:dyDescent="0.25">
      <c r="B37" s="79"/>
      <c r="C37" s="79"/>
      <c r="D37" s="79"/>
      <c r="E37" s="79"/>
      <c r="F37" s="79"/>
      <c r="G37" s="79"/>
      <c r="H37" s="79"/>
      <c r="I37" s="79"/>
      <c r="J37" s="79"/>
    </row>
    <row r="38" spans="1:10" x14ac:dyDescent="0.25">
      <c r="B38" s="97" t="s">
        <v>157</v>
      </c>
      <c r="C38" s="94"/>
      <c r="D38" s="94"/>
      <c r="E38" s="88"/>
      <c r="F38" s="88"/>
      <c r="G38" s="93"/>
      <c r="H38" s="93"/>
      <c r="I38" s="93"/>
      <c r="J38" s="93"/>
    </row>
    <row r="39" spans="1:10" x14ac:dyDescent="0.25">
      <c r="B39" s="96" t="s">
        <v>132</v>
      </c>
      <c r="D39" s="94"/>
      <c r="E39" s="63">
        <v>0</v>
      </c>
      <c r="F39" s="88"/>
      <c r="G39" s="63">
        <v>0</v>
      </c>
      <c r="H39" s="63">
        <v>0</v>
      </c>
      <c r="I39" s="63">
        <v>0</v>
      </c>
      <c r="J39" s="63">
        <v>0</v>
      </c>
    </row>
    <row r="40" spans="1:10" x14ac:dyDescent="0.25">
      <c r="B40" s="96" t="s">
        <v>133</v>
      </c>
      <c r="D40" s="94"/>
      <c r="E40" s="63">
        <v>0</v>
      </c>
      <c r="F40" s="88"/>
      <c r="G40" s="63">
        <v>0</v>
      </c>
      <c r="H40" s="63">
        <v>0</v>
      </c>
      <c r="I40" s="63">
        <v>0</v>
      </c>
      <c r="J40" s="63">
        <v>0</v>
      </c>
    </row>
    <row r="41" spans="1:10" x14ac:dyDescent="0.25">
      <c r="B41" s="96" t="s">
        <v>164</v>
      </c>
      <c r="D41" s="94"/>
      <c r="E41" s="103">
        <v>0</v>
      </c>
      <c r="F41" s="88"/>
      <c r="G41" s="103">
        <v>0</v>
      </c>
      <c r="H41" s="103">
        <v>0</v>
      </c>
      <c r="I41" s="103">
        <v>0</v>
      </c>
      <c r="J41" s="103">
        <v>0</v>
      </c>
    </row>
    <row r="42" spans="1:10" ht="15" x14ac:dyDescent="0.4">
      <c r="B42" s="92" t="s">
        <v>134</v>
      </c>
      <c r="C42" s="89"/>
      <c r="E42" s="101">
        <f>SUM(E39:E41)</f>
        <v>0</v>
      </c>
      <c r="F42" s="88"/>
      <c r="G42" s="101">
        <f>SUM(G39:G41)</f>
        <v>0</v>
      </c>
      <c r="H42" s="101">
        <f>SUM(H39:H41)</f>
        <v>0</v>
      </c>
      <c r="I42" s="101">
        <f>SUM(I39:I41)</f>
        <v>0</v>
      </c>
      <c r="J42" s="101">
        <f>SUM(J39:J41)</f>
        <v>0</v>
      </c>
    </row>
    <row r="43" spans="1:10" x14ac:dyDescent="0.25">
      <c r="B43" s="79"/>
      <c r="C43" s="79"/>
      <c r="D43" s="79"/>
      <c r="E43" s="79"/>
      <c r="F43" s="79"/>
      <c r="G43" s="79"/>
      <c r="H43" s="79"/>
      <c r="I43" s="79"/>
      <c r="J43" s="79"/>
    </row>
    <row r="44" spans="1:10" ht="13.8" thickBot="1" x14ac:dyDescent="0.3">
      <c r="A44" s="92" t="s">
        <v>135</v>
      </c>
      <c r="B44" s="79"/>
      <c r="C44" s="89"/>
      <c r="E44" s="102">
        <f>E36+E42</f>
        <v>0</v>
      </c>
      <c r="F44" s="88"/>
      <c r="G44" s="102">
        <f>G36+G42</f>
        <v>0</v>
      </c>
      <c r="H44" s="102">
        <f>H36+H42</f>
        <v>0</v>
      </c>
      <c r="I44" s="102">
        <f>I36+I42</f>
        <v>0</v>
      </c>
      <c r="J44" s="102">
        <f>J36+J42</f>
        <v>0</v>
      </c>
    </row>
    <row r="45" spans="1:10" ht="13.8" thickTop="1" x14ac:dyDescent="0.25">
      <c r="B45" s="79"/>
      <c r="C45" s="89"/>
      <c r="D45" s="94"/>
      <c r="E45" s="88"/>
      <c r="F45" s="88"/>
      <c r="G45" s="93"/>
      <c r="H45" s="93"/>
      <c r="I45" s="93"/>
      <c r="J45" s="93"/>
    </row>
  </sheetData>
  <mergeCells count="1">
    <mergeCell ref="B3:G3"/>
  </mergeCells>
  <pageMargins left="0.7" right="0.7" top="0.75" bottom="0.75" header="0.3" footer="0.3"/>
  <pageSetup scale="61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8671875" defaultRowHeight="14.4" x14ac:dyDescent="0.3"/>
  <cols>
    <col min="1" max="1" width="16.109375" bestFit="1" customWidth="1"/>
  </cols>
  <sheetData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Sheet</vt:lpstr>
      <vt:lpstr>Enrollment</vt:lpstr>
      <vt:lpstr>Budget</vt:lpstr>
      <vt:lpstr>Statement of Activites</vt:lpstr>
      <vt:lpstr>Statement of Financial Position</vt:lpstr>
      <vt:lpstr>References</vt:lpstr>
      <vt:lpstr>'Cover Sheet'!Print_Area</vt:lpstr>
      <vt:lpstr>'Statement of Activites'!Print_Area</vt:lpstr>
      <vt:lpstr>'Statement of Financial Position'!Print_Area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PCSB</dc:creator>
  <cp:lastModifiedBy>David Schlossman</cp:lastModifiedBy>
  <cp:lastPrinted>2015-03-10T20:29:00Z</cp:lastPrinted>
  <dcterms:created xsi:type="dcterms:W3CDTF">2015-03-09T19:17:40Z</dcterms:created>
  <dcterms:modified xsi:type="dcterms:W3CDTF">2017-05-31T23:59:59Z</dcterms:modified>
</cp:coreProperties>
</file>