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60" windowWidth="20115" windowHeight="8010"/>
  </bookViews>
  <sheets>
    <sheet name="Meridian budget to PCSB" sheetId="1" r:id="rId1"/>
  </sheets>
  <externalReferences>
    <externalReference r:id="rId2"/>
    <externalReference r:id="rId3"/>
  </externalReferences>
  <definedNames>
    <definedName name="_7027AC9C059748c8A1CB672677814313_UserDefaultSettings_0" hidden="1">#VALUE!</definedName>
    <definedName name="_7027AC9C059748c8A1CB672677814313_UserDefaultSettings_1" hidden="1">"e&gt;_x000D_
    &lt;FontColor&gt;-1&lt;/FontColor&gt;_x000D_
    &lt;FontSize&gt;8&lt;/FontSize&gt;_x000D_
    &lt;FontBold&gt;false&lt;/FontBold&gt;_x000D_
    &lt;FontItalic&gt;false&lt;/FontItalic&gt;_x000D_
    &lt;FontUnderlined&gt;false&lt;/FontUnderlined&gt;_x000D_
  &lt;/TableDimensionCaption&gt;_x000D_
  &lt;TableBandColor&gt;49&lt;/TableBandColor&gt;_x000D_
  &lt;TableBandS"&amp;"ize&gt;2&lt;/TableBandSize&gt;_x000D_
  &lt;TableFormatNonLeafRowMembersBold&gt;false&lt;/TableFormatNonLeafRowMembersBold&gt;_x000D_
  &lt;TableFormatNonLeafColumnMembersBold&gt;false&lt;/TableFormatNonLeafColumnMembersBold&gt;_x000D_
  &lt;TableFormatNonLeafRowCellsBold&gt;false&lt;/TableFormatNonLeafRowCellsBol"&amp;"d&gt;_x000D_
  &lt;TableFormatNonLeafColumnCellsBold&gt;false&lt;/TableFormatNonLeafColumnCellsBold&gt;_x000D_
  &lt;TableGridColor&gt;15&lt;/TableGridColor&gt;_x000D_
  &lt;ChartTableRowAxisLabelDirection&gt;90&lt;/ChartTableRowAxisLabelDirection&gt;_x000D_
&lt;/UserSettings&gt;"</definedName>
    <definedName name="_7027AC9C059748c8A1CB672677814313_UserDefaultSettings_Count" hidden="1">2</definedName>
    <definedName name="ActMap">[2]Accounts!$D$2:$K$436</definedName>
    <definedName name="BudgetVersion">[2]Setup!$D$8</definedName>
    <definedName name="CFT">[2]Alloc!$B$7:$N$143</definedName>
    <definedName name="ERateDiscountTable">[1]Pop!$BJ$95:$BL$99</definedName>
    <definedName name="fte">'[2]Exp-Per'!$H$275:$AZ$275</definedName>
    <definedName name="fteGeneralAdmin">'[2]Exp-Per'!$H$274:$AZ$274</definedName>
    <definedName name="fteOtherCurricular">'[2]Exp-Per'!$H$273:$AZ$273</definedName>
    <definedName name="fteTeachersAll">'[2]Exp-Per'!$H$266:$AZ$266</definedName>
    <definedName name="fteTeachersMain">'[2]Exp-Per'!#REF!</definedName>
    <definedName name="fteTeachersSpEd">'[2]Exp-Per'!#REF!</definedName>
    <definedName name="HTML1_1" hidden="1">"[FCFF3]Sheet1!$A$1:$L$34"</definedName>
    <definedName name="HTML1_10" hidden="1">""</definedName>
    <definedName name="HTML1_11" hidden="1">1</definedName>
    <definedName name="HTML1_12" hidden="1">"Aswath:Adobe SiteMillª 1.0.2:MyHomePage:FCFF3.html"</definedName>
    <definedName name="HTML1_2" hidden="1">1</definedName>
    <definedName name="HTML1_3" hidden="1">"FCFF3"</definedName>
    <definedName name="HTML1_4" hidden="1">"Three-Stage FCFF Model"</definedName>
    <definedName name="HTML1_5" hidden="1">""</definedName>
    <definedName name="HTML1_6" hidden="1">-4146</definedName>
    <definedName name="HTML1_7" hidden="1">-4146</definedName>
    <definedName name="HTML1_8" hidden="1">"10/22/96"</definedName>
    <definedName name="HTML1_9" hidden="1">"Aswath Damodaran"</definedName>
    <definedName name="HTMLCount" hidden="1">1</definedName>
    <definedName name="Infl">'[2]Exp-Per'!$H$10</definedName>
    <definedName name="PPFMethod">'[2]Rev-Loc'!$CM$6</definedName>
    <definedName name="SalInfl">[1]Roster!$P$3</definedName>
    <definedName name="SchoolName">[2]Setup!$D$7</definedName>
    <definedName name="SetupBudgetYears">[2]Setup!$H$17:$J$61</definedName>
    <definedName name="StudentGrowth">[1]Pop!$H$70:$AZ$70</definedName>
    <definedName name="Students">[1]Pop!$H$68:$AZ$68</definedName>
    <definedName name="YearCashFlow">[2]Setup!$D$12</definedName>
    <definedName name="YearCurrent">[2]Setup!$D$10</definedName>
    <definedName name="YearLocationReport">[2]Setup!$J$11</definedName>
    <definedName name="YearNext">[2]Setup!$D$11</definedName>
  </definedNames>
  <calcPr calcId="145621"/>
</workbook>
</file>

<file path=xl/calcChain.xml><?xml version="1.0" encoding="utf-8"?>
<calcChain xmlns="http://schemas.openxmlformats.org/spreadsheetml/2006/main">
  <c r="E403" i="1" l="1"/>
  <c r="E402" i="1"/>
  <c r="E399" i="1"/>
  <c r="E398" i="1"/>
  <c r="E397" i="1"/>
  <c r="E396" i="1"/>
  <c r="E395" i="1"/>
  <c r="E391" i="1"/>
  <c r="AS383" i="1"/>
  <c r="AR383" i="1"/>
  <c r="AQ383" i="1"/>
  <c r="AP383" i="1"/>
  <c r="AO383" i="1"/>
  <c r="AN383" i="1"/>
  <c r="AM383" i="1"/>
  <c r="AL383" i="1"/>
  <c r="AK383" i="1"/>
  <c r="AJ383" i="1"/>
  <c r="AI383" i="1"/>
  <c r="AH383" i="1"/>
  <c r="AG383" i="1"/>
  <c r="AF383" i="1"/>
  <c r="AE383" i="1"/>
  <c r="AD383" i="1"/>
  <c r="AC383" i="1"/>
  <c r="AB383" i="1"/>
  <c r="AA383" i="1"/>
  <c r="Z383" i="1"/>
  <c r="Y383" i="1"/>
  <c r="X383" i="1"/>
  <c r="W383" i="1"/>
  <c r="V383" i="1"/>
  <c r="U383" i="1"/>
  <c r="T383" i="1"/>
  <c r="S383" i="1"/>
  <c r="R383" i="1"/>
  <c r="Q383" i="1"/>
  <c r="P383" i="1"/>
  <c r="O383" i="1"/>
  <c r="N383" i="1"/>
  <c r="M383" i="1"/>
  <c r="L383" i="1"/>
  <c r="K383" i="1"/>
  <c r="J383" i="1"/>
  <c r="I383" i="1"/>
  <c r="H383" i="1"/>
  <c r="G383" i="1"/>
  <c r="AS374" i="1"/>
  <c r="AR374" i="1"/>
  <c r="AQ374" i="1"/>
  <c r="AP374" i="1"/>
  <c r="AO374" i="1"/>
  <c r="AN374" i="1"/>
  <c r="AM374" i="1"/>
  <c r="AL374" i="1"/>
  <c r="AK374" i="1"/>
  <c r="AJ374" i="1"/>
  <c r="AI374" i="1"/>
  <c r="AH374" i="1"/>
  <c r="AG374" i="1"/>
  <c r="AF374" i="1"/>
  <c r="AE374" i="1"/>
  <c r="AD374" i="1"/>
  <c r="AC374" i="1"/>
  <c r="AB374" i="1"/>
  <c r="AA374" i="1"/>
  <c r="Z374" i="1"/>
  <c r="Y374" i="1"/>
  <c r="X374" i="1"/>
  <c r="W374" i="1"/>
  <c r="V374" i="1"/>
  <c r="U374" i="1"/>
  <c r="T374" i="1"/>
  <c r="S374" i="1"/>
  <c r="R374" i="1"/>
  <c r="Q374" i="1"/>
  <c r="P374" i="1"/>
  <c r="O374" i="1"/>
  <c r="N374" i="1"/>
  <c r="M374" i="1"/>
  <c r="L374" i="1"/>
  <c r="K374" i="1"/>
  <c r="J374" i="1"/>
  <c r="I374" i="1"/>
  <c r="H374" i="1"/>
  <c r="G374" i="1"/>
  <c r="AS262" i="1"/>
  <c r="AR262" i="1"/>
  <c r="AQ262" i="1"/>
  <c r="AP262" i="1"/>
  <c r="AO262" i="1"/>
  <c r="AN262" i="1"/>
  <c r="AM262" i="1"/>
  <c r="AL262" i="1"/>
  <c r="AK262" i="1"/>
  <c r="AJ262" i="1"/>
  <c r="AI262" i="1"/>
  <c r="AH262" i="1"/>
  <c r="AG262" i="1"/>
  <c r="AF262" i="1"/>
  <c r="AE262" i="1"/>
  <c r="AD262" i="1"/>
  <c r="AC262" i="1"/>
  <c r="AB262" i="1"/>
  <c r="AA262" i="1"/>
  <c r="Z262" i="1"/>
  <c r="Y262" i="1"/>
  <c r="X262" i="1"/>
  <c r="W262" i="1"/>
  <c r="V262" i="1"/>
  <c r="U262" i="1"/>
  <c r="T262" i="1"/>
  <c r="S262" i="1"/>
  <c r="R262" i="1"/>
  <c r="Q262" i="1"/>
  <c r="P262" i="1"/>
  <c r="O262" i="1"/>
  <c r="N262" i="1"/>
  <c r="M262" i="1"/>
  <c r="L262" i="1"/>
  <c r="K262" i="1"/>
  <c r="J262" i="1"/>
  <c r="I262" i="1"/>
  <c r="H262" i="1"/>
  <c r="G262" i="1"/>
  <c r="AS253" i="1"/>
  <c r="AR253" i="1"/>
  <c r="AQ253" i="1"/>
  <c r="AP253" i="1"/>
  <c r="AO253" i="1"/>
  <c r="AN253" i="1"/>
  <c r="AM253" i="1"/>
  <c r="AL253" i="1"/>
  <c r="AK253" i="1"/>
  <c r="AJ253" i="1"/>
  <c r="AI253" i="1"/>
  <c r="AH253" i="1"/>
  <c r="AG253" i="1"/>
  <c r="AF253" i="1"/>
  <c r="AE253" i="1"/>
  <c r="AD253" i="1"/>
  <c r="AC253" i="1"/>
  <c r="AB253" i="1"/>
  <c r="AA253" i="1"/>
  <c r="Z253" i="1"/>
  <c r="Y253" i="1"/>
  <c r="X253" i="1"/>
  <c r="W253" i="1"/>
  <c r="V253" i="1"/>
  <c r="U253" i="1"/>
  <c r="T253" i="1"/>
  <c r="S253" i="1"/>
  <c r="R253" i="1"/>
  <c r="Q253" i="1"/>
  <c r="P253" i="1"/>
  <c r="O253" i="1"/>
  <c r="N253" i="1"/>
  <c r="M253" i="1"/>
  <c r="L253" i="1"/>
  <c r="K253" i="1"/>
  <c r="J253" i="1"/>
  <c r="I253" i="1"/>
  <c r="H253" i="1"/>
  <c r="G253" i="1"/>
  <c r="AS249" i="1"/>
  <c r="AR249" i="1"/>
  <c r="AQ249" i="1"/>
  <c r="AP249" i="1"/>
  <c r="AO249" i="1"/>
  <c r="AN249" i="1"/>
  <c r="AM249" i="1"/>
  <c r="AL249" i="1"/>
  <c r="AK249" i="1"/>
  <c r="AJ249" i="1"/>
  <c r="AI249" i="1"/>
  <c r="AH249" i="1"/>
  <c r="AG249" i="1"/>
  <c r="AF249" i="1"/>
  <c r="AE249" i="1"/>
  <c r="AD249" i="1"/>
  <c r="AC249" i="1"/>
  <c r="AB249" i="1"/>
  <c r="AA249" i="1"/>
  <c r="Z249" i="1"/>
  <c r="Y249" i="1"/>
  <c r="X249" i="1"/>
  <c r="W249" i="1"/>
  <c r="V249" i="1"/>
  <c r="U249" i="1"/>
  <c r="T249" i="1"/>
  <c r="S249" i="1"/>
  <c r="R249" i="1"/>
  <c r="Q249" i="1"/>
  <c r="P249" i="1"/>
  <c r="O249" i="1"/>
  <c r="N249" i="1"/>
  <c r="M249" i="1"/>
  <c r="L249" i="1"/>
  <c r="K249" i="1"/>
  <c r="J249" i="1"/>
  <c r="I249" i="1"/>
  <c r="H249" i="1"/>
  <c r="G249" i="1"/>
  <c r="AS245" i="1"/>
  <c r="AR245" i="1"/>
  <c r="AQ245" i="1"/>
  <c r="AP245" i="1"/>
  <c r="AO245" i="1"/>
  <c r="AN245" i="1"/>
  <c r="AM245" i="1"/>
  <c r="AL245" i="1"/>
  <c r="AK245" i="1"/>
  <c r="AJ245" i="1"/>
  <c r="AI245" i="1"/>
  <c r="AH245" i="1"/>
  <c r="AG245" i="1"/>
  <c r="AF245" i="1"/>
  <c r="AE245" i="1"/>
  <c r="AD245" i="1"/>
  <c r="AC245" i="1"/>
  <c r="AB245" i="1"/>
  <c r="AA245" i="1"/>
  <c r="Z245" i="1"/>
  <c r="Y245" i="1"/>
  <c r="X245" i="1"/>
  <c r="W245" i="1"/>
  <c r="V245" i="1"/>
  <c r="U245" i="1"/>
  <c r="T245" i="1"/>
  <c r="S245" i="1"/>
  <c r="R245" i="1"/>
  <c r="Q245" i="1"/>
  <c r="P245" i="1"/>
  <c r="O245" i="1"/>
  <c r="N245" i="1"/>
  <c r="M245" i="1"/>
  <c r="L245" i="1"/>
  <c r="K245" i="1"/>
  <c r="J245" i="1"/>
  <c r="I245" i="1"/>
  <c r="H245" i="1"/>
  <c r="G245" i="1"/>
  <c r="AS239" i="1"/>
  <c r="AR239" i="1"/>
  <c r="AQ239" i="1"/>
  <c r="AP239" i="1"/>
  <c r="AO239" i="1"/>
  <c r="AN239" i="1"/>
  <c r="AM239" i="1"/>
  <c r="AL239" i="1"/>
  <c r="AK239" i="1"/>
  <c r="AJ239" i="1"/>
  <c r="AI239" i="1"/>
  <c r="AH239" i="1"/>
  <c r="AG239" i="1"/>
  <c r="AF239" i="1"/>
  <c r="AE239" i="1"/>
  <c r="AD239" i="1"/>
  <c r="AC239" i="1"/>
  <c r="AB239" i="1"/>
  <c r="AA239" i="1"/>
  <c r="Z239" i="1"/>
  <c r="Y239" i="1"/>
  <c r="X239" i="1"/>
  <c r="W239" i="1"/>
  <c r="V239" i="1"/>
  <c r="U239" i="1"/>
  <c r="T239" i="1"/>
  <c r="S239" i="1"/>
  <c r="R239" i="1"/>
  <c r="Q239" i="1"/>
  <c r="P239" i="1"/>
  <c r="O239" i="1"/>
  <c r="N239" i="1"/>
  <c r="M239" i="1"/>
  <c r="L239" i="1"/>
  <c r="K239" i="1"/>
  <c r="J239" i="1"/>
  <c r="I239" i="1"/>
  <c r="H239" i="1"/>
  <c r="G239" i="1"/>
  <c r="AS227" i="1"/>
  <c r="AR227" i="1"/>
  <c r="AQ227" i="1"/>
  <c r="AP227" i="1"/>
  <c r="AO227" i="1"/>
  <c r="AN227" i="1"/>
  <c r="AM227" i="1"/>
  <c r="AL227" i="1"/>
  <c r="AK227" i="1"/>
  <c r="AJ227" i="1"/>
  <c r="AI227" i="1"/>
  <c r="AH227" i="1"/>
  <c r="AG227" i="1"/>
  <c r="AF227" i="1"/>
  <c r="AE227" i="1"/>
  <c r="AD227" i="1"/>
  <c r="AC227" i="1"/>
  <c r="AB227" i="1"/>
  <c r="AA227" i="1"/>
  <c r="Z227" i="1"/>
  <c r="Y227" i="1"/>
  <c r="X227" i="1"/>
  <c r="W227" i="1"/>
  <c r="V227" i="1"/>
  <c r="U227" i="1"/>
  <c r="T227" i="1"/>
  <c r="S227" i="1"/>
  <c r="R227" i="1"/>
  <c r="Q227" i="1"/>
  <c r="P227" i="1"/>
  <c r="O227" i="1"/>
  <c r="N227" i="1"/>
  <c r="M227" i="1"/>
  <c r="L227" i="1"/>
  <c r="K227" i="1"/>
  <c r="J227" i="1"/>
  <c r="I227" i="1"/>
  <c r="H227" i="1"/>
  <c r="G227" i="1"/>
  <c r="AS219" i="1"/>
  <c r="AS254" i="1" s="1"/>
  <c r="AR219" i="1"/>
  <c r="AR254" i="1" s="1"/>
  <c r="AQ219" i="1"/>
  <c r="AQ254" i="1" s="1"/>
  <c r="AP219" i="1"/>
  <c r="AP254" i="1" s="1"/>
  <c r="AO219" i="1"/>
  <c r="AO254" i="1" s="1"/>
  <c r="AN219" i="1"/>
  <c r="AN254" i="1" s="1"/>
  <c r="AM219" i="1"/>
  <c r="AM254" i="1" s="1"/>
  <c r="AL219" i="1"/>
  <c r="AL254" i="1" s="1"/>
  <c r="AK219" i="1"/>
  <c r="AK254" i="1" s="1"/>
  <c r="AJ219" i="1"/>
  <c r="AJ254" i="1" s="1"/>
  <c r="AI219" i="1"/>
  <c r="AI254" i="1" s="1"/>
  <c r="AH219" i="1"/>
  <c r="AH254" i="1" s="1"/>
  <c r="AG219" i="1"/>
  <c r="AG254" i="1" s="1"/>
  <c r="AF219" i="1"/>
  <c r="AF254" i="1" s="1"/>
  <c r="AE219" i="1"/>
  <c r="AE254" i="1" s="1"/>
  <c r="AD219" i="1"/>
  <c r="AD254" i="1" s="1"/>
  <c r="AC219" i="1"/>
  <c r="AC254" i="1" s="1"/>
  <c r="AB219" i="1"/>
  <c r="AB254" i="1" s="1"/>
  <c r="AA219" i="1"/>
  <c r="AA254" i="1" s="1"/>
  <c r="Z219" i="1"/>
  <c r="Z254" i="1" s="1"/>
  <c r="Y219" i="1"/>
  <c r="Y254" i="1" s="1"/>
  <c r="X219" i="1"/>
  <c r="X254" i="1" s="1"/>
  <c r="W219" i="1"/>
  <c r="W254" i="1" s="1"/>
  <c r="V219" i="1"/>
  <c r="V254" i="1" s="1"/>
  <c r="U219" i="1"/>
  <c r="U254" i="1" s="1"/>
  <c r="T219" i="1"/>
  <c r="T254" i="1" s="1"/>
  <c r="S219" i="1"/>
  <c r="S254" i="1" s="1"/>
  <c r="R219" i="1"/>
  <c r="R254" i="1" s="1"/>
  <c r="Q219" i="1"/>
  <c r="Q254" i="1" s="1"/>
  <c r="P219" i="1"/>
  <c r="P254" i="1" s="1"/>
  <c r="O219" i="1"/>
  <c r="O254" i="1" s="1"/>
  <c r="N219" i="1"/>
  <c r="N254" i="1" s="1"/>
  <c r="M219" i="1"/>
  <c r="M254" i="1" s="1"/>
  <c r="L219" i="1"/>
  <c r="L254" i="1" s="1"/>
  <c r="K219" i="1"/>
  <c r="K254" i="1" s="1"/>
  <c r="J219" i="1"/>
  <c r="J254" i="1" s="1"/>
  <c r="I219" i="1"/>
  <c r="I254" i="1" s="1"/>
  <c r="H219" i="1"/>
  <c r="H254" i="1" s="1"/>
  <c r="G219" i="1"/>
  <c r="G254" i="1" s="1"/>
  <c r="AS198" i="1"/>
  <c r="AR198" i="1"/>
  <c r="AQ198" i="1"/>
  <c r="AP198" i="1"/>
  <c r="AO198" i="1"/>
  <c r="AN198" i="1"/>
  <c r="AM198" i="1"/>
  <c r="AL198" i="1"/>
  <c r="AK198" i="1"/>
  <c r="AJ198" i="1"/>
  <c r="AI198" i="1"/>
  <c r="AH198" i="1"/>
  <c r="AG198" i="1"/>
  <c r="AF198" i="1"/>
  <c r="AE198" i="1"/>
  <c r="AD198" i="1"/>
  <c r="AC198" i="1"/>
  <c r="AB198" i="1"/>
  <c r="AA198" i="1"/>
  <c r="Z198" i="1"/>
  <c r="Y198" i="1"/>
  <c r="X198" i="1"/>
  <c r="W198" i="1"/>
  <c r="V198" i="1"/>
  <c r="U198" i="1"/>
  <c r="T198" i="1"/>
  <c r="S198" i="1"/>
  <c r="R198" i="1"/>
  <c r="Q198" i="1"/>
  <c r="P198" i="1"/>
  <c r="O198" i="1"/>
  <c r="N198" i="1"/>
  <c r="M198" i="1"/>
  <c r="L198" i="1"/>
  <c r="K198" i="1"/>
  <c r="J198" i="1"/>
  <c r="I198" i="1"/>
  <c r="H198" i="1"/>
  <c r="G198" i="1"/>
  <c r="AS191" i="1"/>
  <c r="AS199" i="1" s="1"/>
  <c r="AR191" i="1"/>
  <c r="AR199" i="1" s="1"/>
  <c r="AQ191" i="1"/>
  <c r="AQ199" i="1" s="1"/>
  <c r="AP191" i="1"/>
  <c r="AP199" i="1" s="1"/>
  <c r="AO191" i="1"/>
  <c r="AO199" i="1" s="1"/>
  <c r="AN191" i="1"/>
  <c r="AN199" i="1" s="1"/>
  <c r="AM191" i="1"/>
  <c r="AM199" i="1" s="1"/>
  <c r="AL191" i="1"/>
  <c r="AL199" i="1" s="1"/>
  <c r="AK191" i="1"/>
  <c r="AK199" i="1" s="1"/>
  <c r="AJ191" i="1"/>
  <c r="AJ199" i="1" s="1"/>
  <c r="AI191" i="1"/>
  <c r="AI199" i="1" s="1"/>
  <c r="AH191" i="1"/>
  <c r="AH199" i="1" s="1"/>
  <c r="AG191" i="1"/>
  <c r="AG199" i="1" s="1"/>
  <c r="AF191" i="1"/>
  <c r="AF199" i="1" s="1"/>
  <c r="AE191" i="1"/>
  <c r="AE199" i="1" s="1"/>
  <c r="AD191" i="1"/>
  <c r="AD199" i="1" s="1"/>
  <c r="AC191" i="1"/>
  <c r="AC199" i="1" s="1"/>
  <c r="AB191" i="1"/>
  <c r="AB199" i="1" s="1"/>
  <c r="AA191" i="1"/>
  <c r="AA199" i="1" s="1"/>
  <c r="Z191" i="1"/>
  <c r="Z199" i="1" s="1"/>
  <c r="Y191" i="1"/>
  <c r="Y199" i="1" s="1"/>
  <c r="X191" i="1"/>
  <c r="X199" i="1" s="1"/>
  <c r="W191" i="1"/>
  <c r="W199" i="1" s="1"/>
  <c r="V191" i="1"/>
  <c r="V199" i="1" s="1"/>
  <c r="U191" i="1"/>
  <c r="U199" i="1" s="1"/>
  <c r="T191" i="1"/>
  <c r="T199" i="1" s="1"/>
  <c r="S191" i="1"/>
  <c r="S199" i="1" s="1"/>
  <c r="R191" i="1"/>
  <c r="R199" i="1" s="1"/>
  <c r="Q191" i="1"/>
  <c r="Q199" i="1" s="1"/>
  <c r="P191" i="1"/>
  <c r="P199" i="1" s="1"/>
  <c r="O191" i="1"/>
  <c r="O199" i="1" s="1"/>
  <c r="N191" i="1"/>
  <c r="N199" i="1" s="1"/>
  <c r="M191" i="1"/>
  <c r="M199" i="1" s="1"/>
  <c r="L191" i="1"/>
  <c r="L199" i="1" s="1"/>
  <c r="K191" i="1"/>
  <c r="K199" i="1" s="1"/>
  <c r="J191" i="1"/>
  <c r="J199" i="1" s="1"/>
  <c r="I191" i="1"/>
  <c r="I199" i="1" s="1"/>
  <c r="H191" i="1"/>
  <c r="H199" i="1" s="1"/>
  <c r="G191" i="1"/>
  <c r="G199" i="1" s="1"/>
  <c r="AS184" i="1"/>
  <c r="AR184" i="1"/>
  <c r="AQ184" i="1"/>
  <c r="AP184" i="1"/>
  <c r="AO184" i="1"/>
  <c r="AN184" i="1"/>
  <c r="AM184" i="1"/>
  <c r="AL184" i="1"/>
  <c r="AK184" i="1"/>
  <c r="AJ184" i="1"/>
  <c r="AI184" i="1"/>
  <c r="AH184" i="1"/>
  <c r="AG184" i="1"/>
  <c r="AF184" i="1"/>
  <c r="AE184" i="1"/>
  <c r="AD184" i="1"/>
  <c r="AC184" i="1"/>
  <c r="AB184" i="1"/>
  <c r="AA184" i="1"/>
  <c r="Z184" i="1"/>
  <c r="Y184" i="1"/>
  <c r="X184" i="1"/>
  <c r="W184" i="1"/>
  <c r="V184" i="1"/>
  <c r="U184" i="1"/>
  <c r="T184" i="1"/>
  <c r="S184" i="1"/>
  <c r="R184" i="1"/>
  <c r="Q184" i="1"/>
  <c r="P184" i="1"/>
  <c r="O184" i="1"/>
  <c r="N184" i="1"/>
  <c r="M184" i="1"/>
  <c r="L184" i="1"/>
  <c r="K184" i="1"/>
  <c r="J184" i="1"/>
  <c r="I184" i="1"/>
  <c r="H184" i="1"/>
  <c r="G184" i="1"/>
  <c r="AS178" i="1"/>
  <c r="AR178" i="1"/>
  <c r="AQ178" i="1"/>
  <c r="AP178" i="1"/>
  <c r="AO178" i="1"/>
  <c r="AN178" i="1"/>
  <c r="AM178" i="1"/>
  <c r="AL178" i="1"/>
  <c r="AK178" i="1"/>
  <c r="AJ178" i="1"/>
  <c r="AI178" i="1"/>
  <c r="AH178" i="1"/>
  <c r="AG178" i="1"/>
  <c r="AF178" i="1"/>
  <c r="AE178" i="1"/>
  <c r="AD178" i="1"/>
  <c r="AC178" i="1"/>
  <c r="AB178" i="1"/>
  <c r="AA178" i="1"/>
  <c r="Z178" i="1"/>
  <c r="Y178" i="1"/>
  <c r="X178" i="1"/>
  <c r="W178" i="1"/>
  <c r="V178" i="1"/>
  <c r="U178" i="1"/>
  <c r="T178" i="1"/>
  <c r="S178" i="1"/>
  <c r="R178" i="1"/>
  <c r="Q178" i="1"/>
  <c r="P178" i="1"/>
  <c r="O178" i="1"/>
  <c r="N178" i="1"/>
  <c r="M178" i="1"/>
  <c r="L178" i="1"/>
  <c r="K178" i="1"/>
  <c r="J178" i="1"/>
  <c r="I178" i="1"/>
  <c r="H178" i="1"/>
  <c r="G178" i="1"/>
  <c r="AS170" i="1"/>
  <c r="AR170" i="1"/>
  <c r="AQ170" i="1"/>
  <c r="AP170" i="1"/>
  <c r="AO170" i="1"/>
  <c r="AN170" i="1"/>
  <c r="AM170" i="1"/>
  <c r="AL170" i="1"/>
  <c r="AK170" i="1"/>
  <c r="AJ170" i="1"/>
  <c r="AI170" i="1"/>
  <c r="AH170" i="1"/>
  <c r="AG170" i="1"/>
  <c r="AF170" i="1"/>
  <c r="AE170" i="1"/>
  <c r="AD170" i="1"/>
  <c r="AC170" i="1"/>
  <c r="AB170" i="1"/>
  <c r="AA170" i="1"/>
  <c r="Z170" i="1"/>
  <c r="Y170" i="1"/>
  <c r="X170" i="1"/>
  <c r="W170" i="1"/>
  <c r="V170" i="1"/>
  <c r="U170" i="1"/>
  <c r="T170" i="1"/>
  <c r="S170" i="1"/>
  <c r="R170" i="1"/>
  <c r="Q170" i="1"/>
  <c r="P170" i="1"/>
  <c r="O170" i="1"/>
  <c r="N170" i="1"/>
  <c r="M170" i="1"/>
  <c r="L170" i="1"/>
  <c r="K170" i="1"/>
  <c r="J170" i="1"/>
  <c r="I170" i="1"/>
  <c r="H170" i="1"/>
  <c r="G170" i="1"/>
  <c r="AS165" i="1"/>
  <c r="AR165" i="1"/>
  <c r="AQ165" i="1"/>
  <c r="AP165" i="1"/>
  <c r="AO165" i="1"/>
  <c r="AN165" i="1"/>
  <c r="AM165" i="1"/>
  <c r="AL165" i="1"/>
  <c r="AK165" i="1"/>
  <c r="AJ165" i="1"/>
  <c r="AI165" i="1"/>
  <c r="AH165" i="1"/>
  <c r="AG165" i="1"/>
  <c r="AF165" i="1"/>
  <c r="AE165" i="1"/>
  <c r="AD165" i="1"/>
  <c r="AC165" i="1"/>
  <c r="AB165" i="1"/>
  <c r="AA165" i="1"/>
  <c r="Z165" i="1"/>
  <c r="Y165" i="1"/>
  <c r="X165" i="1"/>
  <c r="W165" i="1"/>
  <c r="V165" i="1"/>
  <c r="U165" i="1"/>
  <c r="T165" i="1"/>
  <c r="S165" i="1"/>
  <c r="R165" i="1"/>
  <c r="Q165" i="1"/>
  <c r="P165" i="1"/>
  <c r="O165" i="1"/>
  <c r="N165" i="1"/>
  <c r="M165" i="1"/>
  <c r="L165" i="1"/>
  <c r="K165" i="1"/>
  <c r="J165" i="1"/>
  <c r="I165" i="1"/>
  <c r="H165" i="1"/>
  <c r="G165" i="1"/>
  <c r="AS160" i="1"/>
  <c r="AR160" i="1"/>
  <c r="AQ160" i="1"/>
  <c r="AP160" i="1"/>
  <c r="AO160" i="1"/>
  <c r="AN160" i="1"/>
  <c r="AM160" i="1"/>
  <c r="AL160" i="1"/>
  <c r="AK160" i="1"/>
  <c r="AJ160" i="1"/>
  <c r="AI160" i="1"/>
  <c r="AH160" i="1"/>
  <c r="AG160" i="1"/>
  <c r="AF160" i="1"/>
  <c r="AE160" i="1"/>
  <c r="AD160" i="1"/>
  <c r="AC160" i="1"/>
  <c r="AB160" i="1"/>
  <c r="AA160" i="1"/>
  <c r="Z160" i="1"/>
  <c r="Y160" i="1"/>
  <c r="X160" i="1"/>
  <c r="W160" i="1"/>
  <c r="V160" i="1"/>
  <c r="U160" i="1"/>
  <c r="T160" i="1"/>
  <c r="S160" i="1"/>
  <c r="R160" i="1"/>
  <c r="Q160" i="1"/>
  <c r="P160" i="1"/>
  <c r="O160" i="1"/>
  <c r="N160" i="1"/>
  <c r="M160" i="1"/>
  <c r="L160" i="1"/>
  <c r="K160" i="1"/>
  <c r="J160" i="1"/>
  <c r="I160" i="1"/>
  <c r="H160" i="1"/>
  <c r="G160" i="1"/>
  <c r="AS149" i="1"/>
  <c r="AR149" i="1"/>
  <c r="AQ149" i="1"/>
  <c r="AP149" i="1"/>
  <c r="AO149" i="1"/>
  <c r="AN149" i="1"/>
  <c r="AM149" i="1"/>
  <c r="AL149" i="1"/>
  <c r="AK149" i="1"/>
  <c r="AJ149" i="1"/>
  <c r="AI149" i="1"/>
  <c r="AH149" i="1"/>
  <c r="AG149" i="1"/>
  <c r="AF149" i="1"/>
  <c r="AE149" i="1"/>
  <c r="AD149" i="1"/>
  <c r="AC149" i="1"/>
  <c r="AB149" i="1"/>
  <c r="AA149" i="1"/>
  <c r="Z149" i="1"/>
  <c r="Y149" i="1"/>
  <c r="X149" i="1"/>
  <c r="W149" i="1"/>
  <c r="V149" i="1"/>
  <c r="U149" i="1"/>
  <c r="T149" i="1"/>
  <c r="S149" i="1"/>
  <c r="R149" i="1"/>
  <c r="Q149" i="1"/>
  <c r="P149" i="1"/>
  <c r="O149" i="1"/>
  <c r="N149" i="1"/>
  <c r="M149" i="1"/>
  <c r="L149" i="1"/>
  <c r="K149" i="1"/>
  <c r="J149" i="1"/>
  <c r="I149" i="1"/>
  <c r="H149" i="1"/>
  <c r="G149" i="1"/>
  <c r="AS143" i="1"/>
  <c r="AR143" i="1"/>
  <c r="AQ143" i="1"/>
  <c r="AP143" i="1"/>
  <c r="AO143" i="1"/>
  <c r="AN143" i="1"/>
  <c r="AM143" i="1"/>
  <c r="AL143" i="1"/>
  <c r="AK143" i="1"/>
  <c r="AJ143" i="1"/>
  <c r="AI143" i="1"/>
  <c r="AH143" i="1"/>
  <c r="AG143" i="1"/>
  <c r="AF143" i="1"/>
  <c r="AE143" i="1"/>
  <c r="AD143" i="1"/>
  <c r="AC143" i="1"/>
  <c r="AB143" i="1"/>
  <c r="AA143" i="1"/>
  <c r="Z143" i="1"/>
  <c r="Y143" i="1"/>
  <c r="X143" i="1"/>
  <c r="W143" i="1"/>
  <c r="V143" i="1"/>
  <c r="U143" i="1"/>
  <c r="T143" i="1"/>
  <c r="S143" i="1"/>
  <c r="R143" i="1"/>
  <c r="Q143" i="1"/>
  <c r="P143" i="1"/>
  <c r="O143" i="1"/>
  <c r="N143" i="1"/>
  <c r="M143" i="1"/>
  <c r="L143" i="1"/>
  <c r="K143" i="1"/>
  <c r="J143" i="1"/>
  <c r="I143" i="1"/>
  <c r="H143" i="1"/>
  <c r="G143" i="1"/>
  <c r="AS134" i="1"/>
  <c r="AR134" i="1"/>
  <c r="AQ134" i="1"/>
  <c r="AP134" i="1"/>
  <c r="AO134" i="1"/>
  <c r="AN134" i="1"/>
  <c r="AM134" i="1"/>
  <c r="AL134" i="1"/>
  <c r="AK134" i="1"/>
  <c r="AJ134" i="1"/>
  <c r="AI134" i="1"/>
  <c r="AH134" i="1"/>
  <c r="AG134" i="1"/>
  <c r="AF134" i="1"/>
  <c r="AE134" i="1"/>
  <c r="AD134" i="1"/>
  <c r="AC134" i="1"/>
  <c r="AB134" i="1"/>
  <c r="AA134" i="1"/>
  <c r="Z134" i="1"/>
  <c r="Y134" i="1"/>
  <c r="X134" i="1"/>
  <c r="W134" i="1"/>
  <c r="V134" i="1"/>
  <c r="U134" i="1"/>
  <c r="T134" i="1"/>
  <c r="S134" i="1"/>
  <c r="R134" i="1"/>
  <c r="Q134" i="1"/>
  <c r="P134" i="1"/>
  <c r="O134" i="1"/>
  <c r="N134" i="1"/>
  <c r="M134" i="1"/>
  <c r="L134" i="1"/>
  <c r="K134" i="1"/>
  <c r="J134" i="1"/>
  <c r="I134" i="1"/>
  <c r="H134" i="1"/>
  <c r="G134" i="1"/>
  <c r="AS122" i="1"/>
  <c r="AS185" i="1" s="1"/>
  <c r="AS255" i="1" s="1"/>
  <c r="AR122" i="1"/>
  <c r="AR185" i="1" s="1"/>
  <c r="AR255" i="1" s="1"/>
  <c r="AQ122" i="1"/>
  <c r="AQ185" i="1" s="1"/>
  <c r="AP122" i="1"/>
  <c r="AO122" i="1"/>
  <c r="AO185" i="1" s="1"/>
  <c r="AO255" i="1" s="1"/>
  <c r="AN122" i="1"/>
  <c r="AN185" i="1" s="1"/>
  <c r="AN255" i="1" s="1"/>
  <c r="AM122" i="1"/>
  <c r="AM185" i="1" s="1"/>
  <c r="AL122" i="1"/>
  <c r="AK122" i="1"/>
  <c r="AK185" i="1" s="1"/>
  <c r="AK255" i="1" s="1"/>
  <c r="AJ122" i="1"/>
  <c r="AJ185" i="1" s="1"/>
  <c r="AJ255" i="1" s="1"/>
  <c r="AI122" i="1"/>
  <c r="AI185" i="1" s="1"/>
  <c r="AI255" i="1" s="1"/>
  <c r="AH122" i="1"/>
  <c r="AG122" i="1"/>
  <c r="AG185" i="1" s="1"/>
  <c r="AG255" i="1" s="1"/>
  <c r="AF122" i="1"/>
  <c r="AF185" i="1" s="1"/>
  <c r="AF255" i="1" s="1"/>
  <c r="AE122" i="1"/>
  <c r="AE185" i="1" s="1"/>
  <c r="AE255" i="1" s="1"/>
  <c r="AD122" i="1"/>
  <c r="AC122" i="1"/>
  <c r="AC185" i="1" s="1"/>
  <c r="AC255" i="1" s="1"/>
  <c r="AB122" i="1"/>
  <c r="AB185" i="1" s="1"/>
  <c r="AB255" i="1" s="1"/>
  <c r="AA122" i="1"/>
  <c r="AA185" i="1" s="1"/>
  <c r="AA255" i="1" s="1"/>
  <c r="Z122" i="1"/>
  <c r="Y122" i="1"/>
  <c r="Y185" i="1" s="1"/>
  <c r="Y255" i="1" s="1"/>
  <c r="X122" i="1"/>
  <c r="X185" i="1" s="1"/>
  <c r="X255" i="1" s="1"/>
  <c r="W122" i="1"/>
  <c r="W185" i="1" s="1"/>
  <c r="W255" i="1" s="1"/>
  <c r="V122" i="1"/>
  <c r="U122" i="1"/>
  <c r="U185" i="1" s="1"/>
  <c r="U255" i="1" s="1"/>
  <c r="T122" i="1"/>
  <c r="T185" i="1" s="1"/>
  <c r="T255" i="1" s="1"/>
  <c r="S122" i="1"/>
  <c r="S185" i="1" s="1"/>
  <c r="S255" i="1" s="1"/>
  <c r="R122" i="1"/>
  <c r="Q122" i="1"/>
  <c r="Q185" i="1" s="1"/>
  <c r="Q255" i="1" s="1"/>
  <c r="P122" i="1"/>
  <c r="P185" i="1" s="1"/>
  <c r="P255" i="1" s="1"/>
  <c r="O122" i="1"/>
  <c r="O185" i="1" s="1"/>
  <c r="O255" i="1" s="1"/>
  <c r="N122" i="1"/>
  <c r="M122" i="1"/>
  <c r="M185" i="1" s="1"/>
  <c r="M255" i="1" s="1"/>
  <c r="L122" i="1"/>
  <c r="L185" i="1" s="1"/>
  <c r="L255" i="1" s="1"/>
  <c r="K122" i="1"/>
  <c r="K185" i="1" s="1"/>
  <c r="K255" i="1" s="1"/>
  <c r="J122" i="1"/>
  <c r="I122" i="1"/>
  <c r="I185" i="1" s="1"/>
  <c r="I255" i="1" s="1"/>
  <c r="H122" i="1"/>
  <c r="H185" i="1" s="1"/>
  <c r="H255" i="1" s="1"/>
  <c r="G122" i="1"/>
  <c r="G185" i="1" s="1"/>
  <c r="G255" i="1" s="1"/>
  <c r="AS104" i="1"/>
  <c r="AR104" i="1"/>
  <c r="AQ104" i="1"/>
  <c r="AP104" i="1"/>
  <c r="AO104" i="1"/>
  <c r="AN104" i="1"/>
  <c r="AM104" i="1"/>
  <c r="AL104" i="1"/>
  <c r="AK104" i="1"/>
  <c r="AJ104" i="1"/>
  <c r="AI104" i="1"/>
  <c r="AH104" i="1"/>
  <c r="AG104" i="1"/>
  <c r="AF104" i="1"/>
  <c r="AE104" i="1"/>
  <c r="AD104" i="1"/>
  <c r="AC104" i="1"/>
  <c r="AB104" i="1"/>
  <c r="AA104" i="1"/>
  <c r="Z104" i="1"/>
  <c r="Y104" i="1"/>
  <c r="X104" i="1"/>
  <c r="W104" i="1"/>
  <c r="V104" i="1"/>
  <c r="U104" i="1"/>
  <c r="T104" i="1"/>
  <c r="S104" i="1"/>
  <c r="R104" i="1"/>
  <c r="Q104" i="1"/>
  <c r="P104" i="1"/>
  <c r="O104" i="1"/>
  <c r="N104" i="1"/>
  <c r="M104" i="1"/>
  <c r="L104" i="1"/>
  <c r="K104" i="1"/>
  <c r="J104" i="1"/>
  <c r="I104" i="1"/>
  <c r="H104" i="1"/>
  <c r="G104" i="1"/>
  <c r="AS100" i="1"/>
  <c r="AR100" i="1"/>
  <c r="AQ100" i="1"/>
  <c r="AP100" i="1"/>
  <c r="AO100" i="1"/>
  <c r="AN100" i="1"/>
  <c r="AM100" i="1"/>
  <c r="AL100" i="1"/>
  <c r="AK100" i="1"/>
  <c r="AJ100" i="1"/>
  <c r="AI100" i="1"/>
  <c r="AH100" i="1"/>
  <c r="AG100" i="1"/>
  <c r="AF100" i="1"/>
  <c r="AE100" i="1"/>
  <c r="AD100" i="1"/>
  <c r="AC100" i="1"/>
  <c r="AB100" i="1"/>
  <c r="AA100" i="1"/>
  <c r="Z100" i="1"/>
  <c r="Y100" i="1"/>
  <c r="X100" i="1"/>
  <c r="W100" i="1"/>
  <c r="V100" i="1"/>
  <c r="U100" i="1"/>
  <c r="T100" i="1"/>
  <c r="S100" i="1"/>
  <c r="R100" i="1"/>
  <c r="Q100" i="1"/>
  <c r="P100" i="1"/>
  <c r="O100" i="1"/>
  <c r="N100" i="1"/>
  <c r="M100" i="1"/>
  <c r="L100" i="1"/>
  <c r="K100" i="1"/>
  <c r="J100" i="1"/>
  <c r="I100" i="1"/>
  <c r="H100" i="1"/>
  <c r="G100" i="1"/>
  <c r="AS90" i="1"/>
  <c r="AR90" i="1"/>
  <c r="AQ90" i="1"/>
  <c r="AP90" i="1"/>
  <c r="AO90" i="1"/>
  <c r="AN90" i="1"/>
  <c r="AM90" i="1"/>
  <c r="AL90" i="1"/>
  <c r="AK90" i="1"/>
  <c r="AJ90" i="1"/>
  <c r="AI90" i="1"/>
  <c r="AH90" i="1"/>
  <c r="AG90" i="1"/>
  <c r="AF90" i="1"/>
  <c r="AE90" i="1"/>
  <c r="AD90" i="1"/>
  <c r="AC90" i="1"/>
  <c r="AB90" i="1"/>
  <c r="AA90" i="1"/>
  <c r="Z90" i="1"/>
  <c r="Y90" i="1"/>
  <c r="X90" i="1"/>
  <c r="W90" i="1"/>
  <c r="V90" i="1"/>
  <c r="U90" i="1"/>
  <c r="T90" i="1"/>
  <c r="S90" i="1"/>
  <c r="R90" i="1"/>
  <c r="Q90" i="1"/>
  <c r="P90" i="1"/>
  <c r="O90" i="1"/>
  <c r="N90" i="1"/>
  <c r="M90" i="1"/>
  <c r="L90" i="1"/>
  <c r="K90" i="1"/>
  <c r="J90" i="1"/>
  <c r="I90" i="1"/>
  <c r="H90" i="1"/>
  <c r="G90" i="1"/>
  <c r="AS83" i="1"/>
  <c r="AR83" i="1"/>
  <c r="AQ83" i="1"/>
  <c r="AP83" i="1"/>
  <c r="AO83" i="1"/>
  <c r="AN83" i="1"/>
  <c r="AM83" i="1"/>
  <c r="AL83" i="1"/>
  <c r="AK83" i="1"/>
  <c r="AJ83" i="1"/>
  <c r="AI83" i="1"/>
  <c r="AH83" i="1"/>
  <c r="AG83" i="1"/>
  <c r="AF83" i="1"/>
  <c r="AE83" i="1"/>
  <c r="AD83" i="1"/>
  <c r="AC83" i="1"/>
  <c r="AB83" i="1"/>
  <c r="AA83" i="1"/>
  <c r="Z83" i="1"/>
  <c r="Y83" i="1"/>
  <c r="X83" i="1"/>
  <c r="W83" i="1"/>
  <c r="V83" i="1"/>
  <c r="U83" i="1"/>
  <c r="T83" i="1"/>
  <c r="S83" i="1"/>
  <c r="R83" i="1"/>
  <c r="Q83" i="1"/>
  <c r="P83" i="1"/>
  <c r="O83" i="1"/>
  <c r="N83" i="1"/>
  <c r="M83" i="1"/>
  <c r="L83" i="1"/>
  <c r="K83" i="1"/>
  <c r="J83" i="1"/>
  <c r="I83" i="1"/>
  <c r="H83" i="1"/>
  <c r="G83" i="1"/>
  <c r="AS76" i="1"/>
  <c r="AR76" i="1"/>
  <c r="AQ76" i="1"/>
  <c r="AP76" i="1"/>
  <c r="AO76" i="1"/>
  <c r="AN76" i="1"/>
  <c r="AM76" i="1"/>
  <c r="AL76" i="1"/>
  <c r="AK76" i="1"/>
  <c r="AJ76" i="1"/>
  <c r="AI76" i="1"/>
  <c r="AH76" i="1"/>
  <c r="AG76" i="1"/>
  <c r="AF76" i="1"/>
  <c r="AE76" i="1"/>
  <c r="AD76" i="1"/>
  <c r="AC76" i="1"/>
  <c r="AB76" i="1"/>
  <c r="AA76" i="1"/>
  <c r="Z76" i="1"/>
  <c r="Y76" i="1"/>
  <c r="X76" i="1"/>
  <c r="W76" i="1"/>
  <c r="V76" i="1"/>
  <c r="U76" i="1"/>
  <c r="T76" i="1"/>
  <c r="S76" i="1"/>
  <c r="R76" i="1"/>
  <c r="Q76" i="1"/>
  <c r="P76" i="1"/>
  <c r="O76" i="1"/>
  <c r="N76" i="1"/>
  <c r="M76" i="1"/>
  <c r="L76" i="1"/>
  <c r="K76" i="1"/>
  <c r="J76" i="1"/>
  <c r="I76" i="1"/>
  <c r="H76" i="1"/>
  <c r="G76" i="1"/>
  <c r="AS68" i="1"/>
  <c r="AR68" i="1"/>
  <c r="AQ68" i="1"/>
  <c r="AP68" i="1"/>
  <c r="AO68" i="1"/>
  <c r="AN68" i="1"/>
  <c r="AM68" i="1"/>
  <c r="AL68" i="1"/>
  <c r="AK68" i="1"/>
  <c r="AJ68" i="1"/>
  <c r="AI68" i="1"/>
  <c r="AH68" i="1"/>
  <c r="AG68" i="1"/>
  <c r="AF68" i="1"/>
  <c r="AE68" i="1"/>
  <c r="AD68" i="1"/>
  <c r="AC68" i="1"/>
  <c r="AB68" i="1"/>
  <c r="AA68" i="1"/>
  <c r="Z68" i="1"/>
  <c r="Y68" i="1"/>
  <c r="X68" i="1"/>
  <c r="W68" i="1"/>
  <c r="V68" i="1"/>
  <c r="U68" i="1"/>
  <c r="T68" i="1"/>
  <c r="S68" i="1"/>
  <c r="R68" i="1"/>
  <c r="Q68" i="1"/>
  <c r="P68" i="1"/>
  <c r="O68" i="1"/>
  <c r="N68" i="1"/>
  <c r="M68" i="1"/>
  <c r="L68" i="1"/>
  <c r="K68" i="1"/>
  <c r="J68" i="1"/>
  <c r="I68" i="1"/>
  <c r="H68" i="1"/>
  <c r="G68" i="1"/>
  <c r="AS63" i="1"/>
  <c r="AS105" i="1" s="1"/>
  <c r="AR63" i="1"/>
  <c r="AQ63" i="1"/>
  <c r="AP63" i="1"/>
  <c r="AP105" i="1" s="1"/>
  <c r="AO63" i="1"/>
  <c r="AO105" i="1" s="1"/>
  <c r="AN63" i="1"/>
  <c r="AM63" i="1"/>
  <c r="AL63" i="1"/>
  <c r="AL105" i="1" s="1"/>
  <c r="AK63" i="1"/>
  <c r="AK105" i="1" s="1"/>
  <c r="AJ63" i="1"/>
  <c r="AI63" i="1"/>
  <c r="AH63" i="1"/>
  <c r="AH105" i="1" s="1"/>
  <c r="AG63" i="1"/>
  <c r="AG105" i="1" s="1"/>
  <c r="AF63" i="1"/>
  <c r="AE63" i="1"/>
  <c r="AD63" i="1"/>
  <c r="AD105" i="1" s="1"/>
  <c r="AC63" i="1"/>
  <c r="AC105" i="1" s="1"/>
  <c r="AB63" i="1"/>
  <c r="AA63" i="1"/>
  <c r="Z63" i="1"/>
  <c r="Z105" i="1" s="1"/>
  <c r="Y63" i="1"/>
  <c r="Y105" i="1" s="1"/>
  <c r="X63" i="1"/>
  <c r="W63" i="1"/>
  <c r="V63" i="1"/>
  <c r="V105" i="1" s="1"/>
  <c r="U63" i="1"/>
  <c r="U105" i="1" s="1"/>
  <c r="T63" i="1"/>
  <c r="S63" i="1"/>
  <c r="R63" i="1"/>
  <c r="R105" i="1" s="1"/>
  <c r="Q63" i="1"/>
  <c r="Q105" i="1" s="1"/>
  <c r="P63" i="1"/>
  <c r="O63" i="1"/>
  <c r="N63" i="1"/>
  <c r="N105" i="1" s="1"/>
  <c r="M63" i="1"/>
  <c r="M105" i="1" s="1"/>
  <c r="L63" i="1"/>
  <c r="K63" i="1"/>
  <c r="J63" i="1"/>
  <c r="J105" i="1" s="1"/>
  <c r="I63" i="1"/>
  <c r="I105" i="1" s="1"/>
  <c r="H63" i="1"/>
  <c r="G63" i="1"/>
  <c r="AS55" i="1"/>
  <c r="AR55" i="1"/>
  <c r="AQ55" i="1"/>
  <c r="AP55" i="1"/>
  <c r="AO55" i="1"/>
  <c r="AN55" i="1"/>
  <c r="AM55" i="1"/>
  <c r="AL55" i="1"/>
  <c r="AK55" i="1"/>
  <c r="AJ55" i="1"/>
  <c r="AI55" i="1"/>
  <c r="AH55" i="1"/>
  <c r="AG55" i="1"/>
  <c r="AF55" i="1"/>
  <c r="AE55" i="1"/>
  <c r="AD55" i="1"/>
  <c r="AC55" i="1"/>
  <c r="AB55" i="1"/>
  <c r="AA55" i="1"/>
  <c r="Z55" i="1"/>
  <c r="Y55" i="1"/>
  <c r="X55" i="1"/>
  <c r="W55" i="1"/>
  <c r="V55" i="1"/>
  <c r="U55" i="1"/>
  <c r="T55" i="1"/>
  <c r="S55" i="1"/>
  <c r="R55" i="1"/>
  <c r="Q55" i="1"/>
  <c r="P55" i="1"/>
  <c r="O55" i="1"/>
  <c r="N55" i="1"/>
  <c r="M55" i="1"/>
  <c r="L55" i="1"/>
  <c r="K55" i="1"/>
  <c r="J55" i="1"/>
  <c r="I55" i="1"/>
  <c r="H55" i="1"/>
  <c r="G55" i="1"/>
  <c r="AS46" i="1"/>
  <c r="AS56" i="1" s="1"/>
  <c r="AR46" i="1"/>
  <c r="AR56" i="1" s="1"/>
  <c r="AQ46" i="1"/>
  <c r="AQ56" i="1" s="1"/>
  <c r="AP46" i="1"/>
  <c r="AP56" i="1" s="1"/>
  <c r="AO46" i="1"/>
  <c r="AO56" i="1" s="1"/>
  <c r="AN46" i="1"/>
  <c r="AN56" i="1" s="1"/>
  <c r="AM46" i="1"/>
  <c r="AM56" i="1" s="1"/>
  <c r="AL46" i="1"/>
  <c r="AL56" i="1" s="1"/>
  <c r="AK46" i="1"/>
  <c r="AK56" i="1" s="1"/>
  <c r="AJ46" i="1"/>
  <c r="AJ56" i="1" s="1"/>
  <c r="AI46" i="1"/>
  <c r="AI56" i="1" s="1"/>
  <c r="AH46" i="1"/>
  <c r="AH56" i="1" s="1"/>
  <c r="AG46" i="1"/>
  <c r="AG56" i="1" s="1"/>
  <c r="AF46" i="1"/>
  <c r="AF56" i="1" s="1"/>
  <c r="AE46" i="1"/>
  <c r="AE56" i="1" s="1"/>
  <c r="AD46" i="1"/>
  <c r="AD56" i="1" s="1"/>
  <c r="AC46" i="1"/>
  <c r="AC56" i="1" s="1"/>
  <c r="AB46" i="1"/>
  <c r="AB56" i="1" s="1"/>
  <c r="AA46" i="1"/>
  <c r="AA56" i="1" s="1"/>
  <c r="Z46" i="1"/>
  <c r="Z56" i="1" s="1"/>
  <c r="Y46" i="1"/>
  <c r="Y56" i="1" s="1"/>
  <c r="X46" i="1"/>
  <c r="X56" i="1" s="1"/>
  <c r="W46" i="1"/>
  <c r="W56" i="1" s="1"/>
  <c r="V46" i="1"/>
  <c r="V56" i="1" s="1"/>
  <c r="U46" i="1"/>
  <c r="U56" i="1" s="1"/>
  <c r="T46" i="1"/>
  <c r="T56" i="1" s="1"/>
  <c r="S46" i="1"/>
  <c r="S56" i="1" s="1"/>
  <c r="R46" i="1"/>
  <c r="R56" i="1" s="1"/>
  <c r="Q46" i="1"/>
  <c r="Q56" i="1" s="1"/>
  <c r="P46" i="1"/>
  <c r="P56" i="1" s="1"/>
  <c r="O46" i="1"/>
  <c r="O56" i="1" s="1"/>
  <c r="N46" i="1"/>
  <c r="N56" i="1" s="1"/>
  <c r="M46" i="1"/>
  <c r="M56" i="1" s="1"/>
  <c r="L46" i="1"/>
  <c r="L56" i="1" s="1"/>
  <c r="K46" i="1"/>
  <c r="K56" i="1" s="1"/>
  <c r="J46" i="1"/>
  <c r="J56" i="1" s="1"/>
  <c r="I46" i="1"/>
  <c r="I56" i="1" s="1"/>
  <c r="H46" i="1"/>
  <c r="H56" i="1" s="1"/>
  <c r="G46" i="1"/>
  <c r="G56" i="1" s="1"/>
  <c r="AS26" i="1"/>
  <c r="AR26" i="1"/>
  <c r="AQ26" i="1"/>
  <c r="AP26" i="1"/>
  <c r="AO26" i="1"/>
  <c r="AN26" i="1"/>
  <c r="AM26" i="1"/>
  <c r="AL26" i="1"/>
  <c r="AK26" i="1"/>
  <c r="AJ26" i="1"/>
  <c r="AI26" i="1"/>
  <c r="AH26" i="1"/>
  <c r="AG26" i="1"/>
  <c r="AF26" i="1"/>
  <c r="AE26" i="1"/>
  <c r="AD26" i="1"/>
  <c r="AC26" i="1"/>
  <c r="AB26" i="1"/>
  <c r="AA26" i="1"/>
  <c r="Z26" i="1"/>
  <c r="Y26" i="1"/>
  <c r="X26" i="1"/>
  <c r="W26" i="1"/>
  <c r="V26" i="1"/>
  <c r="U26" i="1"/>
  <c r="T26" i="1"/>
  <c r="S26" i="1"/>
  <c r="R26" i="1"/>
  <c r="Q26" i="1"/>
  <c r="P26" i="1"/>
  <c r="O26" i="1"/>
  <c r="N26" i="1"/>
  <c r="M26" i="1"/>
  <c r="L26" i="1"/>
  <c r="K26" i="1"/>
  <c r="J26" i="1"/>
  <c r="I26" i="1"/>
  <c r="H26" i="1"/>
  <c r="G26" i="1"/>
  <c r="AS22" i="1"/>
  <c r="AR22" i="1"/>
  <c r="AQ22" i="1"/>
  <c r="AP22" i="1"/>
  <c r="AO22" i="1"/>
  <c r="AN22" i="1"/>
  <c r="AM22" i="1"/>
  <c r="AL22" i="1"/>
  <c r="AK22" i="1"/>
  <c r="AJ22" i="1"/>
  <c r="AI22" i="1"/>
  <c r="AH22" i="1"/>
  <c r="AG22" i="1"/>
  <c r="AF22" i="1"/>
  <c r="AE22" i="1"/>
  <c r="AD22" i="1"/>
  <c r="AC22" i="1"/>
  <c r="AB22" i="1"/>
  <c r="AA22" i="1"/>
  <c r="Z22" i="1"/>
  <c r="Y22" i="1"/>
  <c r="X22" i="1"/>
  <c r="W22" i="1"/>
  <c r="V22" i="1"/>
  <c r="U22" i="1"/>
  <c r="T22" i="1"/>
  <c r="S22" i="1"/>
  <c r="R22" i="1"/>
  <c r="Q22" i="1"/>
  <c r="P22" i="1"/>
  <c r="O22" i="1"/>
  <c r="N22" i="1"/>
  <c r="M22" i="1"/>
  <c r="L22" i="1"/>
  <c r="K22" i="1"/>
  <c r="J22" i="1"/>
  <c r="I22" i="1"/>
  <c r="H22" i="1"/>
  <c r="G22" i="1"/>
  <c r="AS18" i="1"/>
  <c r="AS27" i="1" s="1"/>
  <c r="AS106" i="1" s="1"/>
  <c r="AR18" i="1"/>
  <c r="AR27" i="1" s="1"/>
  <c r="AQ18" i="1"/>
  <c r="AQ27" i="1" s="1"/>
  <c r="AP18" i="1"/>
  <c r="AP27" i="1" s="1"/>
  <c r="AO18" i="1"/>
  <c r="AO27" i="1" s="1"/>
  <c r="AO106" i="1" s="1"/>
  <c r="AN18" i="1"/>
  <c r="AN27" i="1" s="1"/>
  <c r="AM18" i="1"/>
  <c r="AM27" i="1" s="1"/>
  <c r="AL18" i="1"/>
  <c r="AL27" i="1" s="1"/>
  <c r="AK18" i="1"/>
  <c r="AK27" i="1" s="1"/>
  <c r="AK106" i="1" s="1"/>
  <c r="AJ18" i="1"/>
  <c r="AJ27" i="1" s="1"/>
  <c r="AI18" i="1"/>
  <c r="AI27" i="1" s="1"/>
  <c r="AH18" i="1"/>
  <c r="AH27" i="1" s="1"/>
  <c r="AG18" i="1"/>
  <c r="AG27" i="1" s="1"/>
  <c r="AG106" i="1" s="1"/>
  <c r="AF18" i="1"/>
  <c r="AF27" i="1" s="1"/>
  <c r="AE18" i="1"/>
  <c r="AE27" i="1" s="1"/>
  <c r="AD18" i="1"/>
  <c r="AD27" i="1" s="1"/>
  <c r="AC18" i="1"/>
  <c r="AC27" i="1" s="1"/>
  <c r="AC106" i="1" s="1"/>
  <c r="AB18" i="1"/>
  <c r="AB27" i="1" s="1"/>
  <c r="AA18" i="1"/>
  <c r="AA27" i="1" s="1"/>
  <c r="Z18" i="1"/>
  <c r="Z27" i="1" s="1"/>
  <c r="Y18" i="1"/>
  <c r="Y27" i="1" s="1"/>
  <c r="Y106" i="1" s="1"/>
  <c r="X18" i="1"/>
  <c r="X27" i="1" s="1"/>
  <c r="W18" i="1"/>
  <c r="W27" i="1" s="1"/>
  <c r="V18" i="1"/>
  <c r="V27" i="1" s="1"/>
  <c r="U18" i="1"/>
  <c r="U27" i="1" s="1"/>
  <c r="U106" i="1" s="1"/>
  <c r="T18" i="1"/>
  <c r="T27" i="1" s="1"/>
  <c r="S18" i="1"/>
  <c r="S27" i="1" s="1"/>
  <c r="R18" i="1"/>
  <c r="R27" i="1" s="1"/>
  <c r="Q18" i="1"/>
  <c r="Q27" i="1" s="1"/>
  <c r="Q106" i="1" s="1"/>
  <c r="P18" i="1"/>
  <c r="P27" i="1" s="1"/>
  <c r="O18" i="1"/>
  <c r="O27" i="1" s="1"/>
  <c r="N18" i="1"/>
  <c r="N27" i="1" s="1"/>
  <c r="M18" i="1"/>
  <c r="M27" i="1" s="1"/>
  <c r="M106" i="1" s="1"/>
  <c r="L18" i="1"/>
  <c r="L27" i="1" s="1"/>
  <c r="K18" i="1"/>
  <c r="K27" i="1" s="1"/>
  <c r="J18" i="1"/>
  <c r="J27" i="1" s="1"/>
  <c r="I18" i="1"/>
  <c r="I27" i="1" s="1"/>
  <c r="I106" i="1" s="1"/>
  <c r="H18" i="1"/>
  <c r="H27" i="1" s="1"/>
  <c r="G18" i="1"/>
  <c r="G27" i="1" s="1"/>
  <c r="F1" i="1"/>
  <c r="G1" i="1" s="1"/>
  <c r="H1" i="1" s="1"/>
  <c r="I1" i="1" s="1"/>
  <c r="J1" i="1" s="1"/>
  <c r="K1" i="1" s="1"/>
  <c r="L1" i="1" s="1"/>
  <c r="M1" i="1" s="1"/>
  <c r="N1" i="1" s="1"/>
  <c r="O1" i="1" s="1"/>
  <c r="P1" i="1" s="1"/>
  <c r="Q1" i="1" s="1"/>
  <c r="R1" i="1" s="1"/>
  <c r="S1" i="1" s="1"/>
  <c r="T1" i="1" s="1"/>
  <c r="U1" i="1" s="1"/>
  <c r="V1" i="1" s="1"/>
  <c r="W1" i="1" s="1"/>
  <c r="X1" i="1" s="1"/>
  <c r="Y1" i="1" s="1"/>
  <c r="Z1" i="1" s="1"/>
  <c r="AA1" i="1" s="1"/>
  <c r="AB1" i="1" s="1"/>
  <c r="AC1" i="1" s="1"/>
  <c r="AD1" i="1" s="1"/>
  <c r="AE1" i="1" s="1"/>
  <c r="AF1" i="1" s="1"/>
  <c r="AG1" i="1" s="1"/>
  <c r="AH1" i="1" s="1"/>
  <c r="AI1" i="1" s="1"/>
  <c r="AJ1" i="1" s="1"/>
  <c r="AK1" i="1" s="1"/>
  <c r="AL1" i="1" s="1"/>
  <c r="AM1" i="1" s="1"/>
  <c r="AN1" i="1" s="1"/>
  <c r="AO1" i="1" s="1"/>
  <c r="AP1" i="1" s="1"/>
  <c r="AQ1" i="1" s="1"/>
  <c r="AR1" i="1" s="1"/>
  <c r="AS1" i="1" s="1"/>
  <c r="J106" i="1" l="1"/>
  <c r="R106" i="1"/>
  <c r="Z106" i="1"/>
  <c r="AH106" i="1"/>
  <c r="AP106" i="1"/>
  <c r="H105" i="1"/>
  <c r="H106" i="1" s="1"/>
  <c r="H256" i="1" s="1"/>
  <c r="L105" i="1"/>
  <c r="P105" i="1"/>
  <c r="T105" i="1"/>
  <c r="T106" i="1" s="1"/>
  <c r="T256" i="1" s="1"/>
  <c r="X105" i="1"/>
  <c r="AB105" i="1"/>
  <c r="AF105" i="1"/>
  <c r="AF106" i="1" s="1"/>
  <c r="AJ105" i="1"/>
  <c r="AN105" i="1"/>
  <c r="AR105" i="1"/>
  <c r="AR106" i="1" s="1"/>
  <c r="AR256" i="1" s="1"/>
  <c r="P106" i="1"/>
  <c r="AB106" i="1"/>
  <c r="AN106" i="1"/>
  <c r="G105" i="1"/>
  <c r="G106" i="1" s="1"/>
  <c r="G256" i="1" s="1"/>
  <c r="K105" i="1"/>
  <c r="O105" i="1"/>
  <c r="O106" i="1" s="1"/>
  <c r="O256" i="1" s="1"/>
  <c r="S105" i="1"/>
  <c r="S106" i="1" s="1"/>
  <c r="S256" i="1" s="1"/>
  <c r="W105" i="1"/>
  <c r="W106" i="1" s="1"/>
  <c r="W256" i="1" s="1"/>
  <c r="AA105" i="1"/>
  <c r="AA106" i="1" s="1"/>
  <c r="AA256" i="1" s="1"/>
  <c r="AE105" i="1"/>
  <c r="AE106" i="1" s="1"/>
  <c r="AE256" i="1" s="1"/>
  <c r="AI105" i="1"/>
  <c r="AI106" i="1" s="1"/>
  <c r="AI256" i="1" s="1"/>
  <c r="AM105" i="1"/>
  <c r="AM106" i="1" s="1"/>
  <c r="AM256" i="1" s="1"/>
  <c r="AQ105" i="1"/>
  <c r="AQ106" i="1" s="1"/>
  <c r="AQ256" i="1" s="1"/>
  <c r="K106" i="1"/>
  <c r="L106" i="1"/>
  <c r="X106" i="1"/>
  <c r="AJ106" i="1"/>
  <c r="AM255" i="1"/>
  <c r="AQ255" i="1"/>
  <c r="J185" i="1"/>
  <c r="N185" i="1"/>
  <c r="R185" i="1"/>
  <c r="V185" i="1"/>
  <c r="V255" i="1" s="1"/>
  <c r="Z185" i="1"/>
  <c r="AD185" i="1"/>
  <c r="AH185" i="1"/>
  <c r="AL185" i="1"/>
  <c r="AL255" i="1" s="1"/>
  <c r="AP185" i="1"/>
  <c r="F399" i="1"/>
  <c r="K256" i="1"/>
  <c r="I256" i="1"/>
  <c r="Q256" i="1"/>
  <c r="Y256" i="1"/>
  <c r="AG256" i="1"/>
  <c r="AO256" i="1"/>
  <c r="U256" i="1"/>
  <c r="AS256" i="1"/>
  <c r="H391" i="1"/>
  <c r="H263" i="1"/>
  <c r="T391" i="1"/>
  <c r="T263" i="1"/>
  <c r="AF391" i="1"/>
  <c r="AF263" i="1"/>
  <c r="AR391" i="1"/>
  <c r="AR263" i="1"/>
  <c r="L256" i="1"/>
  <c r="P256" i="1"/>
  <c r="X256" i="1"/>
  <c r="AB256" i="1"/>
  <c r="AJ256" i="1"/>
  <c r="AN256" i="1"/>
  <c r="N106" i="1"/>
  <c r="V106" i="1"/>
  <c r="AD106" i="1"/>
  <c r="AL106" i="1"/>
  <c r="I263" i="1"/>
  <c r="I264" i="1" s="1"/>
  <c r="I268" i="1" s="1"/>
  <c r="I346" i="1" s="1"/>
  <c r="I385" i="1" s="1"/>
  <c r="I391" i="1"/>
  <c r="M391" i="1"/>
  <c r="M263" i="1"/>
  <c r="M264" i="1" s="1"/>
  <c r="M268" i="1" s="1"/>
  <c r="M346" i="1" s="1"/>
  <c r="M385" i="1" s="1"/>
  <c r="Q263" i="1"/>
  <c r="Q264" i="1" s="1"/>
  <c r="Q268" i="1" s="1"/>
  <c r="Q346" i="1" s="1"/>
  <c r="Q385" i="1" s="1"/>
  <c r="Q391" i="1"/>
  <c r="U263" i="1"/>
  <c r="U264" i="1" s="1"/>
  <c r="U268" i="1" s="1"/>
  <c r="U346" i="1" s="1"/>
  <c r="U385" i="1" s="1"/>
  <c r="U391" i="1"/>
  <c r="Y263" i="1"/>
  <c r="Y264" i="1" s="1"/>
  <c r="Y268" i="1" s="1"/>
  <c r="Y346" i="1" s="1"/>
  <c r="Y385" i="1" s="1"/>
  <c r="Y391" i="1"/>
  <c r="AC391" i="1"/>
  <c r="AC263" i="1"/>
  <c r="AG263" i="1"/>
  <c r="AG264" i="1" s="1"/>
  <c r="AG268" i="1" s="1"/>
  <c r="AG346" i="1" s="1"/>
  <c r="AG385" i="1" s="1"/>
  <c r="AG391" i="1"/>
  <c r="AK263" i="1"/>
  <c r="AK264" i="1" s="1"/>
  <c r="AK268" i="1" s="1"/>
  <c r="AK346" i="1" s="1"/>
  <c r="AK385" i="1" s="1"/>
  <c r="AK391" i="1"/>
  <c r="AO263" i="1"/>
  <c r="AO264" i="1" s="1"/>
  <c r="AO268" i="1" s="1"/>
  <c r="AO346" i="1" s="1"/>
  <c r="AO385" i="1" s="1"/>
  <c r="AO391" i="1"/>
  <c r="AS391" i="1"/>
  <c r="AS263" i="1"/>
  <c r="AS264" i="1" s="1"/>
  <c r="AS268" i="1" s="1"/>
  <c r="AS346" i="1" s="1"/>
  <c r="AS385" i="1" s="1"/>
  <c r="AK256" i="1"/>
  <c r="P391" i="1"/>
  <c r="P263" i="1"/>
  <c r="P264" i="1" s="1"/>
  <c r="P268" i="1" s="1"/>
  <c r="P346" i="1" s="1"/>
  <c r="P385" i="1" s="1"/>
  <c r="AB391" i="1"/>
  <c r="AB263" i="1"/>
  <c r="AB264" i="1" s="1"/>
  <c r="AB268" i="1" s="1"/>
  <c r="AB346" i="1" s="1"/>
  <c r="AB385" i="1" s="1"/>
  <c r="AN391" i="1"/>
  <c r="AN263" i="1"/>
  <c r="AN264" i="1" s="1"/>
  <c r="AN268" i="1" s="1"/>
  <c r="AN346" i="1" s="1"/>
  <c r="AN385" i="1" s="1"/>
  <c r="F396" i="1"/>
  <c r="M256" i="1"/>
  <c r="AC264" i="1"/>
  <c r="AC268" i="1" s="1"/>
  <c r="AC346" i="1" s="1"/>
  <c r="AC385" i="1" s="1"/>
  <c r="AC256" i="1"/>
  <c r="L391" i="1"/>
  <c r="L263" i="1"/>
  <c r="L264" i="1" s="1"/>
  <c r="L268" i="1" s="1"/>
  <c r="L346" i="1" s="1"/>
  <c r="L385" i="1" s="1"/>
  <c r="X391" i="1"/>
  <c r="X263" i="1"/>
  <c r="X264" i="1" s="1"/>
  <c r="X268" i="1" s="1"/>
  <c r="X346" i="1" s="1"/>
  <c r="X385" i="1" s="1"/>
  <c r="AJ391" i="1"/>
  <c r="AJ263" i="1"/>
  <c r="AJ264" i="1" s="1"/>
  <c r="AJ268" i="1" s="1"/>
  <c r="AJ346" i="1" s="1"/>
  <c r="AJ385" i="1" s="1"/>
  <c r="G391" i="1"/>
  <c r="G263" i="1"/>
  <c r="K391" i="1"/>
  <c r="K263" i="1"/>
  <c r="K264" i="1" s="1"/>
  <c r="K268" i="1" s="1"/>
  <c r="K346" i="1" s="1"/>
  <c r="K385" i="1" s="1"/>
  <c r="O391" i="1"/>
  <c r="O263" i="1"/>
  <c r="S391" i="1"/>
  <c r="S263" i="1"/>
  <c r="W391" i="1"/>
  <c r="W263" i="1"/>
  <c r="AA391" i="1"/>
  <c r="AA263" i="1"/>
  <c r="AE391" i="1"/>
  <c r="AE263" i="1"/>
  <c r="AI391" i="1"/>
  <c r="AI263" i="1"/>
  <c r="AM391" i="1"/>
  <c r="AM263" i="1"/>
  <c r="AQ391" i="1"/>
  <c r="AQ263" i="1"/>
  <c r="J255" i="1"/>
  <c r="N255" i="1"/>
  <c r="R255" i="1"/>
  <c r="V391" i="1"/>
  <c r="V263" i="1"/>
  <c r="Z255" i="1"/>
  <c r="Z256" i="1" s="1"/>
  <c r="AD255" i="1"/>
  <c r="AH255" i="1"/>
  <c r="AL391" i="1"/>
  <c r="AL263" i="1"/>
  <c r="AP255" i="1"/>
  <c r="AP256" i="1" s="1"/>
  <c r="F397" i="1"/>
  <c r="F398" i="1"/>
  <c r="AF256" i="1" l="1"/>
  <c r="AF264" i="1"/>
  <c r="AF268" i="1" s="1"/>
  <c r="AF346" i="1" s="1"/>
  <c r="AF385" i="1" s="1"/>
  <c r="AM264" i="1"/>
  <c r="AM268" i="1" s="1"/>
  <c r="AM346" i="1" s="1"/>
  <c r="AM385" i="1" s="1"/>
  <c r="AE264" i="1"/>
  <c r="AE268" i="1" s="1"/>
  <c r="AE346" i="1" s="1"/>
  <c r="AE385" i="1" s="1"/>
  <c r="W264" i="1"/>
  <c r="W268" i="1" s="1"/>
  <c r="W346" i="1" s="1"/>
  <c r="W385" i="1" s="1"/>
  <c r="O264" i="1"/>
  <c r="O268" i="1" s="1"/>
  <c r="O346" i="1" s="1"/>
  <c r="O385" i="1" s="1"/>
  <c r="G264" i="1"/>
  <c r="G268" i="1" s="1"/>
  <c r="G346" i="1" s="1"/>
  <c r="G385" i="1" s="1"/>
  <c r="H264" i="1"/>
  <c r="H268" i="1" s="1"/>
  <c r="H346" i="1" s="1"/>
  <c r="H385" i="1" s="1"/>
  <c r="AQ264" i="1"/>
  <c r="AQ268" i="1" s="1"/>
  <c r="AQ346" i="1" s="1"/>
  <c r="AQ385" i="1" s="1"/>
  <c r="AI264" i="1"/>
  <c r="AI268" i="1" s="1"/>
  <c r="AI346" i="1" s="1"/>
  <c r="AI385" i="1" s="1"/>
  <c r="AA264" i="1"/>
  <c r="AA268" i="1" s="1"/>
  <c r="AA346" i="1" s="1"/>
  <c r="AA385" i="1" s="1"/>
  <c r="S264" i="1"/>
  <c r="S268" i="1" s="1"/>
  <c r="S346" i="1" s="1"/>
  <c r="S385" i="1" s="1"/>
  <c r="AR264" i="1"/>
  <c r="AR268" i="1" s="1"/>
  <c r="AR346" i="1" s="1"/>
  <c r="AR385" i="1" s="1"/>
  <c r="T264" i="1"/>
  <c r="T268" i="1" s="1"/>
  <c r="T346" i="1" s="1"/>
  <c r="T385" i="1" s="1"/>
  <c r="J391" i="1"/>
  <c r="J263" i="1"/>
  <c r="J264" i="1" s="1"/>
  <c r="J268" i="1" s="1"/>
  <c r="J346" i="1" s="1"/>
  <c r="J385" i="1" s="1"/>
  <c r="AH391" i="1"/>
  <c r="AH263" i="1"/>
  <c r="AH264" i="1" s="1"/>
  <c r="AH268" i="1" s="1"/>
  <c r="AH346" i="1" s="1"/>
  <c r="AH385" i="1" s="1"/>
  <c r="AD256" i="1"/>
  <c r="AH256" i="1"/>
  <c r="AL256" i="1"/>
  <c r="AL264" i="1"/>
  <c r="AL268" i="1" s="1"/>
  <c r="AL346" i="1" s="1"/>
  <c r="AL385" i="1" s="1"/>
  <c r="AP391" i="1"/>
  <c r="AP263" i="1"/>
  <c r="AP264" i="1" s="1"/>
  <c r="AP268" i="1" s="1"/>
  <c r="AP346" i="1" s="1"/>
  <c r="AP385" i="1" s="1"/>
  <c r="AD391" i="1"/>
  <c r="AD263" i="1"/>
  <c r="AD264" i="1" s="1"/>
  <c r="AD268" i="1" s="1"/>
  <c r="AD346" i="1" s="1"/>
  <c r="AD385" i="1" s="1"/>
  <c r="R391" i="1"/>
  <c r="R263" i="1"/>
  <c r="R264" i="1" s="1"/>
  <c r="R268" i="1" s="1"/>
  <c r="R346" i="1" s="1"/>
  <c r="R385" i="1" s="1"/>
  <c r="V256" i="1"/>
  <c r="V264" i="1"/>
  <c r="V268" i="1" s="1"/>
  <c r="V346" i="1" s="1"/>
  <c r="V385" i="1" s="1"/>
  <c r="Z391" i="1"/>
  <c r="Z263" i="1"/>
  <c r="Z264" i="1" s="1"/>
  <c r="Z268" i="1" s="1"/>
  <c r="Z346" i="1" s="1"/>
  <c r="Z385" i="1" s="1"/>
  <c r="N391" i="1"/>
  <c r="N263" i="1"/>
  <c r="N264" i="1" s="1"/>
  <c r="N268" i="1" s="1"/>
  <c r="N346" i="1" s="1"/>
  <c r="N385" i="1" s="1"/>
  <c r="N256" i="1"/>
  <c r="J256" i="1"/>
  <c r="R256" i="1"/>
  <c r="F395" i="1" l="1"/>
  <c r="F391" i="1" l="1"/>
  <c r="F402" i="1" l="1"/>
  <c r="F403" i="1" l="1"/>
  <c r="E389" i="1" l="1"/>
  <c r="F388" i="1" l="1"/>
  <c r="F389" i="1" s="1"/>
  <c r="E392" i="1"/>
  <c r="F392" i="1" l="1"/>
  <c r="G388" i="1"/>
  <c r="G389" i="1" s="1"/>
  <c r="G392" i="1" l="1"/>
  <c r="H388" i="1"/>
  <c r="H389" i="1" s="1"/>
  <c r="I388" i="1" l="1"/>
  <c r="I389" i="1" s="1"/>
  <c r="H392" i="1"/>
  <c r="J388" i="1" l="1"/>
  <c r="J389" i="1" s="1"/>
  <c r="I392" i="1"/>
  <c r="J392" i="1" l="1"/>
  <c r="K388" i="1"/>
  <c r="K389" i="1" s="1"/>
  <c r="K392" i="1" l="1"/>
  <c r="L388" i="1"/>
  <c r="L389" i="1" s="1"/>
  <c r="M388" i="1" l="1"/>
  <c r="M389" i="1" s="1"/>
  <c r="L392" i="1"/>
  <c r="N388" i="1" l="1"/>
  <c r="N389" i="1" s="1"/>
  <c r="M392" i="1"/>
  <c r="N392" i="1" l="1"/>
  <c r="O388" i="1"/>
  <c r="O389" i="1" s="1"/>
  <c r="O392" i="1" l="1"/>
  <c r="P388" i="1"/>
  <c r="P389" i="1" s="1"/>
  <c r="Q388" i="1" l="1"/>
  <c r="Q389" i="1" s="1"/>
  <c r="P392" i="1"/>
  <c r="R388" i="1" l="1"/>
  <c r="R389" i="1" s="1"/>
  <c r="Q392" i="1"/>
  <c r="R392" i="1" l="1"/>
  <c r="S388" i="1"/>
  <c r="S389" i="1" s="1"/>
  <c r="S392" i="1" l="1"/>
  <c r="T388" i="1"/>
  <c r="T389" i="1" s="1"/>
  <c r="U388" i="1" l="1"/>
  <c r="U389" i="1" s="1"/>
  <c r="T392" i="1"/>
  <c r="V388" i="1" l="1"/>
  <c r="V389" i="1" s="1"/>
  <c r="U392" i="1"/>
  <c r="V392" i="1" l="1"/>
  <c r="W388" i="1"/>
  <c r="W389" i="1" s="1"/>
  <c r="W392" i="1" l="1"/>
  <c r="X388" i="1"/>
  <c r="X389" i="1" s="1"/>
  <c r="Y388" i="1" l="1"/>
  <c r="Y389" i="1" s="1"/>
  <c r="X392" i="1"/>
  <c r="Z388" i="1" l="1"/>
  <c r="Z389" i="1" s="1"/>
  <c r="Y392" i="1"/>
  <c r="Z392" i="1" l="1"/>
  <c r="AA388" i="1"/>
  <c r="AA389" i="1" s="1"/>
  <c r="AA392" i="1" l="1"/>
  <c r="AB388" i="1"/>
  <c r="AB389" i="1" s="1"/>
  <c r="AC388" i="1" l="1"/>
  <c r="AC389" i="1" s="1"/>
  <c r="AB392" i="1"/>
  <c r="AD388" i="1" l="1"/>
  <c r="AD389" i="1" s="1"/>
  <c r="AC392" i="1"/>
  <c r="AD392" i="1" l="1"/>
  <c r="AE388" i="1"/>
  <c r="AE389" i="1" s="1"/>
  <c r="AE392" i="1" l="1"/>
  <c r="AF388" i="1"/>
  <c r="AF389" i="1" s="1"/>
  <c r="AG388" i="1" l="1"/>
  <c r="AG389" i="1" s="1"/>
  <c r="AF392" i="1"/>
  <c r="AH388" i="1" l="1"/>
  <c r="AH389" i="1" s="1"/>
  <c r="AG392" i="1"/>
  <c r="AH392" i="1" l="1"/>
  <c r="AI388" i="1"/>
  <c r="AI389" i="1" s="1"/>
  <c r="AI392" i="1" l="1"/>
  <c r="AJ388" i="1"/>
  <c r="AJ389" i="1" s="1"/>
  <c r="AK388" i="1" l="1"/>
  <c r="AK389" i="1" s="1"/>
  <c r="AJ392" i="1"/>
  <c r="AL388" i="1" l="1"/>
  <c r="AL389" i="1" s="1"/>
  <c r="AK392" i="1"/>
  <c r="AL392" i="1" l="1"/>
  <c r="AM388" i="1"/>
  <c r="AM389" i="1" s="1"/>
  <c r="AM392" i="1" l="1"/>
  <c r="AN388" i="1"/>
  <c r="AN389" i="1" s="1"/>
  <c r="AO388" i="1" l="1"/>
  <c r="AO389" i="1" s="1"/>
  <c r="AN392" i="1"/>
  <c r="AP388" i="1" l="1"/>
  <c r="AP389" i="1" s="1"/>
  <c r="AO392" i="1"/>
  <c r="AP392" i="1" l="1"/>
  <c r="AQ388" i="1"/>
  <c r="AQ389" i="1" s="1"/>
  <c r="AQ392" i="1" l="1"/>
  <c r="AR388" i="1"/>
  <c r="AR389" i="1" s="1"/>
  <c r="AS388" i="1" l="1"/>
  <c r="AS389" i="1" s="1"/>
  <c r="AS392" i="1" s="1"/>
  <c r="AR392" i="1"/>
</calcChain>
</file>

<file path=xl/sharedStrings.xml><?xml version="1.0" encoding="utf-8"?>
<sst xmlns="http://schemas.openxmlformats.org/spreadsheetml/2006/main" count="2184" uniqueCount="789">
  <si>
    <t>Meridian Public Charter School</t>
  </si>
  <si>
    <t>Income Statement</t>
  </si>
  <si>
    <t>SY15-16</t>
  </si>
  <si>
    <t>SY16-17</t>
  </si>
  <si>
    <t>SY17-18</t>
  </si>
  <si>
    <t>SY18-19</t>
  </si>
  <si>
    <t>SY19-20</t>
  </si>
  <si>
    <t>SY20-21</t>
  </si>
  <si>
    <t>SY21-22</t>
  </si>
  <si>
    <t>SY22-23</t>
  </si>
  <si>
    <t>SY23-24</t>
  </si>
  <si>
    <t>SY24-25</t>
  </si>
  <si>
    <t>SY25-26</t>
  </si>
  <si>
    <t>SY26-27</t>
  </si>
  <si>
    <t>SY27-28</t>
  </si>
  <si>
    <t>SY28-29</t>
  </si>
  <si>
    <t>SY29-30</t>
  </si>
  <si>
    <t>SY30-31</t>
  </si>
  <si>
    <t>SY31-32</t>
  </si>
  <si>
    <t>SY32-33</t>
  </si>
  <si>
    <t>SY33-34</t>
  </si>
  <si>
    <t>SY34-35</t>
  </si>
  <si>
    <t>SY35-36</t>
  </si>
  <si>
    <t>SY36-37</t>
  </si>
  <si>
    <t>SY37-38</t>
  </si>
  <si>
    <t>SY38-39</t>
  </si>
  <si>
    <t>SY39-40</t>
  </si>
  <si>
    <t>SY40-41</t>
  </si>
  <si>
    <t>SY41-42</t>
  </si>
  <si>
    <t>SY42-43</t>
  </si>
  <si>
    <t>SY43-44</t>
  </si>
  <si>
    <t>SY44-45</t>
  </si>
  <si>
    <t>SY45-46</t>
  </si>
  <si>
    <t>SY46-47</t>
  </si>
  <si>
    <t>SY47-48</t>
  </si>
  <si>
    <t>SY48-49</t>
  </si>
  <si>
    <t>SY49-50</t>
  </si>
  <si>
    <t>SY50-51</t>
  </si>
  <si>
    <t>SY51-52</t>
  </si>
  <si>
    <t>SY52-53</t>
  </si>
  <si>
    <t>SY53-54</t>
  </si>
  <si>
    <t>SY54-55</t>
  </si>
  <si>
    <t>SY55-56</t>
  </si>
  <si>
    <t>Hdr1</t>
  </si>
  <si>
    <t>Hdr2</t>
  </si>
  <si>
    <t>Hdr3</t>
  </si>
  <si>
    <t>HdrP1</t>
  </si>
  <si>
    <t>HdrP2</t>
  </si>
  <si>
    <t>Lookup</t>
  </si>
  <si>
    <t>Visible</t>
  </si>
  <si>
    <t>Account</t>
  </si>
  <si>
    <t>Current</t>
  </si>
  <si>
    <t>Future</t>
  </si>
  <si>
    <t>Enrollment</t>
  </si>
  <si>
    <t>Revenue</t>
  </si>
  <si>
    <t>04 · State and Local Revenue</t>
  </si>
  <si>
    <t>400 · Per-Pupil Operating Revenue</t>
  </si>
  <si>
    <t>4000 · Per-pupil alloc</t>
  </si>
  <si>
    <t>Per Pupil Charter Payments</t>
  </si>
  <si>
    <t>4000</t>
  </si>
  <si>
    <t>4010 · Per-pupil SpEd alloc</t>
  </si>
  <si>
    <t>4010</t>
  </si>
  <si>
    <t>4011 · Per-pupil SpEd ESY</t>
  </si>
  <si>
    <t>4011</t>
  </si>
  <si>
    <t>4020 · Per-pupil LEP/NEP alloc</t>
  </si>
  <si>
    <t>4020</t>
  </si>
  <si>
    <t>4030 · Per-pupil summer alloc</t>
  </si>
  <si>
    <t>4030</t>
  </si>
  <si>
    <t>4040 · Per-pupil At Risk</t>
  </si>
  <si>
    <t>4040</t>
  </si>
  <si>
    <t>4050 · Per-pupil adjustment</t>
  </si>
  <si>
    <t>4050</t>
  </si>
  <si>
    <t>Total 400 · Per-Pupil Operating Revenue</t>
  </si>
  <si>
    <t>410 · Per-Pupil Facility Revenue</t>
  </si>
  <si>
    <t>4100 · Per-pupil facility alloc</t>
  </si>
  <si>
    <t>Per Pupil Facilities Allowance</t>
  </si>
  <si>
    <t>4100</t>
  </si>
  <si>
    <t>Total 410 · Per-Pupil Facility Revenue</t>
  </si>
  <si>
    <t>420 · Other Local Revenue</t>
  </si>
  <si>
    <t>4200 · Local grants</t>
  </si>
  <si>
    <t>Other Government Funding/Grants</t>
  </si>
  <si>
    <t>4200</t>
  </si>
  <si>
    <t>4210 · Local programs</t>
  </si>
  <si>
    <t>4210</t>
  </si>
  <si>
    <t>Total 420 · Other Local Revenue</t>
  </si>
  <si>
    <t>Total 04 · State and Local Revenue</t>
  </si>
  <si>
    <t>05 · Federal Revenue</t>
  </si>
  <si>
    <t>500 · Federal Grants</t>
  </si>
  <si>
    <t>5000 · NCLB Title 1</t>
  </si>
  <si>
    <t>Federal Entitlements</t>
  </si>
  <si>
    <t>5000</t>
  </si>
  <si>
    <t>5001 · NCLB Title 2</t>
  </si>
  <si>
    <t>5001</t>
  </si>
  <si>
    <t>5002 · NCLB Title 3</t>
  </si>
  <si>
    <t>5002</t>
  </si>
  <si>
    <t>5003 · IDEA 611</t>
  </si>
  <si>
    <t>5003</t>
  </si>
  <si>
    <t>5004 · IDEA 619</t>
  </si>
  <si>
    <t>5004</t>
  </si>
  <si>
    <t>5009-2x · ARRA NCLB grants</t>
  </si>
  <si>
    <t>5009-2x</t>
  </si>
  <si>
    <t>5009-3x · ARRA IDEA grants</t>
  </si>
  <si>
    <t>5009-3x</t>
  </si>
  <si>
    <t>5010 · Title Vb grants</t>
  </si>
  <si>
    <t>5010</t>
  </si>
  <si>
    <t>5020 · Supplemental grants</t>
  </si>
  <si>
    <t>5020</t>
  </si>
  <si>
    <t>5030 · Competitive federal grants</t>
  </si>
  <si>
    <t>5030</t>
  </si>
  <si>
    <t>5031 · Congressional facilities approp</t>
  </si>
  <si>
    <t>5031</t>
  </si>
  <si>
    <t>5032 · ARRA SFSF GSF</t>
  </si>
  <si>
    <t>5032</t>
  </si>
  <si>
    <t>5033 · ARRA SFSF ESF</t>
  </si>
  <si>
    <t>5033</t>
  </si>
  <si>
    <t>5034 · EduJobs</t>
  </si>
  <si>
    <t>5034</t>
  </si>
  <si>
    <t>5035 · QZAB grants</t>
  </si>
  <si>
    <t>5035</t>
  </si>
  <si>
    <t>5040 · Temp restricted public grants</t>
  </si>
  <si>
    <t>5040</t>
  </si>
  <si>
    <t>Total 500 · Federal Grants</t>
  </si>
  <si>
    <t>510 · Federal Programs</t>
  </si>
  <si>
    <t>5100 · National school lunch prog</t>
  </si>
  <si>
    <t>5100</t>
  </si>
  <si>
    <t>5103 · Donated Federal Commodities</t>
  </si>
  <si>
    <t>5103</t>
  </si>
  <si>
    <t>5104 · Fresh fruit &amp; vegetables prog</t>
  </si>
  <si>
    <t>5104</t>
  </si>
  <si>
    <t>5105 · Child &amp; Adult Care Food Program</t>
  </si>
  <si>
    <t>5105</t>
  </si>
  <si>
    <t>5110 · E-rate program</t>
  </si>
  <si>
    <t>5110</t>
  </si>
  <si>
    <t>5120 · Medicaid program</t>
  </si>
  <si>
    <t>5120</t>
  </si>
  <si>
    <t>5130 · Child care subsidy program</t>
  </si>
  <si>
    <t>5130</t>
  </si>
  <si>
    <t>Total 510 · Federal Programs</t>
  </si>
  <si>
    <t>Total 05 · Federal Revenue</t>
  </si>
  <si>
    <t>06 · Private Revenue</t>
  </si>
  <si>
    <t>600 · Private Grants</t>
  </si>
  <si>
    <t>6000 · Individual grants</t>
  </si>
  <si>
    <t>Private Grants and Donations</t>
  </si>
  <si>
    <t>6000</t>
  </si>
  <si>
    <t>6010 · Corporate/business grants</t>
  </si>
  <si>
    <t>6010</t>
  </si>
  <si>
    <t>6020 · Foundation grants</t>
  </si>
  <si>
    <t>6020</t>
  </si>
  <si>
    <t>6050 · Capital grants</t>
  </si>
  <si>
    <t>6050</t>
  </si>
  <si>
    <t>Total 600 · Private Grants</t>
  </si>
  <si>
    <t>610 · Released From Restriction</t>
  </si>
  <si>
    <t>6100 · Use restriction satisfied</t>
  </si>
  <si>
    <t>6100</t>
  </si>
  <si>
    <t>6110 · Time restriction satisfied</t>
  </si>
  <si>
    <t>6110</t>
  </si>
  <si>
    <t>6120 · Asset restriction satisfied</t>
  </si>
  <si>
    <t>6120</t>
  </si>
  <si>
    <t>Total 610 · Released From Restriction</t>
  </si>
  <si>
    <t>620 · Private Contributions</t>
  </si>
  <si>
    <t>6200 · Individual contributions</t>
  </si>
  <si>
    <t>6200</t>
  </si>
  <si>
    <t>6205 · Individual contributions restr</t>
  </si>
  <si>
    <t>6205</t>
  </si>
  <si>
    <t>6210 · Corporate contributions</t>
  </si>
  <si>
    <t>6210</t>
  </si>
  <si>
    <t>6220 · Foundation contributions</t>
  </si>
  <si>
    <t>6220</t>
  </si>
  <si>
    <t>6230 · Special event contributions</t>
  </si>
  <si>
    <t>6230</t>
  </si>
  <si>
    <t>6250 · Capital campaign contributions</t>
  </si>
  <si>
    <t>6250</t>
  </si>
  <si>
    <t>Total 620 · Private Contributions</t>
  </si>
  <si>
    <t>630 · Activity Fees</t>
  </si>
  <si>
    <t>6300 · Before care after care fees</t>
  </si>
  <si>
    <t>Activity Fees</t>
  </si>
  <si>
    <t>6300</t>
  </si>
  <si>
    <t>6301 · Supplemental summer fees</t>
  </si>
  <si>
    <t>6301</t>
  </si>
  <si>
    <t>6305 · Other program fees</t>
  </si>
  <si>
    <t>6305</t>
  </si>
  <si>
    <t>6310 · Field trip fees</t>
  </si>
  <si>
    <t>6310</t>
  </si>
  <si>
    <t>6320 · Club &amp; other fees</t>
  </si>
  <si>
    <t>6320</t>
  </si>
  <si>
    <t>Total 630 · Activity Fees</t>
  </si>
  <si>
    <t>640 · School Sales</t>
  </si>
  <si>
    <t>6400 · Paid meals sales</t>
  </si>
  <si>
    <t>6400</t>
  </si>
  <si>
    <t>6410 · School store sales</t>
  </si>
  <si>
    <t>6410</t>
  </si>
  <si>
    <t>6420 · Student/parent fundraising</t>
  </si>
  <si>
    <t>6420</t>
  </si>
  <si>
    <t>6421 · Student fundraising costs</t>
  </si>
  <si>
    <t>6421</t>
  </si>
  <si>
    <t>6430 · Student uniform sales</t>
  </si>
  <si>
    <t>6430</t>
  </si>
  <si>
    <t>Total 640 · School Sales</t>
  </si>
  <si>
    <t>650 · Additional Revenue</t>
  </si>
  <si>
    <t>6500 · Short-term investments</t>
  </si>
  <si>
    <t>Other Income</t>
  </si>
  <si>
    <t>6500</t>
  </si>
  <si>
    <t>6510 · Dividends &amp; interest securities</t>
  </si>
  <si>
    <t>6510</t>
  </si>
  <si>
    <t>6520 · Rental revenue</t>
  </si>
  <si>
    <t>6520</t>
  </si>
  <si>
    <t>6530 · Realized gains/losses</t>
  </si>
  <si>
    <t>6530</t>
  </si>
  <si>
    <t>6540 · Unrealized gains/losses</t>
  </si>
  <si>
    <t>6540</t>
  </si>
  <si>
    <t>6550 · Advertising revenue</t>
  </si>
  <si>
    <t>6550</t>
  </si>
  <si>
    <t>6560 · Miscellaneous revenue</t>
  </si>
  <si>
    <t>6560</t>
  </si>
  <si>
    <t>6580 · Tuition</t>
  </si>
  <si>
    <t>6580</t>
  </si>
  <si>
    <t>Total 650 · Additional Revenue</t>
  </si>
  <si>
    <t>670 · Donated Revenue</t>
  </si>
  <si>
    <t>6700 · Donated services revenue</t>
  </si>
  <si>
    <t>6700</t>
  </si>
  <si>
    <t>6710 · Donated products/goods revenue</t>
  </si>
  <si>
    <t>6710</t>
  </si>
  <si>
    <t>Total 670 · Donated Revenue</t>
  </si>
  <si>
    <t>Total 06 · Private Revenue</t>
  </si>
  <si>
    <t>Total Revenue</t>
  </si>
  <si>
    <t>Operating Expense</t>
  </si>
  <si>
    <t>07 · Staff-Related Expense</t>
  </si>
  <si>
    <t>700 · Curricular Salaries</t>
  </si>
  <si>
    <t>7000 · Leadership salaries</t>
  </si>
  <si>
    <t>Expenses</t>
  </si>
  <si>
    <t>Personnel Salaries and Benefits</t>
  </si>
  <si>
    <t>Principal/Executive Salary</t>
  </si>
  <si>
    <t>7000</t>
  </si>
  <si>
    <t>7010 · Teacher salaries</t>
  </si>
  <si>
    <t>Teachers Salaries</t>
  </si>
  <si>
    <t>7010</t>
  </si>
  <si>
    <t>7011 · SpEd salaries</t>
  </si>
  <si>
    <t>Special Education Salaries</t>
  </si>
  <si>
    <t>7011</t>
  </si>
  <si>
    <t>7012 · ELL teacher salaries</t>
  </si>
  <si>
    <t>7012</t>
  </si>
  <si>
    <t>7013 · Specials salaries</t>
  </si>
  <si>
    <t>7013</t>
  </si>
  <si>
    <t>7014 · Substitute salaries</t>
  </si>
  <si>
    <t>7014</t>
  </si>
  <si>
    <t>7019 · Teaching residents salaries</t>
  </si>
  <si>
    <t>7019</t>
  </si>
  <si>
    <t>7020 · Teacher aides salaries</t>
  </si>
  <si>
    <t>Teacher Aides/Assistants Salaries</t>
  </si>
  <si>
    <t>7020</t>
  </si>
  <si>
    <t>7030 · Other curricular salaries</t>
  </si>
  <si>
    <t>Other Education Professionals Salaries</t>
  </si>
  <si>
    <t>7030</t>
  </si>
  <si>
    <t>7080 · Curricular stipends</t>
  </si>
  <si>
    <t>7080</t>
  </si>
  <si>
    <t>7090 · Curricular bonuses</t>
  </si>
  <si>
    <t>7090</t>
  </si>
  <si>
    <t>Total 700 · Curricular Salaries</t>
  </si>
  <si>
    <t>710 · Supplemental Service Salaries</t>
  </si>
  <si>
    <t>7100 · Student support salaries</t>
  </si>
  <si>
    <t>7100</t>
  </si>
  <si>
    <t>7110 · Instr staff support salaries</t>
  </si>
  <si>
    <t>7110</t>
  </si>
  <si>
    <t>7120 · Clerical salaries</t>
  </si>
  <si>
    <t>Clerical Salaries</t>
  </si>
  <si>
    <t>7120</t>
  </si>
  <si>
    <t>7130 · Business, operations salaries</t>
  </si>
  <si>
    <t>Business/Operations Salaries</t>
  </si>
  <si>
    <t>7130</t>
  </si>
  <si>
    <t>7131 · IT staff salaries</t>
  </si>
  <si>
    <t>7131</t>
  </si>
  <si>
    <t>7140 · Maintenance/custodial salaries</t>
  </si>
  <si>
    <t>Custodial Salaries</t>
  </si>
  <si>
    <t>7140</t>
  </si>
  <si>
    <t>7150 · Security salaries</t>
  </si>
  <si>
    <t>Other Staff Salaries</t>
  </si>
  <si>
    <t>7150</t>
  </si>
  <si>
    <t>7160 · Other service salaries</t>
  </si>
  <si>
    <t>7160</t>
  </si>
  <si>
    <t>7180 · Supplemental service stipends</t>
  </si>
  <si>
    <t>7180</t>
  </si>
  <si>
    <t>7190 · Supplemental service bonuses</t>
  </si>
  <si>
    <t>7190</t>
  </si>
  <si>
    <t>Total 710 · Supplemental Service Salaries</t>
  </si>
  <si>
    <t>720 · Supplemental Program Salaries</t>
  </si>
  <si>
    <t>7200 · Program leadership salaries</t>
  </si>
  <si>
    <t>7200</t>
  </si>
  <si>
    <t>7210 · Program staff salaries</t>
  </si>
  <si>
    <t>7210</t>
  </si>
  <si>
    <t>7211 · Before care after care salaries</t>
  </si>
  <si>
    <t>Before/After Care Salaries</t>
  </si>
  <si>
    <t>7211</t>
  </si>
  <si>
    <t>7212 · Summer school salaries</t>
  </si>
  <si>
    <t>Summer School Salaries</t>
  </si>
  <si>
    <t>7212</t>
  </si>
  <si>
    <t>7220 · Staff program stipends</t>
  </si>
  <si>
    <t>7220</t>
  </si>
  <si>
    <t>7280 · Program stipends</t>
  </si>
  <si>
    <t>7280</t>
  </si>
  <si>
    <t>7290 · Program bonuses</t>
  </si>
  <si>
    <t>7290</t>
  </si>
  <si>
    <t>Total 720 · Supplemental Program Salaries</t>
  </si>
  <si>
    <t>730 · Management/Development Salaries</t>
  </si>
  <si>
    <t>7300 · Executive salaries</t>
  </si>
  <si>
    <t>7300</t>
  </si>
  <si>
    <t>7310 · Development salaries</t>
  </si>
  <si>
    <t>7310</t>
  </si>
  <si>
    <t>7380 · Executive bonuses</t>
  </si>
  <si>
    <t>7380</t>
  </si>
  <si>
    <t>7390 · Development bonuses</t>
  </si>
  <si>
    <t>7390</t>
  </si>
  <si>
    <t>Total 730 · Management/Development Salaries</t>
  </si>
  <si>
    <t>740 · Employee Benefits</t>
  </si>
  <si>
    <t>7400 · Retirement plan contrib</t>
  </si>
  <si>
    <t>Employee Benefits</t>
  </si>
  <si>
    <t>7400</t>
  </si>
  <si>
    <t>7405 · DCPS Retirement plan contrib</t>
  </si>
  <si>
    <t>7405</t>
  </si>
  <si>
    <t>7410 · Health insurance</t>
  </si>
  <si>
    <t>7410</t>
  </si>
  <si>
    <t>7420 · Life and disability insurance</t>
  </si>
  <si>
    <t>7420</t>
  </si>
  <si>
    <t>7430 · Section 125 plan</t>
  </si>
  <si>
    <t>7430</t>
  </si>
  <si>
    <t>7440 · Travel stipends</t>
  </si>
  <si>
    <t>7440</t>
  </si>
  <si>
    <t>7450 · Bonuses</t>
  </si>
  <si>
    <t>7450</t>
  </si>
  <si>
    <t>7455 · Leave (vacation)</t>
  </si>
  <si>
    <t>7455</t>
  </si>
  <si>
    <t>7460 · Workers' comp insurance</t>
  </si>
  <si>
    <t>7460</t>
  </si>
  <si>
    <t>Total 740 · Employee Benefits</t>
  </si>
  <si>
    <t>750 · Payroll Taxes</t>
  </si>
  <si>
    <t>7500 · Social security &amp; medicare</t>
  </si>
  <si>
    <t>7500</t>
  </si>
  <si>
    <t>7510 · State unemployment tax</t>
  </si>
  <si>
    <t>7510</t>
  </si>
  <si>
    <t>7530 · FUTA</t>
  </si>
  <si>
    <t>7530</t>
  </si>
  <si>
    <t>Total 750 · Payroll Taxes</t>
  </si>
  <si>
    <t>760 · Professional Development</t>
  </si>
  <si>
    <t>7600 · Staff development (non-travel)</t>
  </si>
  <si>
    <t>Staff Development Expense</t>
  </si>
  <si>
    <t>7600</t>
  </si>
  <si>
    <t>7605 · Tuition reimbursement</t>
  </si>
  <si>
    <t>7605</t>
  </si>
  <si>
    <t>7610 · Staff development travel</t>
  </si>
  <si>
    <t>7610</t>
  </si>
  <si>
    <t>Total 760 · Professional Development</t>
  </si>
  <si>
    <t>770 · Contracted Staff</t>
  </si>
  <si>
    <t>7700 · Substitute contract staff</t>
  </si>
  <si>
    <t xml:space="preserve">Contracted Staff </t>
  </si>
  <si>
    <t>7700</t>
  </si>
  <si>
    <t>7710 · Temporary contract help</t>
  </si>
  <si>
    <t>7710</t>
  </si>
  <si>
    <t>7711 · Curricular contract staff</t>
  </si>
  <si>
    <t>7711</t>
  </si>
  <si>
    <t>7712 · Sup service contract staff</t>
  </si>
  <si>
    <t>7712</t>
  </si>
  <si>
    <t>7713 · Sup prog contract staff</t>
  </si>
  <si>
    <t>7713</t>
  </si>
  <si>
    <t>7714 · Fundraising contract staff</t>
  </si>
  <si>
    <t>7714</t>
  </si>
  <si>
    <t>Total 770 · Contracted Staff</t>
  </si>
  <si>
    <t>780 · Other Staff Expense</t>
  </si>
  <si>
    <t>7800 · Staff recruiting</t>
  </si>
  <si>
    <t>Office Expenses</t>
  </si>
  <si>
    <t>7800</t>
  </si>
  <si>
    <t>7810 · Staff background checks</t>
  </si>
  <si>
    <t>7810</t>
  </si>
  <si>
    <t>7820 · Staff meals, events, &amp; awards</t>
  </si>
  <si>
    <t>7820</t>
  </si>
  <si>
    <t>7830 · Staff travel (non-development)</t>
  </si>
  <si>
    <t>General Expenses</t>
  </si>
  <si>
    <t>Transportation</t>
  </si>
  <si>
    <t>7830</t>
  </si>
  <si>
    <t>Total 780 · Other Staff Expense</t>
  </si>
  <si>
    <t>Total 07 · Staff-Related Expense</t>
  </si>
  <si>
    <t>08 · Occupancy Expense</t>
  </si>
  <si>
    <t>800 · Occupancy Rent Expense</t>
  </si>
  <si>
    <t>8000 · Rent</t>
  </si>
  <si>
    <t>Occupancy Expenses</t>
  </si>
  <si>
    <t>Rent</t>
  </si>
  <si>
    <t>8000</t>
  </si>
  <si>
    <t>8010 · Supplemental rent</t>
  </si>
  <si>
    <t>8010</t>
  </si>
  <si>
    <t>8020 · Real estate taxes</t>
  </si>
  <si>
    <t>8020</t>
  </si>
  <si>
    <t>Total 800 · Occupancy Rent Expense</t>
  </si>
  <si>
    <t>810 · Occupancy Service Expense</t>
  </si>
  <si>
    <t>8100 · Utilities &amp; garbage removal</t>
  </si>
  <si>
    <t>Utilities</t>
  </si>
  <si>
    <t>8100</t>
  </si>
  <si>
    <t>8110 · Contracted building services</t>
  </si>
  <si>
    <t>Contracted Building Services</t>
  </si>
  <si>
    <t>8110</t>
  </si>
  <si>
    <t>8120 · Maintenance and repairs</t>
  </si>
  <si>
    <t>Building Maintenance and Repairs</t>
  </si>
  <si>
    <t>8120</t>
  </si>
  <si>
    <t>8130 · Janitorial supplies</t>
  </si>
  <si>
    <t>Janitorial Supplies</t>
  </si>
  <si>
    <t>8130</t>
  </si>
  <si>
    <t>8140 · Facility consulting fees</t>
  </si>
  <si>
    <t>8140</t>
  </si>
  <si>
    <t>Total 810 · Occupancy Service Expense</t>
  </si>
  <si>
    <t>Total 08 · Occupancy Expense</t>
  </si>
  <si>
    <t>09 · Additional Expense</t>
  </si>
  <si>
    <t>900 · Direct Student Expense</t>
  </si>
  <si>
    <t>9000 · Student supplies, snacks</t>
  </si>
  <si>
    <t>Direct Student Expense</t>
  </si>
  <si>
    <t>Student Supplies and Materials</t>
  </si>
  <si>
    <t>9000</t>
  </si>
  <si>
    <t>9010 · Student assessment materials</t>
  </si>
  <si>
    <t>Student Assessment Materials</t>
  </si>
  <si>
    <t>9010</t>
  </si>
  <si>
    <t>9020 · Student textbooks</t>
  </si>
  <si>
    <t>Textbooks</t>
  </si>
  <si>
    <t>9020</t>
  </si>
  <si>
    <t>9030 · Student uniforms</t>
  </si>
  <si>
    <t>9030</t>
  </si>
  <si>
    <t>9040 · Library &amp; media materials</t>
  </si>
  <si>
    <t>Library and Media Center Materials</t>
  </si>
  <si>
    <t>9040</t>
  </si>
  <si>
    <t>9050 · Contracted instruction fees</t>
  </si>
  <si>
    <t>Contracted Student Services</t>
  </si>
  <si>
    <t>9050</t>
  </si>
  <si>
    <t>9051 · Contracted SpEd instruction</t>
  </si>
  <si>
    <t>9051</t>
  </si>
  <si>
    <t>9052 · Contracted SES instruction</t>
  </si>
  <si>
    <t>9052</t>
  </si>
  <si>
    <t>9060 · Food service fees</t>
  </si>
  <si>
    <t>Food Service</t>
  </si>
  <si>
    <t>9060</t>
  </si>
  <si>
    <t>9070 · Student field trips</t>
  </si>
  <si>
    <t>9070</t>
  </si>
  <si>
    <t>9074 · Student transportation</t>
  </si>
  <si>
    <t>9074</t>
  </si>
  <si>
    <t>9080 · Student recruiting</t>
  </si>
  <si>
    <t>Miscellaneous Student Expense</t>
  </si>
  <si>
    <t>9080</t>
  </si>
  <si>
    <t>9085 · Student events</t>
  </si>
  <si>
    <t>9085</t>
  </si>
  <si>
    <t>9090 · Other student expenses</t>
  </si>
  <si>
    <t>9090</t>
  </si>
  <si>
    <t>9091 · Translation services</t>
  </si>
  <si>
    <t>9091</t>
  </si>
  <si>
    <t>9092 · After care</t>
  </si>
  <si>
    <t>9092</t>
  </si>
  <si>
    <t>9093 · Student scholarships</t>
  </si>
  <si>
    <t>9093</t>
  </si>
  <si>
    <t>Total 900 · Direct Student Expense</t>
  </si>
  <si>
    <t>910 · Office Expense</t>
  </si>
  <si>
    <t>9100 · Office supplies</t>
  </si>
  <si>
    <t>Office Supplies and Materials</t>
  </si>
  <si>
    <t>9100</t>
  </si>
  <si>
    <t>9110 · Copier rental &amp; services</t>
  </si>
  <si>
    <t>Office Equipment Rental and Maintenance</t>
  </si>
  <si>
    <t>9110</t>
  </si>
  <si>
    <t>9111 · Non-copier equipment rental</t>
  </si>
  <si>
    <t>9111</t>
  </si>
  <si>
    <t>9120 · Telephone &amp; telecommunications</t>
  </si>
  <si>
    <t>Telephone/Telecommunications</t>
  </si>
  <si>
    <t>9120</t>
  </si>
  <si>
    <t>9130 · Postage, shipping, delivery</t>
  </si>
  <si>
    <t>Postage and Shipping</t>
  </si>
  <si>
    <t>9130</t>
  </si>
  <si>
    <t>9140 · External printing</t>
  </si>
  <si>
    <t>Printing and Copying</t>
  </si>
  <si>
    <t>9140</t>
  </si>
  <si>
    <t>Total 910 · Office Expense</t>
  </si>
  <si>
    <t>920 · Business Expense</t>
  </si>
  <si>
    <t>9200 · Business insurance</t>
  </si>
  <si>
    <t>Insurance</t>
  </si>
  <si>
    <t>9200</t>
  </si>
  <si>
    <t>9210 · Authorizer fees</t>
  </si>
  <si>
    <t>Administration Fee (to PCSB)</t>
  </si>
  <si>
    <t>9210</t>
  </si>
  <si>
    <t>9220 · Management fees</t>
  </si>
  <si>
    <t>Management Fee</t>
  </si>
  <si>
    <t>9220</t>
  </si>
  <si>
    <t>9230 · Accounting, auditing, payroll</t>
  </si>
  <si>
    <t>Legal, Accounting and Payroll Services</t>
  </si>
  <si>
    <t>9230</t>
  </si>
  <si>
    <t>9240 · Legal fees</t>
  </si>
  <si>
    <t>9240</t>
  </si>
  <si>
    <t>9250 · Instr design &amp; eval fees</t>
  </si>
  <si>
    <t>Other General Expense</t>
  </si>
  <si>
    <t>9250</t>
  </si>
  <si>
    <t>9260 · Computer support fees</t>
  </si>
  <si>
    <t>9260</t>
  </si>
  <si>
    <t>9270 · Fundraising fees</t>
  </si>
  <si>
    <t>9270</t>
  </si>
  <si>
    <t>9280 · Other professional fees</t>
  </si>
  <si>
    <t>9280</t>
  </si>
  <si>
    <t>9290 · Other expenses</t>
  </si>
  <si>
    <t>9290</t>
  </si>
  <si>
    <t>Total 920 · Business Expense</t>
  </si>
  <si>
    <t>930 · Dues, Fees, &amp; Losses</t>
  </si>
  <si>
    <t>9300 · Dues, fees, and fines</t>
  </si>
  <si>
    <t>9300</t>
  </si>
  <si>
    <t>9310 · Loss/theft of asset</t>
  </si>
  <si>
    <t>9310</t>
  </si>
  <si>
    <t>9320 · Bad debts, pledges</t>
  </si>
  <si>
    <t>9320</t>
  </si>
  <si>
    <t>9330 · Cash over/short</t>
  </si>
  <si>
    <t>940 · Donated Expense</t>
  </si>
  <si>
    <t>9330</t>
  </si>
  <si>
    <t>Total 930 · Dues, Fees, &amp; Losses</t>
  </si>
  <si>
    <t>9400 · Donated services expense</t>
  </si>
  <si>
    <t>9400</t>
  </si>
  <si>
    <t>9410 · Donated products/goods expense</t>
  </si>
  <si>
    <t>9410</t>
  </si>
  <si>
    <t>Total 940 · Donated Expense</t>
  </si>
  <si>
    <t>990 · Operating Contingency</t>
  </si>
  <si>
    <t>9900 · Unforeseen expenses</t>
  </si>
  <si>
    <t>9900</t>
  </si>
  <si>
    <t>9910 · Building reserves</t>
  </si>
  <si>
    <t>9910</t>
  </si>
  <si>
    <t>Total 990 · Operating Contingency</t>
  </si>
  <si>
    <t>Total 09 · Additional Expense</t>
  </si>
  <si>
    <t>Total Operating Expense</t>
  </si>
  <si>
    <t>Net Operating Income</t>
  </si>
  <si>
    <t>Interest, Depreciation</t>
  </si>
  <si>
    <t>11000 · Operating asset depreciation</t>
  </si>
  <si>
    <t>1X · Depreciation, Amortization, &amp; Interest</t>
  </si>
  <si>
    <t>11 · Depreciation</t>
  </si>
  <si>
    <t>Other Expenses</t>
  </si>
  <si>
    <t>Depreciation Expense</t>
  </si>
  <si>
    <t>11000</t>
  </si>
  <si>
    <t>11010 · Facility asset amort &amp; depr</t>
  </si>
  <si>
    <t>11010</t>
  </si>
  <si>
    <t>11020 · Amortization expense</t>
  </si>
  <si>
    <t>11020</t>
  </si>
  <si>
    <t>12005 · Interest payments-copier lease</t>
  </si>
  <si>
    <t>12 · Interest</t>
  </si>
  <si>
    <t>Interest Expense</t>
  </si>
  <si>
    <t>12005</t>
  </si>
  <si>
    <t>Total Interest, Depreciation</t>
  </si>
  <si>
    <t>Total Expenses</t>
  </si>
  <si>
    <t>Net Income</t>
  </si>
  <si>
    <t>Adjustments To Cash Flow</t>
  </si>
  <si>
    <t>Operating Activities</t>
  </si>
  <si>
    <t>1100 · Accounts receivable</t>
  </si>
  <si>
    <t>Cash Flow Adjustments</t>
  </si>
  <si>
    <t>Asset</t>
  </si>
  <si>
    <t>(Increase)/Decrease in Current Assets</t>
  </si>
  <si>
    <t>1100</t>
  </si>
  <si>
    <t>1110 · Local receivable</t>
  </si>
  <si>
    <t>1110</t>
  </si>
  <si>
    <t>1120 · Other local receivable</t>
  </si>
  <si>
    <t>1120</t>
  </si>
  <si>
    <t>1200 · NCLB receivable</t>
  </si>
  <si>
    <t>1200</t>
  </si>
  <si>
    <t>1201 · IDEA receivable</t>
  </si>
  <si>
    <t>1201</t>
  </si>
  <si>
    <t>1202 · ARRA receivable</t>
  </si>
  <si>
    <t>1202</t>
  </si>
  <si>
    <t>1210 · Title Vb receivable</t>
  </si>
  <si>
    <t>1210</t>
  </si>
  <si>
    <t>1220 · Supplemental grants receivable</t>
  </si>
  <si>
    <t>1220</t>
  </si>
  <si>
    <t>1230 · Comp federal grants receivable</t>
  </si>
  <si>
    <t>1230</t>
  </si>
  <si>
    <t>1240 · National food prog receivable</t>
  </si>
  <si>
    <t>1240</t>
  </si>
  <si>
    <t>1250 · E-rate prog receivable</t>
  </si>
  <si>
    <t>1250</t>
  </si>
  <si>
    <t>1260 · Medicaid receivable</t>
  </si>
  <si>
    <t>1260</t>
  </si>
  <si>
    <t>1270 · Child care subsidy receivable</t>
  </si>
  <si>
    <t>1270</t>
  </si>
  <si>
    <t>1300 · Grants receivable</t>
  </si>
  <si>
    <t>1300</t>
  </si>
  <si>
    <t>1310 · Discounts on long-term grants</t>
  </si>
  <si>
    <t>1310</t>
  </si>
  <si>
    <t>1320 · Pledges receivable</t>
  </si>
  <si>
    <t>1320</t>
  </si>
  <si>
    <t>1330 · Allowance for doubtful pledges</t>
  </si>
  <si>
    <t>1330</t>
  </si>
  <si>
    <t>1340 · Discounts for long-term pledges</t>
  </si>
  <si>
    <t>1340</t>
  </si>
  <si>
    <t>1350 · Paid lunch receivable</t>
  </si>
  <si>
    <t>1350</t>
  </si>
  <si>
    <t>1360 · Activity fee receivable</t>
  </si>
  <si>
    <t>1360</t>
  </si>
  <si>
    <t>1370 · COBRA Receivable</t>
  </si>
  <si>
    <t>1370</t>
  </si>
  <si>
    <t>1380 · Other receivable</t>
  </si>
  <si>
    <t>1380</t>
  </si>
  <si>
    <t>1399 · Undeposited Funds</t>
  </si>
  <si>
    <t>1399</t>
  </si>
  <si>
    <t>1400 · Prepaid expenses</t>
  </si>
  <si>
    <t>1400</t>
  </si>
  <si>
    <t>1410 · Deposits</t>
  </si>
  <si>
    <t>1410</t>
  </si>
  <si>
    <t>1420 · Rental deductions</t>
  </si>
  <si>
    <t>1420</t>
  </si>
  <si>
    <t>1430 · Employee advances</t>
  </si>
  <si>
    <t>1430</t>
  </si>
  <si>
    <t>1490 · Facility Deposits</t>
  </si>
  <si>
    <t>1490</t>
  </si>
  <si>
    <t>1500 · Transfer to/from parent</t>
  </si>
  <si>
    <t>1500</t>
  </si>
  <si>
    <t>1510 · Transfer to/from peer (XXXX)</t>
  </si>
  <si>
    <t>1510</t>
  </si>
  <si>
    <t>1520 · Transfer to/from peer (XXXX)</t>
  </si>
  <si>
    <t>1520</t>
  </si>
  <si>
    <t>1580 · Transfer (to)/from Operations</t>
  </si>
  <si>
    <t>1580</t>
  </si>
  <si>
    <t>1590 · Transfer (to)/from Facilities</t>
  </si>
  <si>
    <t>1590</t>
  </si>
  <si>
    <t>2000 · Current payable</t>
  </si>
  <si>
    <t>Liability</t>
  </si>
  <si>
    <t>Increase/(Decrease) in Current Liabilities</t>
  </si>
  <si>
    <t>2000</t>
  </si>
  <si>
    <t>2001 · AnyBill payable</t>
  </si>
  <si>
    <t>2001</t>
  </si>
  <si>
    <t>2010 · Purchase orders</t>
  </si>
  <si>
    <t>2010</t>
  </si>
  <si>
    <t>2020 · Contracts payable</t>
  </si>
  <si>
    <t>2020</t>
  </si>
  <si>
    <t>2030 · Suspended Payable</t>
  </si>
  <si>
    <t>2030</t>
  </si>
  <si>
    <t>2050 · Construction payable</t>
  </si>
  <si>
    <t>2050</t>
  </si>
  <si>
    <t>2100 · School credit card</t>
  </si>
  <si>
    <t>2100</t>
  </si>
  <si>
    <t>2110 · Parent org credit account</t>
  </si>
  <si>
    <t>2110</t>
  </si>
  <si>
    <t>2120 · Employee credit account</t>
  </si>
  <si>
    <t>2120</t>
  </si>
  <si>
    <t>2200 · Accrued salaries</t>
  </si>
  <si>
    <t>2200</t>
  </si>
  <si>
    <t>2210 · Accrued vacations</t>
  </si>
  <si>
    <t>2210</t>
  </si>
  <si>
    <t>2220 · Accrued employee benefits</t>
  </si>
  <si>
    <t>2220</t>
  </si>
  <si>
    <t>2230 · Accrued sales tax payable</t>
  </si>
  <si>
    <t>2230</t>
  </si>
  <si>
    <t>2240 · Other accrued expenses</t>
  </si>
  <si>
    <t>2240</t>
  </si>
  <si>
    <t>2250 · Accrued rent</t>
  </si>
  <si>
    <t>2250</t>
  </si>
  <si>
    <t>2290 · Accrued interest</t>
  </si>
  <si>
    <t>2290</t>
  </si>
  <si>
    <t>2300 · Social sec &amp; mc w/h - employee</t>
  </si>
  <si>
    <t>2300</t>
  </si>
  <si>
    <t>2310 · Social sec &amp; mc w/h - employer</t>
  </si>
  <si>
    <t>2310</t>
  </si>
  <si>
    <t>2320 · Federal taxes withheld</t>
  </si>
  <si>
    <t>2320</t>
  </si>
  <si>
    <t>2330 · FUTA/SUTA withheld</t>
  </si>
  <si>
    <t>2330</t>
  </si>
  <si>
    <t>2331 · DC taxes withheld</t>
  </si>
  <si>
    <t>2331</t>
  </si>
  <si>
    <t>2332 · MD taxes withheld</t>
  </si>
  <si>
    <t>2332</t>
  </si>
  <si>
    <t>2333 · VA taxes withheld</t>
  </si>
  <si>
    <t>2333</t>
  </si>
  <si>
    <t>2340 · Unemployment taxes payable</t>
  </si>
  <si>
    <t>2340</t>
  </si>
  <si>
    <t>2350 · Workers' comp taxes payable</t>
  </si>
  <si>
    <t>2350</t>
  </si>
  <si>
    <t>2360 · EE pension payable</t>
  </si>
  <si>
    <t>2360</t>
  </si>
  <si>
    <t>2370 · ER pension payable</t>
  </si>
  <si>
    <t>2370</t>
  </si>
  <si>
    <t>2380 · Flexible spending account</t>
  </si>
  <si>
    <t>2380</t>
  </si>
  <si>
    <t>2390 · Manual checks</t>
  </si>
  <si>
    <t>2390</t>
  </si>
  <si>
    <t>2395 · DD salaries (direct deposit)</t>
  </si>
  <si>
    <t>2395</t>
  </si>
  <si>
    <t>2399 · Temporary over / under</t>
  </si>
  <si>
    <t>2399</t>
  </si>
  <si>
    <t>2400 · Unearned per-pupil revenue</t>
  </si>
  <si>
    <t>2400</t>
  </si>
  <si>
    <t>2410 · Unearned local revenue</t>
  </si>
  <si>
    <t>2410</t>
  </si>
  <si>
    <t>2420 · Unearned private revenue</t>
  </si>
  <si>
    <t>2420</t>
  </si>
  <si>
    <t>2430 · Unearned federal revenue</t>
  </si>
  <si>
    <t>2430</t>
  </si>
  <si>
    <t>2440 · Unearned private revenue</t>
  </si>
  <si>
    <t>2440</t>
  </si>
  <si>
    <t>2450 · Deposits held</t>
  </si>
  <si>
    <t>2450</t>
  </si>
  <si>
    <t>2500 · Trustee or employee loan</t>
  </si>
  <si>
    <t>2500</t>
  </si>
  <si>
    <t>2510 · Line of credit</t>
  </si>
  <si>
    <t>2510</t>
  </si>
  <si>
    <t>2520 · Current portion, long-term debt</t>
  </si>
  <si>
    <t>2520</t>
  </si>
  <si>
    <t>2530 · Other short-term liabilities</t>
  </si>
  <si>
    <t>2530</t>
  </si>
  <si>
    <t>2540 · Split-interest liabilities</t>
  </si>
  <si>
    <t>2540</t>
  </si>
  <si>
    <t>2550 · Accrued interest</t>
  </si>
  <si>
    <t>2550</t>
  </si>
  <si>
    <t>2900 · Suspense</t>
  </si>
  <si>
    <t>2900</t>
  </si>
  <si>
    <t>Net Cash Provided by Op Activities, less NI</t>
  </si>
  <si>
    <t>Investing Activities</t>
  </si>
  <si>
    <t>1600 · FF&amp;E</t>
  </si>
  <si>
    <t>Purchase of property, plant and equipment</t>
  </si>
  <si>
    <t>1600</t>
  </si>
  <si>
    <t>1620 · Computers</t>
  </si>
  <si>
    <t>1620</t>
  </si>
  <si>
    <t>1640 · Vehicles</t>
  </si>
  <si>
    <t>1640</t>
  </si>
  <si>
    <t>1650 · Capital leases</t>
  </si>
  <si>
    <t>1650</t>
  </si>
  <si>
    <t>1660 · Other operating assets</t>
  </si>
  <si>
    <t>1660</t>
  </si>
  <si>
    <t>1661 · Other op assets - website</t>
  </si>
  <si>
    <t>Other investing activities</t>
  </si>
  <si>
    <t>1661</t>
  </si>
  <si>
    <t>1662 · Other op assets - organization</t>
  </si>
  <si>
    <t>1662</t>
  </si>
  <si>
    <t>1663 · Other op assets - vehicle</t>
  </si>
  <si>
    <t>1663</t>
  </si>
  <si>
    <t>1700 · Accum depr FF&amp;E</t>
  </si>
  <si>
    <t>Add Depreciation</t>
  </si>
  <si>
    <t>1700</t>
  </si>
  <si>
    <t>1720 · Accum depr computers</t>
  </si>
  <si>
    <t>1720</t>
  </si>
  <si>
    <t>1740 · Accum depr vehicles</t>
  </si>
  <si>
    <t>1740</t>
  </si>
  <si>
    <t>1750 · Accum amort capital leases</t>
  </si>
  <si>
    <t>1750</t>
  </si>
  <si>
    <t>1760 · Accum depr other op assets</t>
  </si>
  <si>
    <t>1760</t>
  </si>
  <si>
    <t>1761 · Accum depr other - website</t>
  </si>
  <si>
    <t>1761</t>
  </si>
  <si>
    <t>1762 · Accum depr other - organization</t>
  </si>
  <si>
    <t>1762</t>
  </si>
  <si>
    <t>1763 · Accum depr other - vehicle</t>
  </si>
  <si>
    <t>1763</t>
  </si>
  <si>
    <t>1800 · Land</t>
  </si>
  <si>
    <t>180*</t>
  </si>
  <si>
    <t>1810 · Buildings, building improvement</t>
  </si>
  <si>
    <t>181*</t>
  </si>
  <si>
    <t>1820 · Construction in progress</t>
  </si>
  <si>
    <t>182*</t>
  </si>
  <si>
    <t>1830 · Leasehold improvements</t>
  </si>
  <si>
    <t>183*</t>
  </si>
  <si>
    <t>1840 · Loan costs</t>
  </si>
  <si>
    <t>184*</t>
  </si>
  <si>
    <t>1850 · Equity contribution-Harrison QALICB</t>
  </si>
  <si>
    <t>185*</t>
  </si>
  <si>
    <t>1892 · Facility lease payment reserve</t>
  </si>
  <si>
    <t>1892</t>
  </si>
  <si>
    <t>1900 · Accum depr buildings</t>
  </si>
  <si>
    <t>1900</t>
  </si>
  <si>
    <t>1910 · Accum amort lease imp</t>
  </si>
  <si>
    <t>1910</t>
  </si>
  <si>
    <t>Net cash provided by investing activities</t>
  </si>
  <si>
    <t>Financing Activities</t>
  </si>
  <si>
    <t>1050 · Sinking Fund</t>
  </si>
  <si>
    <t>1050</t>
  </si>
  <si>
    <t>2600 · Senior Debt</t>
  </si>
  <si>
    <t>Proceeds from loans / Repayment of loans</t>
  </si>
  <si>
    <t>260*</t>
  </si>
  <si>
    <t>2610 · Sub Debt</t>
  </si>
  <si>
    <t>261*</t>
  </si>
  <si>
    <t>2620 · Capital leases</t>
  </si>
  <si>
    <t>2620</t>
  </si>
  <si>
    <t>2630 · Other long-term liabilities</t>
  </si>
  <si>
    <t>2630</t>
  </si>
  <si>
    <t>2650 · Capital lease lia-oper asset</t>
  </si>
  <si>
    <t>2650</t>
  </si>
  <si>
    <t>Net cash provided by financing activities</t>
  </si>
  <si>
    <t>Net cash increase for year</t>
  </si>
  <si>
    <t>Cash Flow</t>
  </si>
  <si>
    <t>Beginning Cash Balance</t>
  </si>
  <si>
    <t>Ending Cash Balance</t>
  </si>
  <si>
    <t>Monthly Expense</t>
  </si>
  <si>
    <t>Months of Cash</t>
  </si>
  <si>
    <t>Expenses by Major Category, as a % of Revenue</t>
  </si>
  <si>
    <t>Staff-Related Expense</t>
  </si>
  <si>
    <t>Occupancy Expense</t>
  </si>
  <si>
    <t>Student Expense</t>
  </si>
  <si>
    <t>Office &amp; Business Expense</t>
  </si>
  <si>
    <t>Contingency</t>
  </si>
  <si>
    <t>Metrics</t>
  </si>
  <si>
    <t>Net Income Margin</t>
  </si>
  <si>
    <t>Operating Cash Flow Margin</t>
  </si>
  <si>
    <t>Budget 2016-2017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</si>
</sst>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_(* #,##0_);_(* \(#,##0\);_(* &quot;-&quot;??_);_(@_)"/>
    <numFmt numFmtId="165" formatCode="#,##0.0#%;\-#,##0.0#%"/>
    <numFmt numFmtId="166" formatCode="0.0%"/>
  </numFmts>
  <fonts count="19" x14ac:knownFonts="1">
    <font>
      <sz val="10"/>
      <name val="Arial"/>
      <family val="2"/>
    </font>
    <font>
      <sz val="11"/>
      <color theme="1"/>
      <name val="Calibri"/>
      <family val="2"/>
      <scheme val="minor"/>
    </font>
    <font>
      <sz val="10"/>
      <name val="Arial"/>
      <family val="2"/>
    </font>
    <font>
      <sz val="8"/>
      <name val="Arial"/>
      <family val="2"/>
    </font>
    <font>
      <sz val="8"/>
      <color theme="3"/>
      <name val="Arial"/>
      <family val="2"/>
    </font>
    <font>
      <b/>
      <sz val="12"/>
      <name val="Arial Black"/>
      <family val="2"/>
    </font>
    <font>
      <sz val="8"/>
      <color rgb="FF000000"/>
      <name val="Arial"/>
      <family val="2"/>
    </font>
    <font>
      <b/>
      <sz val="10"/>
      <name val="Arial"/>
      <family val="2"/>
    </font>
    <font>
      <b/>
      <sz val="8"/>
      <color rgb="FF000000"/>
      <name val="Arial"/>
      <family val="2"/>
    </font>
    <font>
      <b/>
      <sz val="8"/>
      <color indexed="9"/>
      <name val="Arial"/>
      <family val="2"/>
    </font>
    <font>
      <sz val="8"/>
      <color indexed="10"/>
      <name val="Arial"/>
      <family val="2"/>
    </font>
    <font>
      <b/>
      <sz val="8"/>
      <color indexed="8"/>
      <name val="Arial"/>
      <family val="2"/>
    </font>
    <font>
      <sz val="8"/>
      <color indexed="8"/>
      <name val="Arial"/>
      <family val="2"/>
    </font>
    <font>
      <b/>
      <sz val="8"/>
      <name val="Arial"/>
      <family val="2"/>
    </font>
    <font>
      <b/>
      <u/>
      <sz val="8"/>
      <name val="Arial"/>
      <family val="2"/>
    </font>
    <font>
      <u/>
      <sz val="8"/>
      <color indexed="12"/>
      <name val="Arial"/>
      <family val="2"/>
    </font>
    <font>
      <b/>
      <sz val="10"/>
      <color rgb="FF000000"/>
      <name val="Calibri"/>
      <family val="2"/>
      <scheme val="minor"/>
    </font>
    <font>
      <sz val="8"/>
      <color theme="1"/>
      <name val="Arial"/>
      <family val="2"/>
    </font>
    <font>
      <sz val="8"/>
      <color rgb="FFFF0000"/>
      <name val="Arial"/>
      <family val="2"/>
    </font>
  </fonts>
  <fills count="8">
    <fill>
      <patternFill patternType="none"/>
    </fill>
    <fill>
      <patternFill patternType="gray125"/>
    </fill>
    <fill>
      <patternFill patternType="solid">
        <fgColor theme="3"/>
        <bgColor indexed="64"/>
      </patternFill>
    </fill>
    <fill>
      <patternFill patternType="solid">
        <fgColor indexed="63"/>
        <bgColor indexed="64"/>
      </patternFill>
    </fill>
    <fill>
      <patternFill patternType="solid">
        <fgColor theme="4"/>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6" tint="0.79998168889431442"/>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4">
    <xf numFmtId="0" fontId="0" fillId="0" borderId="0"/>
    <xf numFmtId="43" fontId="2" fillId="0" borderId="0" applyFont="0" applyFill="0" applyBorder="0" applyAlignment="0" applyProtection="0"/>
    <xf numFmtId="9" fontId="2" fillId="0" borderId="0" applyFont="0" applyFill="0" applyBorder="0" applyAlignment="0" applyProtection="0"/>
    <xf numFmtId="0" fontId="1" fillId="0" borderId="0"/>
  </cellStyleXfs>
  <cellXfs count="143">
    <xf numFmtId="0" fontId="0" fillId="0" borderId="0" xfId="0"/>
    <xf numFmtId="0" fontId="3" fillId="0" borderId="0" xfId="0" applyFont="1" applyFill="1" applyBorder="1"/>
    <xf numFmtId="0" fontId="4" fillId="2" borderId="0" xfId="0" applyFont="1" applyFill="1"/>
    <xf numFmtId="0" fontId="4" fillId="2" borderId="0" xfId="0" applyFont="1" applyFill="1" applyAlignment="1">
      <alignment horizontal="left"/>
    </xf>
    <xf numFmtId="0" fontId="3" fillId="0" borderId="0" xfId="0" applyFont="1"/>
    <xf numFmtId="0" fontId="5" fillId="0" borderId="0" xfId="0" applyFont="1"/>
    <xf numFmtId="0" fontId="3" fillId="0" borderId="0" xfId="0" applyFont="1" applyFill="1"/>
    <xf numFmtId="49" fontId="6" fillId="0" borderId="0" xfId="0" applyNumberFormat="1" applyFont="1" applyBorder="1"/>
    <xf numFmtId="49" fontId="6" fillId="0" borderId="0" xfId="0" applyNumberFormat="1" applyFont="1" applyBorder="1" applyAlignment="1">
      <alignment horizontal="left"/>
    </xf>
    <xf numFmtId="0" fontId="7" fillId="0" borderId="0" xfId="0" applyFont="1"/>
    <xf numFmtId="49" fontId="6" fillId="0" borderId="0" xfId="0" applyNumberFormat="1" applyFont="1"/>
    <xf numFmtId="49" fontId="6" fillId="0" borderId="0" xfId="0" applyNumberFormat="1" applyFont="1" applyAlignment="1">
      <alignment horizontal="left"/>
    </xf>
    <xf numFmtId="49" fontId="8" fillId="0" borderId="0" xfId="0" applyNumberFormat="1" applyFont="1" applyAlignment="1">
      <alignment horizontal="center"/>
    </xf>
    <xf numFmtId="164" fontId="9" fillId="3" borderId="1" xfId="1" applyNumberFormat="1" applyFont="1" applyFill="1" applyBorder="1"/>
    <xf numFmtId="164" fontId="9" fillId="3" borderId="2" xfId="1" applyNumberFormat="1" applyFont="1" applyFill="1" applyBorder="1"/>
    <xf numFmtId="0" fontId="9" fillId="3" borderId="2" xfId="0" applyFont="1" applyFill="1" applyBorder="1" applyAlignment="1">
      <alignment horizontal="center"/>
    </xf>
    <xf numFmtId="0" fontId="9" fillId="3" borderId="3" xfId="0" applyFont="1" applyFill="1" applyBorder="1" applyAlignment="1">
      <alignment horizontal="center"/>
    </xf>
    <xf numFmtId="0" fontId="0" fillId="0" borderId="0" xfId="0" quotePrefix="1"/>
    <xf numFmtId="0" fontId="9" fillId="3" borderId="2" xfId="0" applyFont="1" applyFill="1" applyBorder="1" applyAlignment="1">
      <alignment horizontal="left"/>
    </xf>
    <xf numFmtId="0" fontId="0" fillId="0" borderId="0" xfId="0" applyFill="1"/>
    <xf numFmtId="0" fontId="9" fillId="4" borderId="4" xfId="0" applyFont="1" applyFill="1" applyBorder="1"/>
    <xf numFmtId="0" fontId="10" fillId="4" borderId="0" xfId="0" applyFont="1" applyFill="1" applyBorder="1"/>
    <xf numFmtId="0" fontId="9" fillId="4" borderId="0" xfId="0" applyFont="1" applyFill="1" applyBorder="1"/>
    <xf numFmtId="164" fontId="3" fillId="0" borderId="0" xfId="1" applyNumberFormat="1" applyFont="1" applyBorder="1" applyAlignment="1">
      <alignment horizontal="center"/>
    </xf>
    <xf numFmtId="164" fontId="3" fillId="0" borderId="0" xfId="1" applyNumberFormat="1" applyFont="1" applyBorder="1" applyAlignment="1">
      <alignment horizontal="left"/>
    </xf>
    <xf numFmtId="0" fontId="3" fillId="5" borderId="5" xfId="0" applyFont="1" applyFill="1" applyBorder="1" applyAlignment="1">
      <alignment horizontal="left"/>
    </xf>
    <xf numFmtId="0" fontId="10" fillId="5" borderId="6" xfId="0" applyFont="1" applyFill="1" applyBorder="1" applyAlignment="1">
      <alignment horizontal="center"/>
    </xf>
    <xf numFmtId="0" fontId="3" fillId="5" borderId="6" xfId="0" applyFont="1" applyFill="1" applyBorder="1" applyAlignment="1">
      <alignment horizontal="left"/>
    </xf>
    <xf numFmtId="164" fontId="3" fillId="5" borderId="6" xfId="1" applyNumberFormat="1" applyFont="1" applyFill="1" applyBorder="1" applyAlignment="1">
      <alignment horizontal="center"/>
    </xf>
    <xf numFmtId="164" fontId="3" fillId="5" borderId="7" xfId="1" applyNumberFormat="1" applyFont="1" applyFill="1" applyBorder="1" applyAlignment="1">
      <alignment horizontal="center"/>
    </xf>
    <xf numFmtId="164" fontId="3" fillId="5" borderId="6" xfId="1" applyNumberFormat="1" applyFont="1" applyFill="1" applyBorder="1" applyAlignment="1">
      <alignment horizontal="left"/>
    </xf>
    <xf numFmtId="49" fontId="11" fillId="6" borderId="4" xfId="0" applyNumberFormat="1" applyFont="1" applyFill="1" applyBorder="1" applyAlignment="1">
      <alignment horizontal="left"/>
    </xf>
    <xf numFmtId="0" fontId="3" fillId="6" borderId="0" xfId="0" applyFont="1" applyFill="1" applyBorder="1"/>
    <xf numFmtId="164" fontId="3" fillId="0" borderId="0" xfId="1" applyNumberFormat="1" applyFont="1" applyBorder="1" applyAlignment="1">
      <alignment horizontal="right"/>
    </xf>
    <xf numFmtId="164" fontId="3" fillId="0" borderId="8" xfId="1" applyNumberFormat="1" applyFont="1" applyBorder="1" applyAlignment="1">
      <alignment horizontal="right"/>
    </xf>
    <xf numFmtId="49" fontId="12" fillId="7" borderId="0" xfId="0" applyNumberFormat="1" applyFont="1" applyFill="1" applyBorder="1" applyAlignment="1">
      <alignment horizontal="left"/>
    </xf>
    <xf numFmtId="49" fontId="12" fillId="7" borderId="0" xfId="0" applyNumberFormat="1" applyFont="1" applyFill="1" applyBorder="1" applyAlignment="1">
      <alignment horizontal="center"/>
    </xf>
    <xf numFmtId="0" fontId="13" fillId="6" borderId="4" xfId="0" applyFont="1" applyFill="1" applyBorder="1"/>
    <xf numFmtId="0" fontId="13" fillId="6" borderId="0" xfId="0" applyFont="1" applyFill="1" applyBorder="1"/>
    <xf numFmtId="164" fontId="0" fillId="7" borderId="0" xfId="0" applyNumberFormat="1" applyFill="1" applyBorder="1" applyAlignment="1">
      <alignment horizontal="left"/>
    </xf>
    <xf numFmtId="164" fontId="11" fillId="7" borderId="0" xfId="1" applyNumberFormat="1" applyFont="1" applyFill="1" applyBorder="1" applyAlignment="1">
      <alignment horizontal="right"/>
    </xf>
    <xf numFmtId="0" fontId="14" fillId="0" borderId="0" xfId="0" applyFont="1" applyFill="1" applyBorder="1"/>
    <xf numFmtId="49" fontId="11" fillId="6" borderId="4" xfId="0" applyNumberFormat="1" applyFont="1" applyFill="1" applyBorder="1"/>
    <xf numFmtId="164" fontId="12" fillId="7" borderId="0" xfId="1" applyNumberFormat="1" applyFont="1" applyFill="1" applyBorder="1" applyAlignment="1">
      <alignment horizontal="left"/>
    </xf>
    <xf numFmtId="0" fontId="15" fillId="0" borderId="0" xfId="0" applyFont="1" applyFill="1" applyBorder="1"/>
    <xf numFmtId="49" fontId="12" fillId="6" borderId="4" xfId="0" applyNumberFormat="1" applyFont="1" applyFill="1" applyBorder="1"/>
    <xf numFmtId="164" fontId="3" fillId="7" borderId="0" xfId="1" applyNumberFormat="1" applyFont="1" applyFill="1" applyBorder="1" applyAlignment="1">
      <alignment horizontal="left"/>
    </xf>
    <xf numFmtId="164" fontId="3" fillId="7" borderId="0" xfId="1" applyNumberFormat="1" applyFont="1" applyFill="1" applyBorder="1" applyAlignment="1">
      <alignment horizontal="right"/>
    </xf>
    <xf numFmtId="164" fontId="12" fillId="7" borderId="0" xfId="1" applyNumberFormat="1" applyFont="1" applyFill="1" applyBorder="1" applyAlignment="1">
      <alignment horizontal="right"/>
    </xf>
    <xf numFmtId="0" fontId="3" fillId="6" borderId="2" xfId="0" applyFont="1" applyFill="1" applyBorder="1"/>
    <xf numFmtId="164" fontId="3" fillId="0" borderId="2" xfId="1" applyNumberFormat="1" applyFont="1" applyBorder="1" applyAlignment="1">
      <alignment horizontal="right"/>
    </xf>
    <xf numFmtId="164" fontId="3" fillId="0" borderId="3" xfId="1" applyNumberFormat="1" applyFont="1" applyBorder="1" applyAlignment="1">
      <alignment horizontal="right"/>
    </xf>
    <xf numFmtId="164" fontId="12" fillId="7" borderId="2" xfId="1" applyNumberFormat="1" applyFont="1" applyFill="1" applyBorder="1" applyAlignment="1">
      <alignment horizontal="left"/>
    </xf>
    <xf numFmtId="164" fontId="11" fillId="7" borderId="2" xfId="1" applyNumberFormat="1" applyFont="1" applyFill="1" applyBorder="1" applyAlignment="1">
      <alignment horizontal="right"/>
    </xf>
    <xf numFmtId="0" fontId="0" fillId="0" borderId="0" xfId="0" applyBorder="1"/>
    <xf numFmtId="0" fontId="3" fillId="6" borderId="9" xfId="0" applyFont="1" applyFill="1" applyBorder="1"/>
    <xf numFmtId="164" fontId="12" fillId="7" borderId="9" xfId="1" applyNumberFormat="1" applyFont="1" applyFill="1" applyBorder="1" applyAlignment="1">
      <alignment horizontal="left"/>
    </xf>
    <xf numFmtId="164" fontId="11" fillId="7" borderId="9" xfId="1" applyNumberFormat="1" applyFont="1" applyFill="1" applyBorder="1" applyAlignment="1">
      <alignment horizontal="right"/>
    </xf>
    <xf numFmtId="0" fontId="11" fillId="6" borderId="4" xfId="0" applyNumberFormat="1" applyFont="1" applyFill="1" applyBorder="1"/>
    <xf numFmtId="0" fontId="13" fillId="6" borderId="2" xfId="0" applyFont="1" applyFill="1" applyBorder="1"/>
    <xf numFmtId="164" fontId="13" fillId="0" borderId="2" xfId="1" applyNumberFormat="1" applyFont="1" applyBorder="1" applyAlignment="1">
      <alignment horizontal="right"/>
    </xf>
    <xf numFmtId="164" fontId="13" fillId="0" borderId="3" xfId="1" applyNumberFormat="1" applyFont="1" applyBorder="1" applyAlignment="1">
      <alignment horizontal="right"/>
    </xf>
    <xf numFmtId="164" fontId="11" fillId="7" borderId="2" xfId="1" applyNumberFormat="1" applyFont="1" applyFill="1" applyBorder="1" applyAlignment="1">
      <alignment horizontal="left"/>
    </xf>
    <xf numFmtId="49" fontId="16" fillId="0" borderId="0" xfId="0" applyNumberFormat="1" applyFont="1" applyBorder="1"/>
    <xf numFmtId="0" fontId="0" fillId="6" borderId="4" xfId="0" applyFill="1" applyBorder="1"/>
    <xf numFmtId="49" fontId="6" fillId="6" borderId="4" xfId="0" applyNumberFormat="1" applyFont="1" applyFill="1" applyBorder="1"/>
    <xf numFmtId="49" fontId="6" fillId="6" borderId="0" xfId="0" applyNumberFormat="1" applyFont="1" applyFill="1" applyBorder="1"/>
    <xf numFmtId="0" fontId="3" fillId="6" borderId="0" xfId="3" applyFont="1" applyFill="1"/>
    <xf numFmtId="49" fontId="3" fillId="6" borderId="0" xfId="0" applyNumberFormat="1" applyFont="1" applyFill="1" applyBorder="1"/>
    <xf numFmtId="164" fontId="12" fillId="7" borderId="2" xfId="1" applyNumberFormat="1" applyFont="1" applyFill="1" applyBorder="1" applyAlignment="1">
      <alignment horizontal="right"/>
    </xf>
    <xf numFmtId="49" fontId="11" fillId="6" borderId="1" xfId="0" applyNumberFormat="1" applyFont="1" applyFill="1" applyBorder="1"/>
    <xf numFmtId="49" fontId="11" fillId="6" borderId="2" xfId="0" applyNumberFormat="1" applyFont="1" applyFill="1" applyBorder="1"/>
    <xf numFmtId="49" fontId="3" fillId="6" borderId="2" xfId="0" applyNumberFormat="1" applyFont="1" applyFill="1" applyBorder="1"/>
    <xf numFmtId="164" fontId="0" fillId="0" borderId="0" xfId="0" applyNumberFormat="1"/>
    <xf numFmtId="49" fontId="11" fillId="6" borderId="0" xfId="0" applyNumberFormat="1" applyFont="1" applyFill="1" applyBorder="1"/>
    <xf numFmtId="164" fontId="11" fillId="7" borderId="0" xfId="1" applyNumberFormat="1" applyFont="1" applyFill="1" applyBorder="1" applyAlignment="1">
      <alignment horizontal="left"/>
    </xf>
    <xf numFmtId="165" fontId="3" fillId="6" borderId="0" xfId="0" applyNumberFormat="1" applyFont="1" applyFill="1" applyBorder="1"/>
    <xf numFmtId="0" fontId="3" fillId="0" borderId="0" xfId="0" applyFont="1" applyBorder="1"/>
    <xf numFmtId="10" fontId="0" fillId="0" borderId="0" xfId="2" applyNumberFormat="1" applyFont="1"/>
    <xf numFmtId="164" fontId="3" fillId="0" borderId="9" xfId="1" applyNumberFormat="1" applyFont="1" applyBorder="1" applyAlignment="1">
      <alignment horizontal="right"/>
    </xf>
    <xf numFmtId="164" fontId="3" fillId="0" borderId="10" xfId="1" applyNumberFormat="1" applyFont="1" applyBorder="1" applyAlignment="1">
      <alignment horizontal="right"/>
    </xf>
    <xf numFmtId="49" fontId="11" fillId="6" borderId="11" xfId="0" applyNumberFormat="1" applyFont="1" applyFill="1" applyBorder="1"/>
    <xf numFmtId="0" fontId="13" fillId="6" borderId="9" xfId="0" applyFont="1" applyFill="1" applyBorder="1"/>
    <xf numFmtId="164" fontId="13" fillId="7" borderId="9" xfId="1" applyNumberFormat="1" applyFont="1" applyFill="1" applyBorder="1" applyAlignment="1">
      <alignment horizontal="left"/>
    </xf>
    <xf numFmtId="164" fontId="13" fillId="7" borderId="9" xfId="1" applyNumberFormat="1" applyFont="1" applyFill="1" applyBorder="1" applyAlignment="1">
      <alignment horizontal="right"/>
    </xf>
    <xf numFmtId="49" fontId="11" fillId="6" borderId="5" xfId="0" applyNumberFormat="1" applyFont="1" applyFill="1" applyBorder="1"/>
    <xf numFmtId="49" fontId="11" fillId="6" borderId="6" xfId="0" applyNumberFormat="1" applyFont="1" applyFill="1" applyBorder="1"/>
    <xf numFmtId="49" fontId="3" fillId="6" borderId="6" xfId="0" applyNumberFormat="1" applyFont="1" applyFill="1" applyBorder="1"/>
    <xf numFmtId="164" fontId="11" fillId="7" borderId="6" xfId="1" applyNumberFormat="1" applyFont="1" applyFill="1" applyBorder="1" applyAlignment="1">
      <alignment horizontal="left"/>
    </xf>
    <xf numFmtId="164" fontId="11" fillId="7" borderId="6" xfId="1" applyNumberFormat="1" applyFont="1" applyFill="1" applyBorder="1" applyAlignment="1">
      <alignment horizontal="right"/>
    </xf>
    <xf numFmtId="164" fontId="9" fillId="3" borderId="2" xfId="0" applyNumberFormat="1" applyFont="1" applyFill="1" applyBorder="1" applyAlignment="1">
      <alignment horizontal="center"/>
    </xf>
    <xf numFmtId="49" fontId="11" fillId="6" borderId="4" xfId="0" applyNumberFormat="1" applyFont="1" applyFill="1" applyBorder="1" applyAlignment="1"/>
    <xf numFmtId="49" fontId="11" fillId="6" borderId="0" xfId="0" applyNumberFormat="1" applyFont="1" applyFill="1" applyBorder="1" applyAlignment="1"/>
    <xf numFmtId="49" fontId="3" fillId="6" borderId="0" xfId="0" applyNumberFormat="1" applyFont="1" applyFill="1" applyBorder="1" applyAlignment="1"/>
    <xf numFmtId="49" fontId="11" fillId="7" borderId="0" xfId="0" applyNumberFormat="1" applyFont="1" applyFill="1" applyBorder="1" applyAlignment="1">
      <alignment horizontal="left"/>
    </xf>
    <xf numFmtId="164" fontId="3" fillId="7" borderId="6" xfId="1" applyNumberFormat="1" applyFont="1" applyFill="1" applyBorder="1" applyAlignment="1">
      <alignment horizontal="left"/>
    </xf>
    <xf numFmtId="164" fontId="3" fillId="7" borderId="6" xfId="1" applyNumberFormat="1" applyFont="1" applyFill="1" applyBorder="1" applyAlignment="1">
      <alignment horizontal="right"/>
    </xf>
    <xf numFmtId="49" fontId="12" fillId="0" borderId="0" xfId="0" applyNumberFormat="1" applyFont="1" applyBorder="1" applyAlignment="1"/>
    <xf numFmtId="0" fontId="3" fillId="6" borderId="2" xfId="0" applyFont="1" applyFill="1" applyBorder="1" applyAlignment="1"/>
    <xf numFmtId="0" fontId="3" fillId="6" borderId="0" xfId="3" applyFont="1" applyFill="1" applyBorder="1"/>
    <xf numFmtId="0" fontId="3" fillId="6" borderId="0" xfId="0" applyFont="1" applyFill="1" applyBorder="1" applyAlignment="1"/>
    <xf numFmtId="49" fontId="3" fillId="6" borderId="0" xfId="3" applyNumberFormat="1" applyFont="1" applyFill="1" applyBorder="1"/>
    <xf numFmtId="0" fontId="0" fillId="6" borderId="0" xfId="0" applyFill="1" applyBorder="1"/>
    <xf numFmtId="0" fontId="11" fillId="0" borderId="0" xfId="0" applyNumberFormat="1" applyFont="1" applyBorder="1" applyAlignment="1"/>
    <xf numFmtId="0" fontId="0" fillId="6" borderId="4" xfId="0" applyFill="1" applyBorder="1" applyAlignment="1"/>
    <xf numFmtId="0" fontId="13" fillId="6" borderId="2" xfId="0" applyFont="1" applyFill="1" applyBorder="1" applyAlignment="1"/>
    <xf numFmtId="164" fontId="13" fillId="7" borderId="2" xfId="0" applyNumberFormat="1" applyFont="1" applyFill="1" applyBorder="1" applyAlignment="1">
      <alignment horizontal="left"/>
    </xf>
    <xf numFmtId="164" fontId="13" fillId="7" borderId="2" xfId="0" applyNumberFormat="1" applyFont="1" applyFill="1" applyBorder="1" applyAlignment="1">
      <alignment horizontal="right"/>
    </xf>
    <xf numFmtId="0" fontId="3" fillId="7" borderId="0" xfId="0" applyFont="1" applyFill="1" applyBorder="1" applyAlignment="1">
      <alignment horizontal="left"/>
    </xf>
    <xf numFmtId="164" fontId="3" fillId="7" borderId="0" xfId="0" applyNumberFormat="1" applyFont="1" applyFill="1" applyBorder="1" applyAlignment="1">
      <alignment horizontal="right"/>
    </xf>
    <xf numFmtId="164" fontId="13" fillId="7" borderId="0" xfId="0" applyNumberFormat="1" applyFont="1" applyFill="1" applyBorder="1" applyAlignment="1">
      <alignment horizontal="right"/>
    </xf>
    <xf numFmtId="164" fontId="3" fillId="7" borderId="2" xfId="0" applyNumberFormat="1" applyFont="1" applyFill="1" applyBorder="1" applyAlignment="1">
      <alignment horizontal="left"/>
    </xf>
    <xf numFmtId="164" fontId="3" fillId="7" borderId="2" xfId="0" applyNumberFormat="1" applyFont="1" applyFill="1" applyBorder="1" applyAlignment="1">
      <alignment horizontal="right"/>
    </xf>
    <xf numFmtId="49" fontId="11" fillId="7" borderId="0" xfId="0" applyNumberFormat="1" applyFont="1" applyFill="1" applyBorder="1" applyAlignment="1">
      <alignment horizontal="right"/>
    </xf>
    <xf numFmtId="0" fontId="3" fillId="6" borderId="4" xfId="0" applyFont="1" applyFill="1" applyBorder="1" applyAlignment="1"/>
    <xf numFmtId="0" fontId="0" fillId="6" borderId="0" xfId="0" applyFill="1" applyBorder="1" applyAlignment="1"/>
    <xf numFmtId="0" fontId="12" fillId="6" borderId="0" xfId="0" applyNumberFormat="1" applyFont="1" applyFill="1" applyBorder="1" applyAlignment="1"/>
    <xf numFmtId="49" fontId="11" fillId="6" borderId="5" xfId="0" applyNumberFormat="1" applyFont="1" applyFill="1" applyBorder="1" applyAlignment="1"/>
    <xf numFmtId="49" fontId="11" fillId="6" borderId="6" xfId="0" applyNumberFormat="1" applyFont="1" applyFill="1" applyBorder="1" applyAlignment="1"/>
    <xf numFmtId="164" fontId="13" fillId="0" borderId="6" xfId="1" applyNumberFormat="1" applyFont="1" applyBorder="1" applyAlignment="1">
      <alignment horizontal="right"/>
    </xf>
    <xf numFmtId="164" fontId="13" fillId="0" borderId="7" xfId="1" applyNumberFormat="1" applyFont="1" applyBorder="1" applyAlignment="1">
      <alignment horizontal="right"/>
    </xf>
    <xf numFmtId="164" fontId="3" fillId="7" borderId="6" xfId="0" applyNumberFormat="1" applyFont="1" applyFill="1" applyBorder="1" applyAlignment="1">
      <alignment horizontal="left"/>
    </xf>
    <xf numFmtId="164" fontId="3" fillId="7" borderId="6" xfId="0" applyNumberFormat="1" applyFont="1" applyFill="1" applyBorder="1" applyAlignment="1">
      <alignment horizontal="right"/>
    </xf>
    <xf numFmtId="43" fontId="0" fillId="0" borderId="0" xfId="0" applyNumberFormat="1"/>
    <xf numFmtId="49" fontId="11" fillId="0" borderId="0" xfId="0" applyNumberFormat="1" applyFont="1" applyBorder="1" applyAlignment="1"/>
    <xf numFmtId="49" fontId="11" fillId="0" borderId="0" xfId="0" applyNumberFormat="1" applyFont="1" applyFill="1" applyBorder="1" applyAlignment="1"/>
    <xf numFmtId="49" fontId="11" fillId="0" borderId="0" xfId="0" applyNumberFormat="1" applyFont="1" applyBorder="1" applyAlignment="1">
      <alignment horizontal="right"/>
    </xf>
    <xf numFmtId="49" fontId="11" fillId="0" borderId="0" xfId="0" applyNumberFormat="1" applyFont="1" applyBorder="1" applyAlignment="1">
      <alignment horizontal="left"/>
    </xf>
    <xf numFmtId="164" fontId="9" fillId="3" borderId="2" xfId="1" applyNumberFormat="1" applyFont="1" applyFill="1" applyBorder="1" applyAlignment="1">
      <alignment horizontal="center"/>
    </xf>
    <xf numFmtId="164" fontId="9" fillId="3" borderId="3" xfId="1" applyNumberFormat="1" applyFont="1" applyFill="1" applyBorder="1" applyAlignment="1">
      <alignment horizontal="center"/>
    </xf>
    <xf numFmtId="49" fontId="11" fillId="6" borderId="5" xfId="0" applyNumberFormat="1" applyFont="1" applyFill="1" applyBorder="1" applyAlignment="1">
      <alignment horizontal="left"/>
    </xf>
    <xf numFmtId="0" fontId="3" fillId="6" borderId="6" xfId="0" applyFont="1" applyFill="1" applyBorder="1"/>
    <xf numFmtId="43" fontId="3" fillId="0" borderId="6" xfId="1" applyNumberFormat="1" applyFont="1" applyBorder="1" applyAlignment="1">
      <alignment horizontal="right"/>
    </xf>
    <xf numFmtId="164" fontId="3" fillId="0" borderId="6" xfId="1" applyNumberFormat="1" applyFont="1" applyBorder="1" applyAlignment="1">
      <alignment horizontal="right"/>
    </xf>
    <xf numFmtId="164" fontId="3" fillId="0" borderId="7" xfId="1" applyNumberFormat="1" applyFont="1" applyBorder="1" applyAlignment="1">
      <alignment horizontal="right"/>
    </xf>
    <xf numFmtId="0" fontId="0" fillId="0" borderId="0" xfId="0" applyAlignment="1">
      <alignment horizontal="right"/>
    </xf>
    <xf numFmtId="0" fontId="0" fillId="0" borderId="0" xfId="0" applyAlignment="1">
      <alignment horizontal="left"/>
    </xf>
    <xf numFmtId="164" fontId="9" fillId="3" borderId="0" xfId="1" applyNumberFormat="1" applyFont="1" applyFill="1" applyBorder="1" applyAlignment="1">
      <alignment horizontal="center"/>
    </xf>
    <xf numFmtId="166" fontId="3" fillId="0" borderId="0" xfId="2" applyNumberFormat="1" applyFont="1"/>
    <xf numFmtId="166" fontId="17" fillId="0" borderId="0" xfId="2" applyNumberFormat="1" applyFont="1"/>
    <xf numFmtId="166" fontId="18" fillId="0" borderId="0" xfId="2" applyNumberFormat="1" applyFont="1"/>
    <xf numFmtId="10" fontId="0" fillId="0" borderId="0" xfId="2" applyNumberFormat="1" applyFont="1" applyAlignment="1">
      <alignment horizontal="right"/>
    </xf>
    <xf numFmtId="43" fontId="0" fillId="0" borderId="0" xfId="0" applyNumberFormat="1" applyAlignment="1">
      <alignment horizontal="right"/>
    </xf>
  </cellXfs>
  <cellStyles count="4">
    <cellStyle name="Comma" xfId="1" builtinId="3"/>
    <cellStyle name="Normal" xfId="0" builtinId="0"/>
    <cellStyle name="Normal 3" xfId="3"/>
    <cellStyle name="Percent" xfId="2" builtinId="5"/>
  </cellStyles>
  <dxfs count="135">
    <dxf>
      <fill>
        <patternFill>
          <bgColor theme="4" tint="0.79998168889431442"/>
        </patternFill>
      </fill>
    </dxf>
    <dxf>
      <fill>
        <patternFill>
          <bgColor theme="5" tint="0.79998168889431442"/>
        </patternFill>
      </fill>
    </dxf>
    <dxf>
      <fill>
        <patternFill>
          <bgColor theme="6" tint="0.79998168889431442"/>
        </patternFill>
      </fill>
    </dxf>
    <dxf>
      <fill>
        <patternFill>
          <bgColor theme="4" tint="0.79998168889431442"/>
        </patternFill>
      </fill>
    </dxf>
    <dxf>
      <fill>
        <patternFill>
          <bgColor theme="5" tint="0.79998168889431442"/>
        </patternFill>
      </fill>
    </dxf>
    <dxf>
      <fill>
        <patternFill>
          <bgColor theme="6" tint="0.79998168889431442"/>
        </patternFill>
      </fill>
    </dxf>
    <dxf>
      <fill>
        <patternFill>
          <bgColor theme="4" tint="0.79998168889431442"/>
        </patternFill>
      </fill>
    </dxf>
    <dxf>
      <fill>
        <patternFill>
          <bgColor theme="5" tint="0.79998168889431442"/>
        </patternFill>
      </fill>
    </dxf>
    <dxf>
      <fill>
        <patternFill>
          <bgColor theme="6" tint="0.79998168889431442"/>
        </patternFill>
      </fill>
    </dxf>
    <dxf>
      <fill>
        <patternFill>
          <bgColor theme="4" tint="0.79998168889431442"/>
        </patternFill>
      </fill>
    </dxf>
    <dxf>
      <fill>
        <patternFill>
          <bgColor theme="5" tint="0.79998168889431442"/>
        </patternFill>
      </fill>
    </dxf>
    <dxf>
      <fill>
        <patternFill>
          <bgColor theme="6" tint="0.79998168889431442"/>
        </patternFill>
      </fill>
    </dxf>
    <dxf>
      <fill>
        <patternFill>
          <bgColor theme="4" tint="0.79998168889431442"/>
        </patternFill>
      </fill>
    </dxf>
    <dxf>
      <fill>
        <patternFill>
          <bgColor theme="5" tint="0.79998168889431442"/>
        </patternFill>
      </fill>
    </dxf>
    <dxf>
      <fill>
        <patternFill>
          <bgColor theme="6" tint="0.79998168889431442"/>
        </patternFill>
      </fill>
    </dxf>
    <dxf>
      <fill>
        <patternFill>
          <bgColor theme="4" tint="0.79998168889431442"/>
        </patternFill>
      </fill>
    </dxf>
    <dxf>
      <fill>
        <patternFill>
          <bgColor theme="5" tint="0.79998168889431442"/>
        </patternFill>
      </fill>
    </dxf>
    <dxf>
      <fill>
        <patternFill>
          <bgColor theme="6" tint="0.79998168889431442"/>
        </patternFill>
      </fill>
    </dxf>
    <dxf>
      <fill>
        <patternFill>
          <bgColor theme="4" tint="0.79998168889431442"/>
        </patternFill>
      </fill>
    </dxf>
    <dxf>
      <fill>
        <patternFill>
          <bgColor theme="5" tint="0.79998168889431442"/>
        </patternFill>
      </fill>
    </dxf>
    <dxf>
      <fill>
        <patternFill>
          <bgColor theme="6" tint="0.79998168889431442"/>
        </patternFill>
      </fill>
    </dxf>
    <dxf>
      <fill>
        <patternFill>
          <bgColor theme="4" tint="0.79998168889431442"/>
        </patternFill>
      </fill>
    </dxf>
    <dxf>
      <fill>
        <patternFill>
          <bgColor theme="5" tint="0.79998168889431442"/>
        </patternFill>
      </fill>
    </dxf>
    <dxf>
      <fill>
        <patternFill>
          <bgColor theme="6" tint="0.79998168889431442"/>
        </patternFill>
      </fill>
    </dxf>
    <dxf>
      <fill>
        <patternFill>
          <bgColor theme="4" tint="0.79998168889431442"/>
        </patternFill>
      </fill>
    </dxf>
    <dxf>
      <fill>
        <patternFill>
          <bgColor theme="5" tint="0.79998168889431442"/>
        </patternFill>
      </fill>
    </dxf>
    <dxf>
      <fill>
        <patternFill>
          <bgColor theme="6" tint="0.79998168889431442"/>
        </patternFill>
      </fill>
    </dxf>
    <dxf>
      <fill>
        <patternFill>
          <bgColor theme="4" tint="0.79998168889431442"/>
        </patternFill>
      </fill>
    </dxf>
    <dxf>
      <fill>
        <patternFill>
          <bgColor theme="5" tint="0.79998168889431442"/>
        </patternFill>
      </fill>
    </dxf>
    <dxf>
      <fill>
        <patternFill>
          <bgColor theme="6" tint="0.79998168889431442"/>
        </patternFill>
      </fill>
    </dxf>
    <dxf>
      <fill>
        <patternFill>
          <bgColor theme="4" tint="0.79998168889431442"/>
        </patternFill>
      </fill>
    </dxf>
    <dxf>
      <fill>
        <patternFill>
          <bgColor theme="5" tint="0.79998168889431442"/>
        </patternFill>
      </fill>
    </dxf>
    <dxf>
      <fill>
        <patternFill>
          <bgColor theme="6" tint="0.79998168889431442"/>
        </patternFill>
      </fill>
    </dxf>
    <dxf>
      <fill>
        <patternFill>
          <bgColor theme="4" tint="0.79998168889431442"/>
        </patternFill>
      </fill>
    </dxf>
    <dxf>
      <fill>
        <patternFill>
          <bgColor theme="5" tint="0.79998168889431442"/>
        </patternFill>
      </fill>
    </dxf>
    <dxf>
      <fill>
        <patternFill>
          <bgColor theme="6" tint="0.79998168889431442"/>
        </patternFill>
      </fill>
    </dxf>
    <dxf>
      <fill>
        <patternFill>
          <bgColor theme="4" tint="0.79998168889431442"/>
        </patternFill>
      </fill>
    </dxf>
    <dxf>
      <fill>
        <patternFill>
          <bgColor theme="5" tint="0.79998168889431442"/>
        </patternFill>
      </fill>
    </dxf>
    <dxf>
      <fill>
        <patternFill>
          <bgColor theme="6" tint="0.79998168889431442"/>
        </patternFill>
      </fill>
    </dxf>
    <dxf>
      <fill>
        <patternFill>
          <bgColor theme="4" tint="0.79998168889431442"/>
        </patternFill>
      </fill>
    </dxf>
    <dxf>
      <fill>
        <patternFill>
          <bgColor theme="5" tint="0.79998168889431442"/>
        </patternFill>
      </fill>
    </dxf>
    <dxf>
      <fill>
        <patternFill>
          <bgColor theme="6" tint="0.79998168889431442"/>
        </patternFill>
      </fill>
    </dxf>
    <dxf>
      <fill>
        <patternFill>
          <bgColor theme="4" tint="0.79998168889431442"/>
        </patternFill>
      </fill>
    </dxf>
    <dxf>
      <fill>
        <patternFill>
          <bgColor theme="5" tint="0.79998168889431442"/>
        </patternFill>
      </fill>
    </dxf>
    <dxf>
      <fill>
        <patternFill>
          <bgColor theme="6" tint="0.79998168889431442"/>
        </patternFill>
      </fill>
    </dxf>
    <dxf>
      <fill>
        <patternFill>
          <bgColor theme="4" tint="0.79998168889431442"/>
        </patternFill>
      </fill>
    </dxf>
    <dxf>
      <fill>
        <patternFill>
          <bgColor theme="5" tint="0.79998168889431442"/>
        </patternFill>
      </fill>
    </dxf>
    <dxf>
      <fill>
        <patternFill>
          <bgColor theme="6" tint="0.79998168889431442"/>
        </patternFill>
      </fill>
    </dxf>
    <dxf>
      <fill>
        <patternFill>
          <bgColor theme="4" tint="0.79998168889431442"/>
        </patternFill>
      </fill>
    </dxf>
    <dxf>
      <fill>
        <patternFill>
          <bgColor theme="5" tint="0.79998168889431442"/>
        </patternFill>
      </fill>
    </dxf>
    <dxf>
      <fill>
        <patternFill>
          <bgColor theme="6" tint="0.79998168889431442"/>
        </patternFill>
      </fill>
    </dxf>
    <dxf>
      <fill>
        <patternFill>
          <bgColor theme="4" tint="0.79998168889431442"/>
        </patternFill>
      </fill>
    </dxf>
    <dxf>
      <fill>
        <patternFill>
          <bgColor theme="5" tint="0.79998168889431442"/>
        </patternFill>
      </fill>
    </dxf>
    <dxf>
      <fill>
        <patternFill>
          <bgColor theme="6" tint="0.79998168889431442"/>
        </patternFill>
      </fill>
    </dxf>
    <dxf>
      <fill>
        <patternFill>
          <bgColor theme="4" tint="0.79998168889431442"/>
        </patternFill>
      </fill>
    </dxf>
    <dxf>
      <fill>
        <patternFill>
          <bgColor theme="5" tint="0.79998168889431442"/>
        </patternFill>
      </fill>
    </dxf>
    <dxf>
      <fill>
        <patternFill>
          <bgColor theme="6" tint="0.79998168889431442"/>
        </patternFill>
      </fill>
    </dxf>
    <dxf>
      <fill>
        <patternFill>
          <bgColor theme="4" tint="0.79998168889431442"/>
        </patternFill>
      </fill>
    </dxf>
    <dxf>
      <fill>
        <patternFill>
          <bgColor theme="5" tint="0.79998168889431442"/>
        </patternFill>
      </fill>
    </dxf>
    <dxf>
      <fill>
        <patternFill>
          <bgColor theme="6" tint="0.79998168889431442"/>
        </patternFill>
      </fill>
    </dxf>
    <dxf>
      <fill>
        <patternFill>
          <bgColor theme="4" tint="0.79998168889431442"/>
        </patternFill>
      </fill>
    </dxf>
    <dxf>
      <fill>
        <patternFill>
          <bgColor theme="5" tint="0.79998168889431442"/>
        </patternFill>
      </fill>
    </dxf>
    <dxf>
      <fill>
        <patternFill>
          <bgColor theme="6" tint="0.79998168889431442"/>
        </patternFill>
      </fill>
    </dxf>
    <dxf>
      <fill>
        <patternFill>
          <bgColor theme="4" tint="0.79998168889431442"/>
        </patternFill>
      </fill>
    </dxf>
    <dxf>
      <fill>
        <patternFill>
          <bgColor theme="5" tint="0.79998168889431442"/>
        </patternFill>
      </fill>
    </dxf>
    <dxf>
      <fill>
        <patternFill>
          <bgColor theme="6" tint="0.79998168889431442"/>
        </patternFill>
      </fill>
    </dxf>
    <dxf>
      <fill>
        <patternFill>
          <bgColor theme="4" tint="0.79998168889431442"/>
        </patternFill>
      </fill>
    </dxf>
    <dxf>
      <fill>
        <patternFill>
          <bgColor theme="5" tint="0.79998168889431442"/>
        </patternFill>
      </fill>
    </dxf>
    <dxf>
      <fill>
        <patternFill>
          <bgColor theme="6" tint="0.79998168889431442"/>
        </patternFill>
      </fill>
    </dxf>
    <dxf>
      <fill>
        <patternFill>
          <bgColor theme="4" tint="0.79998168889431442"/>
        </patternFill>
      </fill>
    </dxf>
    <dxf>
      <fill>
        <patternFill>
          <bgColor theme="5" tint="0.79998168889431442"/>
        </patternFill>
      </fill>
    </dxf>
    <dxf>
      <fill>
        <patternFill>
          <bgColor theme="6" tint="0.79998168889431442"/>
        </patternFill>
      </fill>
    </dxf>
    <dxf>
      <fill>
        <patternFill>
          <bgColor theme="4" tint="0.79998168889431442"/>
        </patternFill>
      </fill>
    </dxf>
    <dxf>
      <fill>
        <patternFill>
          <bgColor theme="5" tint="0.79998168889431442"/>
        </patternFill>
      </fill>
    </dxf>
    <dxf>
      <fill>
        <patternFill>
          <bgColor theme="6" tint="0.79998168889431442"/>
        </patternFill>
      </fill>
    </dxf>
    <dxf>
      <fill>
        <patternFill>
          <bgColor theme="4" tint="0.79998168889431442"/>
        </patternFill>
      </fill>
    </dxf>
    <dxf>
      <fill>
        <patternFill>
          <bgColor theme="5" tint="0.79998168889431442"/>
        </patternFill>
      </fill>
    </dxf>
    <dxf>
      <fill>
        <patternFill>
          <bgColor theme="6" tint="0.79998168889431442"/>
        </patternFill>
      </fill>
    </dxf>
    <dxf>
      <fill>
        <patternFill>
          <bgColor theme="4" tint="0.79998168889431442"/>
        </patternFill>
      </fill>
    </dxf>
    <dxf>
      <fill>
        <patternFill>
          <bgColor theme="5" tint="0.79998168889431442"/>
        </patternFill>
      </fill>
    </dxf>
    <dxf>
      <fill>
        <patternFill>
          <bgColor theme="6" tint="0.79998168889431442"/>
        </patternFill>
      </fill>
    </dxf>
    <dxf>
      <fill>
        <patternFill>
          <bgColor theme="4" tint="0.79998168889431442"/>
        </patternFill>
      </fill>
    </dxf>
    <dxf>
      <fill>
        <patternFill>
          <bgColor theme="5" tint="0.79998168889431442"/>
        </patternFill>
      </fill>
    </dxf>
    <dxf>
      <fill>
        <patternFill>
          <bgColor theme="6" tint="0.79998168889431442"/>
        </patternFill>
      </fill>
    </dxf>
    <dxf>
      <fill>
        <patternFill>
          <bgColor theme="4" tint="0.79998168889431442"/>
        </patternFill>
      </fill>
    </dxf>
    <dxf>
      <fill>
        <patternFill>
          <bgColor theme="5" tint="0.79998168889431442"/>
        </patternFill>
      </fill>
    </dxf>
    <dxf>
      <fill>
        <patternFill>
          <bgColor theme="6" tint="0.79998168889431442"/>
        </patternFill>
      </fill>
    </dxf>
    <dxf>
      <fill>
        <patternFill>
          <bgColor theme="4" tint="0.79998168889431442"/>
        </patternFill>
      </fill>
    </dxf>
    <dxf>
      <fill>
        <patternFill>
          <bgColor theme="5" tint="0.79998168889431442"/>
        </patternFill>
      </fill>
    </dxf>
    <dxf>
      <fill>
        <patternFill>
          <bgColor theme="6" tint="0.79998168889431442"/>
        </patternFill>
      </fill>
    </dxf>
    <dxf>
      <fill>
        <patternFill>
          <bgColor theme="4" tint="0.79998168889431442"/>
        </patternFill>
      </fill>
    </dxf>
    <dxf>
      <fill>
        <patternFill>
          <bgColor theme="5" tint="0.79998168889431442"/>
        </patternFill>
      </fill>
    </dxf>
    <dxf>
      <fill>
        <patternFill>
          <bgColor theme="6" tint="0.79998168889431442"/>
        </patternFill>
      </fill>
    </dxf>
    <dxf>
      <fill>
        <patternFill>
          <bgColor theme="4" tint="0.79998168889431442"/>
        </patternFill>
      </fill>
    </dxf>
    <dxf>
      <fill>
        <patternFill>
          <bgColor theme="5" tint="0.79998168889431442"/>
        </patternFill>
      </fill>
    </dxf>
    <dxf>
      <fill>
        <patternFill>
          <bgColor theme="6" tint="0.79998168889431442"/>
        </patternFill>
      </fill>
    </dxf>
    <dxf>
      <fill>
        <patternFill>
          <bgColor theme="4" tint="0.79998168889431442"/>
        </patternFill>
      </fill>
    </dxf>
    <dxf>
      <fill>
        <patternFill>
          <bgColor theme="5" tint="0.79998168889431442"/>
        </patternFill>
      </fill>
    </dxf>
    <dxf>
      <fill>
        <patternFill>
          <bgColor theme="6" tint="0.79998168889431442"/>
        </patternFill>
      </fill>
    </dxf>
    <dxf>
      <fill>
        <patternFill>
          <bgColor rgb="FFDDEBF7"/>
        </patternFill>
      </fill>
    </dxf>
    <dxf>
      <fill>
        <patternFill>
          <bgColor rgb="FFFCE4D6"/>
        </patternFill>
      </fill>
    </dxf>
    <dxf>
      <fill>
        <patternFill>
          <bgColor rgb="FFEDEDED"/>
        </patternFill>
      </fill>
    </dxf>
    <dxf>
      <fill>
        <patternFill>
          <bgColor theme="4" tint="0.79998168889431442"/>
        </patternFill>
      </fill>
    </dxf>
    <dxf>
      <fill>
        <patternFill>
          <bgColor theme="5" tint="0.79998168889431442"/>
        </patternFill>
      </fill>
    </dxf>
    <dxf>
      <fill>
        <patternFill>
          <bgColor theme="6" tint="0.79998168889431442"/>
        </patternFill>
      </fill>
    </dxf>
    <dxf>
      <fill>
        <patternFill>
          <bgColor theme="4" tint="0.79998168889431442"/>
        </patternFill>
      </fill>
    </dxf>
    <dxf>
      <fill>
        <patternFill>
          <bgColor theme="5" tint="0.79998168889431442"/>
        </patternFill>
      </fill>
    </dxf>
    <dxf>
      <fill>
        <patternFill>
          <bgColor theme="6" tint="0.79998168889431442"/>
        </patternFill>
      </fill>
    </dxf>
    <dxf>
      <font>
        <b/>
        <i val="0"/>
        <color theme="0"/>
      </font>
      <fill>
        <patternFill>
          <bgColor theme="4"/>
        </patternFill>
      </fill>
    </dxf>
    <dxf>
      <font>
        <b/>
        <i val="0"/>
        <color theme="0"/>
      </font>
      <fill>
        <patternFill>
          <bgColor theme="6"/>
        </patternFill>
      </fill>
    </dxf>
    <dxf>
      <font>
        <b/>
        <i val="0"/>
        <color theme="0"/>
      </font>
      <fill>
        <patternFill>
          <bgColor theme="5"/>
        </patternFill>
      </fill>
    </dxf>
    <dxf>
      <font>
        <b/>
        <i val="0"/>
        <color theme="0"/>
      </font>
      <fill>
        <patternFill>
          <bgColor theme="4"/>
        </patternFill>
      </fill>
    </dxf>
    <dxf>
      <font>
        <b/>
        <i val="0"/>
        <color theme="0"/>
      </font>
      <fill>
        <patternFill>
          <bgColor theme="6"/>
        </patternFill>
      </fill>
    </dxf>
    <dxf>
      <font>
        <b/>
        <i val="0"/>
        <color theme="0"/>
      </font>
      <fill>
        <patternFill>
          <bgColor theme="5"/>
        </patternFill>
      </fill>
    </dxf>
    <dxf>
      <font>
        <b/>
        <i val="0"/>
        <color theme="0"/>
      </font>
      <fill>
        <patternFill>
          <bgColor theme="4"/>
        </patternFill>
      </fill>
    </dxf>
    <dxf>
      <font>
        <b/>
        <i val="0"/>
        <color theme="0"/>
      </font>
      <fill>
        <patternFill>
          <bgColor theme="6"/>
        </patternFill>
      </fill>
    </dxf>
    <dxf>
      <font>
        <b/>
        <i val="0"/>
        <color theme="0"/>
      </font>
      <fill>
        <patternFill>
          <bgColor theme="5"/>
        </patternFill>
      </fill>
    </dxf>
    <dxf>
      <font>
        <b/>
        <i val="0"/>
        <color theme="0"/>
      </font>
      <fill>
        <patternFill>
          <bgColor theme="4"/>
        </patternFill>
      </fill>
    </dxf>
    <dxf>
      <font>
        <b/>
        <i val="0"/>
        <color theme="0"/>
      </font>
      <fill>
        <patternFill>
          <bgColor theme="6"/>
        </patternFill>
      </fill>
    </dxf>
    <dxf>
      <font>
        <b/>
        <i val="0"/>
        <color theme="0"/>
      </font>
      <fill>
        <patternFill>
          <bgColor theme="5"/>
        </patternFill>
      </fill>
    </dxf>
    <dxf>
      <font>
        <b/>
        <i val="0"/>
        <color theme="0"/>
      </font>
      <fill>
        <patternFill>
          <bgColor theme="4"/>
        </patternFill>
      </fill>
    </dxf>
    <dxf>
      <font>
        <b/>
        <i val="0"/>
        <color theme="0"/>
      </font>
      <fill>
        <patternFill>
          <bgColor theme="6"/>
        </patternFill>
      </fill>
    </dxf>
    <dxf>
      <font>
        <b/>
        <i val="0"/>
        <color theme="0"/>
      </font>
      <fill>
        <patternFill>
          <bgColor theme="5"/>
        </patternFill>
      </fill>
    </dxf>
    <dxf>
      <font>
        <b/>
        <i val="0"/>
        <color theme="0"/>
      </font>
      <fill>
        <patternFill>
          <bgColor theme="4"/>
        </patternFill>
      </fill>
    </dxf>
    <dxf>
      <font>
        <b/>
        <i val="0"/>
        <color theme="0"/>
      </font>
      <fill>
        <patternFill>
          <bgColor theme="6"/>
        </patternFill>
      </fill>
    </dxf>
    <dxf>
      <font>
        <b/>
        <i val="0"/>
        <color theme="0"/>
      </font>
      <fill>
        <patternFill>
          <bgColor theme="5"/>
        </patternFill>
      </fill>
    </dxf>
    <dxf>
      <font>
        <b/>
        <i val="0"/>
        <color theme="0"/>
      </font>
      <fill>
        <patternFill>
          <bgColor theme="4"/>
        </patternFill>
      </fill>
    </dxf>
    <dxf>
      <font>
        <b/>
        <i val="0"/>
        <color theme="0"/>
      </font>
      <fill>
        <patternFill>
          <bgColor theme="6"/>
        </patternFill>
      </fill>
    </dxf>
    <dxf>
      <font>
        <b/>
        <i val="0"/>
        <color theme="0"/>
      </font>
      <fill>
        <patternFill>
          <bgColor theme="5"/>
        </patternFill>
      </fill>
    </dxf>
    <dxf>
      <font>
        <b/>
        <i val="0"/>
        <color theme="0"/>
      </font>
      <fill>
        <patternFill>
          <bgColor theme="4"/>
        </patternFill>
      </fill>
    </dxf>
    <dxf>
      <font>
        <b/>
        <i val="0"/>
        <color theme="0"/>
      </font>
      <fill>
        <patternFill>
          <bgColor theme="6"/>
        </patternFill>
      </fill>
    </dxf>
    <dxf>
      <font>
        <b/>
        <i val="0"/>
        <color theme="0"/>
      </font>
      <fill>
        <patternFill>
          <bgColor theme="5"/>
        </patternFill>
      </fill>
    </dxf>
    <dxf>
      <font>
        <b/>
        <i val="0"/>
        <color theme="0"/>
      </font>
      <fill>
        <patternFill>
          <bgColor theme="4"/>
        </patternFill>
      </fill>
    </dxf>
    <dxf>
      <font>
        <b/>
        <i val="0"/>
        <color theme="0"/>
      </font>
      <fill>
        <patternFill>
          <bgColor theme="6"/>
        </patternFill>
      </fill>
    </dxf>
    <dxf>
      <font>
        <b/>
        <i val="0"/>
        <color theme="0"/>
      </font>
      <fill>
        <patternFill>
          <bgColor theme="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25400">
              <a:solidFill>
                <a:srgbClr val="808000"/>
              </a:solidFill>
              <a:prstDash val="lgDash"/>
            </a:ln>
          </c:spPr>
          <c:marker>
            <c:symbol val="none"/>
          </c:marker>
          <c:val>
            <c:numRef>
              <c:f>'IS4'!#REF!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'IS4'!#REF!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'IS4'!#REF!</c15:sqref>
                        </c15:formulaRef>
                      </c:ext>
                    </c:extLst>
                    <c:numCache>
                      <c:formatCode>General</c:formatCode>
                      <c:ptCount val="1"/>
                      <c:pt idx="0">
                        <c:v>1</c:v>
                      </c:pt>
                    </c:numCache>
                  </c:numRef>
                </c15:cat>
              </c15:filteredCategoryTitle>
            </c:ext>
          </c:extLst>
        </c:ser>
        <c:ser>
          <c:idx val="1"/>
          <c:order val="1"/>
          <c:spPr>
            <a:ln w="38100">
              <a:solidFill>
                <a:srgbClr val="000000"/>
              </a:solidFill>
              <a:prstDash val="solid"/>
            </a:ln>
          </c:spPr>
          <c:marker>
            <c:symbol val="none"/>
          </c:marker>
          <c:val>
            <c:numRef>
              <c:f>'IS4'!#REF!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'IS4'!#REF!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'IS4'!#REF!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marker val="1"/>
        <c:smooth val="0"/>
        <c:axId val="109468672"/>
        <c:axId val="109474560"/>
      </c:lineChart>
      <c:catAx>
        <c:axId val="1094686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en-US"/>
          </a:p>
        </c:txPr>
        <c:crossAx val="109474560"/>
        <c:crossesAt val="0"/>
        <c:auto val="1"/>
        <c:lblAlgn val="ctr"/>
        <c:lblOffset val="100"/>
        <c:tickLblSkip val="1"/>
        <c:tickMarkSkip val="1"/>
        <c:noMultiLvlLbl val="0"/>
      </c:catAx>
      <c:valAx>
        <c:axId val="109474560"/>
        <c:scaling>
          <c:orientation val="minMax"/>
          <c:max val="1500000"/>
          <c:min val="-5000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en-US"/>
          </a:p>
        </c:txPr>
        <c:crossAx val="109468672"/>
        <c:crosses val="autoZero"/>
        <c:crossBetween val="between"/>
        <c:majorUnit val="250000"/>
        <c:minorUnit val="100000"/>
      </c:valAx>
      <c:spPr>
        <a:solidFill>
          <a:srgbClr val="C0C0C0"/>
        </a:solidFill>
        <a:ln w="12700">
          <a:solidFill>
            <a:srgbClr val="808080"/>
          </a:solidFill>
          <a:prstDash val="solid"/>
        </a:ln>
      </c:spPr>
    </c:plotArea>
    <c:legend>
      <c:legendPos val="r"/>
      <c:layout/>
      <c:overlay val="0"/>
      <c:spPr>
        <a:solidFill>
          <a:srgbClr val="FFFFFF"/>
        </a:solidFill>
        <a:ln w="3175">
          <a:solidFill>
            <a:srgbClr val="000000"/>
          </a:solidFill>
          <a:prstDash val="solid"/>
        </a:ln>
      </c:spPr>
      <c:txPr>
        <a:bodyPr/>
        <a:lstStyle/>
        <a:p>
          <a:pPr>
            <a:defRPr sz="1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000000000000033" r="0.75000000000000033"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7</xdr:row>
      <xdr:rowOff>0</xdr:rowOff>
    </xdr:from>
    <xdr:to>
      <xdr:col>1</xdr:col>
      <xdr:colOff>0</xdr:colOff>
      <xdr:row>29</xdr:row>
      <xdr:rowOff>76200</xdr:rowOff>
    </xdr:to>
    <xdr:graphicFrame macro="">
      <xdr:nvGraphicFramePr>
        <xdr:cNvPr id="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eff/Downloads/Meridian%20-%20FY17%20budget_DRAFT_6-10-2016%20(0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oel/Google%20Drive/Meridian-BP/FY2013%20(1)/Budget/FY17/Meridian%20PCS%20-%20SY16-17%20Budget%20v5%20-%202016-04-1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4"/>
      <sheetName val="Roster"/>
      <sheetName val="Pop"/>
      <sheetName val="PPF Inputs"/>
      <sheetName val="Sheet3"/>
      <sheetName val="Sheet1"/>
      <sheetName val="Sheet2"/>
    </sheetNames>
    <sheetDataSet>
      <sheetData sheetId="0" refreshError="1"/>
      <sheetData sheetId="1">
        <row r="1">
          <cell r="B1" t="str">
            <v>IDX</v>
          </cell>
        </row>
        <row r="3">
          <cell r="P3">
            <v>1</v>
          </cell>
        </row>
      </sheetData>
      <sheetData sheetId="2">
        <row r="68">
          <cell r="H68">
            <v>531</v>
          </cell>
          <cell r="I68">
            <v>567</v>
          </cell>
          <cell r="J68">
            <v>588</v>
          </cell>
          <cell r="K68">
            <v>639</v>
          </cell>
          <cell r="L68">
            <v>718</v>
          </cell>
          <cell r="M68">
            <v>685</v>
          </cell>
          <cell r="N68">
            <v>685</v>
          </cell>
          <cell r="O68">
            <v>685</v>
          </cell>
          <cell r="P68">
            <v>685</v>
          </cell>
          <cell r="Q68">
            <v>685</v>
          </cell>
          <cell r="R68">
            <v>700</v>
          </cell>
          <cell r="S68">
            <v>715</v>
          </cell>
          <cell r="T68">
            <v>730</v>
          </cell>
          <cell r="U68">
            <v>745</v>
          </cell>
          <cell r="V68">
            <v>760</v>
          </cell>
          <cell r="W68">
            <v>775</v>
          </cell>
          <cell r="X68">
            <v>790</v>
          </cell>
          <cell r="Y68">
            <v>805</v>
          </cell>
          <cell r="Z68">
            <v>820</v>
          </cell>
          <cell r="AA68">
            <v>835</v>
          </cell>
          <cell r="AB68">
            <v>850</v>
          </cell>
          <cell r="AC68">
            <v>865</v>
          </cell>
          <cell r="AD68">
            <v>880</v>
          </cell>
          <cell r="AE68">
            <v>895</v>
          </cell>
          <cell r="AF68">
            <v>910</v>
          </cell>
          <cell r="AG68">
            <v>925</v>
          </cell>
          <cell r="AH68">
            <v>940</v>
          </cell>
          <cell r="AI68">
            <v>955</v>
          </cell>
          <cell r="AJ68">
            <v>970</v>
          </cell>
          <cell r="AK68">
            <v>985</v>
          </cell>
          <cell r="AL68">
            <v>1000</v>
          </cell>
          <cell r="AM68">
            <v>1015</v>
          </cell>
          <cell r="AN68">
            <v>1030</v>
          </cell>
          <cell r="AO68">
            <v>1045</v>
          </cell>
          <cell r="AP68">
            <v>1060</v>
          </cell>
          <cell r="AQ68">
            <v>1075</v>
          </cell>
          <cell r="AR68">
            <v>1090</v>
          </cell>
          <cell r="AS68">
            <v>1105</v>
          </cell>
          <cell r="AT68">
            <v>1120</v>
          </cell>
          <cell r="AU68">
            <v>1135</v>
          </cell>
          <cell r="AV68">
            <v>1150</v>
          </cell>
          <cell r="AW68">
            <v>1165</v>
          </cell>
          <cell r="AX68">
            <v>1180</v>
          </cell>
          <cell r="AY68">
            <v>1195</v>
          </cell>
          <cell r="AZ68">
            <v>1210</v>
          </cell>
        </row>
        <row r="70">
          <cell r="L70">
            <v>1.1236306729264476</v>
          </cell>
          <cell r="M70">
            <v>0.95403899721448471</v>
          </cell>
          <cell r="N70">
            <v>1</v>
          </cell>
          <cell r="O70">
            <v>1</v>
          </cell>
          <cell r="P70">
            <v>1</v>
          </cell>
          <cell r="Q70">
            <v>1</v>
          </cell>
          <cell r="R70">
            <v>1.0218978102189782</v>
          </cell>
          <cell r="S70">
            <v>1.0214285714285714</v>
          </cell>
          <cell r="T70">
            <v>1.020979020979021</v>
          </cell>
          <cell r="U70">
            <v>1.0205479452054795</v>
          </cell>
          <cell r="V70">
            <v>1.0201342281879195</v>
          </cell>
          <cell r="W70">
            <v>1.0197368421052631</v>
          </cell>
          <cell r="X70">
            <v>1.0193548387096774</v>
          </cell>
          <cell r="Y70">
            <v>1.018987341772152</v>
          </cell>
          <cell r="Z70">
            <v>1.0186335403726707</v>
          </cell>
          <cell r="AA70">
            <v>1.0182926829268293</v>
          </cell>
          <cell r="AB70">
            <v>1.0179640718562875</v>
          </cell>
          <cell r="AC70">
            <v>1.0176470588235293</v>
          </cell>
          <cell r="AD70">
            <v>1.0173410404624277</v>
          </cell>
          <cell r="AE70">
            <v>1.0170454545454546</v>
          </cell>
          <cell r="AF70">
            <v>1.0167597765363128</v>
          </cell>
          <cell r="AG70">
            <v>1.0164835164835164</v>
          </cell>
          <cell r="AH70">
            <v>1.0162162162162163</v>
          </cell>
          <cell r="AI70">
            <v>1.0159574468085106</v>
          </cell>
          <cell r="AJ70">
            <v>1.0157068062827226</v>
          </cell>
          <cell r="AK70">
            <v>1.0154639175257731</v>
          </cell>
          <cell r="AL70">
            <v>1.015228426395939</v>
          </cell>
          <cell r="AM70">
            <v>1.0149999999999999</v>
          </cell>
          <cell r="AN70">
            <v>1.0147783251231528</v>
          </cell>
          <cell r="AO70">
            <v>1.0145631067961165</v>
          </cell>
          <cell r="AP70">
            <v>1.0143540669856459</v>
          </cell>
          <cell r="AQ70">
            <v>1.0141509433962264</v>
          </cell>
          <cell r="AR70">
            <v>1.0139534883720931</v>
          </cell>
          <cell r="AS70">
            <v>1.0137614678899083</v>
          </cell>
          <cell r="AT70">
            <v>1.0135746606334841</v>
          </cell>
          <cell r="AU70">
            <v>1.0133928571428572</v>
          </cell>
          <cell r="AV70">
            <v>1.0132158590308371</v>
          </cell>
          <cell r="AW70">
            <v>1.0130434782608695</v>
          </cell>
          <cell r="AX70">
            <v>1.0128755364806867</v>
          </cell>
          <cell r="AY70">
            <v>1.0127118644067796</v>
          </cell>
          <cell r="AZ70">
            <v>1.0125523012552302</v>
          </cell>
        </row>
        <row r="95">
          <cell r="BJ95">
            <v>0.01</v>
          </cell>
          <cell r="BK95">
            <v>0.4</v>
          </cell>
          <cell r="BL95">
            <v>0</v>
          </cell>
        </row>
        <row r="96">
          <cell r="BJ96">
            <v>0.2</v>
          </cell>
          <cell r="BK96">
            <v>0.5</v>
          </cell>
          <cell r="BL96">
            <v>0.1</v>
          </cell>
        </row>
        <row r="97">
          <cell r="BJ97">
            <v>0.35</v>
          </cell>
          <cell r="BK97">
            <v>0.6</v>
          </cell>
          <cell r="BL97">
            <v>0.2</v>
          </cell>
        </row>
        <row r="98">
          <cell r="BJ98">
            <v>0.5</v>
          </cell>
          <cell r="BK98">
            <v>0.8</v>
          </cell>
          <cell r="BL98">
            <v>0.4</v>
          </cell>
        </row>
        <row r="99">
          <cell r="BJ99">
            <v>0.75</v>
          </cell>
          <cell r="BK99">
            <v>0.9</v>
          </cell>
          <cell r="BL99">
            <v>0.5</v>
          </cell>
        </row>
      </sheetData>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Comp"/>
      <sheetName val="Charts"/>
      <sheetName val="VizPP"/>
      <sheetName val="IS2"/>
      <sheetName val="IS3"/>
      <sheetName val="IS4"/>
      <sheetName val="IS4m"/>
      <sheetName val="IS2F"/>
      <sheetName val="IS4F"/>
      <sheetName val="IS2L"/>
      <sheetName val="IS4L"/>
      <sheetName val="IS2D"/>
      <sheetName val="IS4D"/>
      <sheetName val="IS2P"/>
      <sheetName val="IS4P"/>
      <sheetName val="ISP"/>
      <sheetName val="ISPm"/>
      <sheetName val="IS2BH"/>
      <sheetName val="Pop"/>
      <sheetName val="PPF Inputs"/>
      <sheetName val="Rev-Loc"/>
      <sheetName val="Rev-Fed"/>
      <sheetName val="Rev-Oth"/>
      <sheetName val="Roster"/>
      <sheetName val="Exp-Per"/>
      <sheetName val="Exp-Stu"/>
      <sheetName val="Exp-Ofc"/>
      <sheetName val="Exp-Occ"/>
      <sheetName val="Exp-BS"/>
      <sheetName val="HBS4"/>
      <sheetName val="HIS4-PY"/>
      <sheetName val="HIS4-CY"/>
      <sheetName val="COA Mapping"/>
      <sheetName val="Data"/>
      <sheetName val="DataPP"/>
      <sheetName val="DataF"/>
      <sheetName val="Department"/>
      <sheetName val="Setup"/>
      <sheetName val="Accounts"/>
      <sheetName val="Alloc"/>
      <sheetName val="Class"/>
      <sheetName val="App1"/>
      <sheetName val="App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46">
          <cell r="H46">
            <v>5</v>
          </cell>
        </row>
      </sheetData>
      <sheetData sheetId="20"/>
      <sheetData sheetId="21">
        <row r="6">
          <cell r="CM6">
            <v>1</v>
          </cell>
        </row>
      </sheetData>
      <sheetData sheetId="22"/>
      <sheetData sheetId="23"/>
      <sheetData sheetId="24"/>
      <sheetData sheetId="25">
        <row r="10">
          <cell r="H10">
            <v>1.02</v>
          </cell>
        </row>
        <row r="266">
          <cell r="H266">
            <v>0</v>
          </cell>
          <cell r="I266">
            <v>0</v>
          </cell>
          <cell r="J266">
            <v>0</v>
          </cell>
          <cell r="K266">
            <v>0</v>
          </cell>
          <cell r="L266">
            <v>55</v>
          </cell>
          <cell r="M266">
            <v>55</v>
          </cell>
          <cell r="N266">
            <v>55</v>
          </cell>
          <cell r="O266">
            <v>55</v>
          </cell>
          <cell r="P266">
            <v>55</v>
          </cell>
          <cell r="Q266">
            <v>55</v>
          </cell>
          <cell r="R266">
            <v>55</v>
          </cell>
          <cell r="S266">
            <v>55</v>
          </cell>
          <cell r="T266">
            <v>55</v>
          </cell>
          <cell r="U266">
            <v>55</v>
          </cell>
          <cell r="V266">
            <v>55</v>
          </cell>
          <cell r="W266">
            <v>55</v>
          </cell>
          <cell r="X266">
            <v>55</v>
          </cell>
          <cell r="Y266">
            <v>55</v>
          </cell>
          <cell r="Z266">
            <v>55</v>
          </cell>
          <cell r="AA266">
            <v>55</v>
          </cell>
          <cell r="AB266">
            <v>55</v>
          </cell>
          <cell r="AC266">
            <v>55</v>
          </cell>
          <cell r="AD266">
            <v>55</v>
          </cell>
          <cell r="AE266">
            <v>55</v>
          </cell>
          <cell r="AF266">
            <v>55</v>
          </cell>
          <cell r="AG266">
            <v>55</v>
          </cell>
          <cell r="AH266">
            <v>55</v>
          </cell>
          <cell r="AI266">
            <v>55</v>
          </cell>
          <cell r="AJ266">
            <v>55</v>
          </cell>
          <cell r="AK266">
            <v>55</v>
          </cell>
          <cell r="AL266">
            <v>55</v>
          </cell>
          <cell r="AM266">
            <v>55</v>
          </cell>
          <cell r="AN266">
            <v>55</v>
          </cell>
          <cell r="AO266">
            <v>55</v>
          </cell>
          <cell r="AP266">
            <v>55</v>
          </cell>
          <cell r="AQ266">
            <v>55</v>
          </cell>
          <cell r="AR266">
            <v>55</v>
          </cell>
          <cell r="AS266">
            <v>55</v>
          </cell>
          <cell r="AT266">
            <v>55</v>
          </cell>
          <cell r="AU266">
            <v>55</v>
          </cell>
          <cell r="AV266">
            <v>55</v>
          </cell>
          <cell r="AW266">
            <v>55</v>
          </cell>
          <cell r="AX266">
            <v>55</v>
          </cell>
          <cell r="AY266">
            <v>55</v>
          </cell>
          <cell r="AZ266">
            <v>55</v>
          </cell>
        </row>
        <row r="273">
          <cell r="H273">
            <v>0</v>
          </cell>
          <cell r="I273">
            <v>0</v>
          </cell>
          <cell r="J273">
            <v>0</v>
          </cell>
          <cell r="K273">
            <v>0</v>
          </cell>
          <cell r="L273">
            <v>38</v>
          </cell>
          <cell r="M273">
            <v>37</v>
          </cell>
          <cell r="N273">
            <v>37</v>
          </cell>
          <cell r="O273">
            <v>37</v>
          </cell>
          <cell r="P273">
            <v>37</v>
          </cell>
          <cell r="Q273">
            <v>37</v>
          </cell>
          <cell r="R273">
            <v>37</v>
          </cell>
          <cell r="S273">
            <v>37</v>
          </cell>
          <cell r="T273">
            <v>37</v>
          </cell>
          <cell r="U273">
            <v>37</v>
          </cell>
          <cell r="V273">
            <v>37</v>
          </cell>
          <cell r="W273">
            <v>37</v>
          </cell>
          <cell r="X273">
            <v>37</v>
          </cell>
          <cell r="Y273">
            <v>37</v>
          </cell>
          <cell r="Z273">
            <v>37</v>
          </cell>
          <cell r="AA273">
            <v>37</v>
          </cell>
          <cell r="AB273">
            <v>37</v>
          </cell>
          <cell r="AC273">
            <v>37</v>
          </cell>
          <cell r="AD273">
            <v>37</v>
          </cell>
          <cell r="AE273">
            <v>37</v>
          </cell>
          <cell r="AF273">
            <v>37</v>
          </cell>
          <cell r="AG273">
            <v>37</v>
          </cell>
          <cell r="AH273">
            <v>37</v>
          </cell>
          <cell r="AI273">
            <v>37</v>
          </cell>
          <cell r="AJ273">
            <v>37</v>
          </cell>
          <cell r="AK273">
            <v>37</v>
          </cell>
          <cell r="AL273">
            <v>37</v>
          </cell>
          <cell r="AM273">
            <v>37</v>
          </cell>
          <cell r="AN273">
            <v>37</v>
          </cell>
          <cell r="AO273">
            <v>37</v>
          </cell>
          <cell r="AP273">
            <v>37</v>
          </cell>
          <cell r="AQ273">
            <v>37</v>
          </cell>
          <cell r="AR273">
            <v>37</v>
          </cell>
          <cell r="AS273">
            <v>37</v>
          </cell>
          <cell r="AT273">
            <v>37</v>
          </cell>
          <cell r="AU273">
            <v>37</v>
          </cell>
          <cell r="AV273">
            <v>37</v>
          </cell>
          <cell r="AW273">
            <v>37</v>
          </cell>
          <cell r="AX273">
            <v>37</v>
          </cell>
          <cell r="AY273">
            <v>37</v>
          </cell>
          <cell r="AZ273">
            <v>37</v>
          </cell>
        </row>
        <row r="274">
          <cell r="H274">
            <v>0</v>
          </cell>
          <cell r="I274">
            <v>0</v>
          </cell>
          <cell r="J274">
            <v>0</v>
          </cell>
          <cell r="K274">
            <v>0</v>
          </cell>
          <cell r="L274">
            <v>23</v>
          </cell>
          <cell r="M274">
            <v>24</v>
          </cell>
          <cell r="N274">
            <v>24</v>
          </cell>
          <cell r="O274">
            <v>24</v>
          </cell>
          <cell r="P274">
            <v>24</v>
          </cell>
          <cell r="Q274">
            <v>24</v>
          </cell>
          <cell r="R274">
            <v>24</v>
          </cell>
          <cell r="S274">
            <v>24</v>
          </cell>
          <cell r="T274">
            <v>24</v>
          </cell>
          <cell r="U274">
            <v>24</v>
          </cell>
          <cell r="V274">
            <v>24</v>
          </cell>
          <cell r="W274">
            <v>24</v>
          </cell>
          <cell r="X274">
            <v>24</v>
          </cell>
          <cell r="Y274">
            <v>24</v>
          </cell>
          <cell r="Z274">
            <v>24</v>
          </cell>
          <cell r="AA274">
            <v>24</v>
          </cell>
          <cell r="AB274">
            <v>24</v>
          </cell>
          <cell r="AC274">
            <v>24</v>
          </cell>
          <cell r="AD274">
            <v>24</v>
          </cell>
          <cell r="AE274">
            <v>24</v>
          </cell>
          <cell r="AF274">
            <v>24</v>
          </cell>
          <cell r="AG274">
            <v>24</v>
          </cell>
          <cell r="AH274">
            <v>24</v>
          </cell>
          <cell r="AI274">
            <v>24</v>
          </cell>
          <cell r="AJ274">
            <v>24</v>
          </cell>
          <cell r="AK274">
            <v>24</v>
          </cell>
          <cell r="AL274">
            <v>24</v>
          </cell>
          <cell r="AM274">
            <v>24</v>
          </cell>
          <cell r="AN274">
            <v>24</v>
          </cell>
          <cell r="AO274">
            <v>24</v>
          </cell>
          <cell r="AP274">
            <v>24</v>
          </cell>
          <cell r="AQ274">
            <v>24</v>
          </cell>
          <cell r="AR274">
            <v>24</v>
          </cell>
          <cell r="AS274">
            <v>24</v>
          </cell>
          <cell r="AT274">
            <v>24</v>
          </cell>
          <cell r="AU274">
            <v>24</v>
          </cell>
          <cell r="AV274">
            <v>24</v>
          </cell>
          <cell r="AW274">
            <v>24</v>
          </cell>
          <cell r="AX274">
            <v>24</v>
          </cell>
          <cell r="AY274">
            <v>24</v>
          </cell>
          <cell r="AZ274">
            <v>24</v>
          </cell>
        </row>
        <row r="275">
          <cell r="H275">
            <v>100</v>
          </cell>
          <cell r="I275">
            <v>100</v>
          </cell>
          <cell r="J275">
            <v>100</v>
          </cell>
          <cell r="K275">
            <v>120</v>
          </cell>
          <cell r="L275">
            <v>116</v>
          </cell>
          <cell r="M275">
            <v>116</v>
          </cell>
          <cell r="N275">
            <v>116</v>
          </cell>
          <cell r="O275">
            <v>116</v>
          </cell>
          <cell r="P275">
            <v>116</v>
          </cell>
          <cell r="Q275">
            <v>116</v>
          </cell>
          <cell r="R275">
            <v>116</v>
          </cell>
          <cell r="S275">
            <v>116</v>
          </cell>
          <cell r="T275">
            <v>116</v>
          </cell>
          <cell r="U275">
            <v>116</v>
          </cell>
          <cell r="V275">
            <v>116</v>
          </cell>
          <cell r="W275">
            <v>116</v>
          </cell>
          <cell r="X275">
            <v>116</v>
          </cell>
          <cell r="Y275">
            <v>116</v>
          </cell>
          <cell r="Z275">
            <v>116</v>
          </cell>
          <cell r="AA275">
            <v>116</v>
          </cell>
          <cell r="AB275">
            <v>116</v>
          </cell>
          <cell r="AC275">
            <v>116</v>
          </cell>
          <cell r="AD275">
            <v>116</v>
          </cell>
          <cell r="AE275">
            <v>116</v>
          </cell>
          <cell r="AF275">
            <v>116</v>
          </cell>
          <cell r="AG275">
            <v>116</v>
          </cell>
          <cell r="AH275">
            <v>116</v>
          </cell>
          <cell r="AI275">
            <v>116</v>
          </cell>
          <cell r="AJ275">
            <v>116</v>
          </cell>
          <cell r="AK275">
            <v>116</v>
          </cell>
          <cell r="AL275">
            <v>116</v>
          </cell>
          <cell r="AM275">
            <v>116</v>
          </cell>
          <cell r="AN275">
            <v>116</v>
          </cell>
          <cell r="AO275">
            <v>116</v>
          </cell>
          <cell r="AP275">
            <v>116</v>
          </cell>
          <cell r="AQ275">
            <v>116</v>
          </cell>
          <cell r="AR275">
            <v>116</v>
          </cell>
          <cell r="AS275">
            <v>116</v>
          </cell>
          <cell r="AT275">
            <v>116</v>
          </cell>
          <cell r="AU275">
            <v>116</v>
          </cell>
          <cell r="AV275">
            <v>116</v>
          </cell>
          <cell r="AW275">
            <v>116</v>
          </cell>
          <cell r="AX275">
            <v>116</v>
          </cell>
          <cell r="AY275">
            <v>116</v>
          </cell>
          <cell r="AZ275">
            <v>116</v>
          </cell>
        </row>
      </sheetData>
      <sheetData sheetId="26"/>
      <sheetData sheetId="27"/>
      <sheetData sheetId="28"/>
      <sheetData sheetId="29"/>
      <sheetData sheetId="30"/>
      <sheetData sheetId="31"/>
      <sheetData sheetId="32"/>
      <sheetData sheetId="33"/>
      <sheetData sheetId="34"/>
      <sheetData sheetId="35"/>
      <sheetData sheetId="36"/>
      <sheetData sheetId="37"/>
      <sheetData sheetId="38">
        <row r="7">
          <cell r="D7" t="str">
            <v>Meridian Public Charter School</v>
          </cell>
        </row>
        <row r="8">
          <cell r="D8">
            <v>5</v>
          </cell>
        </row>
        <row r="10">
          <cell r="D10">
            <v>5</v>
          </cell>
        </row>
        <row r="11">
          <cell r="D11">
            <v>6</v>
          </cell>
          <cell r="J11">
            <v>6</v>
          </cell>
        </row>
        <row r="12">
          <cell r="D12">
            <v>6</v>
          </cell>
        </row>
        <row r="17">
          <cell r="H17" t="str">
            <v>SY11-12</v>
          </cell>
          <cell r="I17" t="str">
            <v>Past</v>
          </cell>
          <cell r="J17">
            <v>0</v>
          </cell>
        </row>
        <row r="18">
          <cell r="H18" t="str">
            <v>SY12-13</v>
          </cell>
          <cell r="I18" t="str">
            <v>Past</v>
          </cell>
          <cell r="J18">
            <v>0</v>
          </cell>
        </row>
        <row r="19">
          <cell r="H19" t="str">
            <v>SY13-14</v>
          </cell>
          <cell r="I19" t="str">
            <v>Past</v>
          </cell>
          <cell r="J19">
            <v>0</v>
          </cell>
        </row>
        <row r="20">
          <cell r="H20" t="str">
            <v>SY14-15</v>
          </cell>
          <cell r="I20" t="str">
            <v>Past</v>
          </cell>
          <cell r="J20">
            <v>0</v>
          </cell>
        </row>
        <row r="21">
          <cell r="H21" t="str">
            <v>SY15-16</v>
          </cell>
          <cell r="I21" t="str">
            <v>Current</v>
          </cell>
          <cell r="J21">
            <v>0</v>
          </cell>
        </row>
        <row r="22">
          <cell r="H22" t="str">
            <v>SY16-17</v>
          </cell>
          <cell r="I22" t="str">
            <v>Future</v>
          </cell>
          <cell r="J22">
            <v>0</v>
          </cell>
        </row>
        <row r="23">
          <cell r="H23" t="str">
            <v>SY17-18</v>
          </cell>
          <cell r="I23" t="str">
            <v>Future</v>
          </cell>
          <cell r="J23">
            <v>0</v>
          </cell>
        </row>
        <row r="24">
          <cell r="H24" t="str">
            <v>SY18-19</v>
          </cell>
          <cell r="I24" t="str">
            <v>Future</v>
          </cell>
          <cell r="J24">
            <v>0</v>
          </cell>
        </row>
        <row r="25">
          <cell r="H25" t="str">
            <v>SY19-20</v>
          </cell>
          <cell r="I25" t="str">
            <v>Future</v>
          </cell>
          <cell r="J25">
            <v>0</v>
          </cell>
        </row>
        <row r="26">
          <cell r="H26" t="str">
            <v>SY20-21</v>
          </cell>
          <cell r="I26" t="str">
            <v>Future</v>
          </cell>
          <cell r="J26">
            <v>0</v>
          </cell>
        </row>
        <row r="27">
          <cell r="H27" t="str">
            <v>SY21-22</v>
          </cell>
          <cell r="I27" t="str">
            <v>Future</v>
          </cell>
          <cell r="J27">
            <v>0</v>
          </cell>
        </row>
        <row r="28">
          <cell r="H28" t="str">
            <v>SY22-23</v>
          </cell>
          <cell r="I28" t="str">
            <v>Future</v>
          </cell>
          <cell r="J28">
            <v>0</v>
          </cell>
        </row>
        <row r="29">
          <cell r="H29" t="str">
            <v>SY23-24</v>
          </cell>
          <cell r="I29" t="str">
            <v>Future</v>
          </cell>
          <cell r="J29">
            <v>0</v>
          </cell>
        </row>
        <row r="30">
          <cell r="H30" t="str">
            <v>SY24-25</v>
          </cell>
          <cell r="I30" t="str">
            <v>Future</v>
          </cell>
          <cell r="J30">
            <v>0</v>
          </cell>
        </row>
        <row r="31">
          <cell r="H31" t="str">
            <v>SY25-26</v>
          </cell>
          <cell r="I31" t="str">
            <v>Future</v>
          </cell>
          <cell r="J31">
            <v>0</v>
          </cell>
        </row>
        <row r="32">
          <cell r="H32" t="str">
            <v>SY26-27</v>
          </cell>
          <cell r="I32" t="str">
            <v>Future</v>
          </cell>
          <cell r="J32">
            <v>0</v>
          </cell>
        </row>
        <row r="33">
          <cell r="H33" t="str">
            <v>SY27-28</v>
          </cell>
          <cell r="I33" t="str">
            <v>Future</v>
          </cell>
          <cell r="J33">
            <v>0</v>
          </cell>
        </row>
        <row r="34">
          <cell r="H34" t="str">
            <v>SY28-29</v>
          </cell>
          <cell r="I34" t="str">
            <v>Future</v>
          </cell>
          <cell r="J34">
            <v>0</v>
          </cell>
        </row>
        <row r="35">
          <cell r="H35" t="str">
            <v>SY29-30</v>
          </cell>
          <cell r="I35" t="str">
            <v>Future</v>
          </cell>
          <cell r="J35">
            <v>0</v>
          </cell>
        </row>
        <row r="36">
          <cell r="H36" t="str">
            <v>SY30-31</v>
          </cell>
          <cell r="I36" t="str">
            <v>Future</v>
          </cell>
          <cell r="J36">
            <v>0</v>
          </cell>
        </row>
        <row r="37">
          <cell r="H37" t="str">
            <v>SY31-32</v>
          </cell>
          <cell r="I37" t="str">
            <v>Future</v>
          </cell>
          <cell r="J37">
            <v>0</v>
          </cell>
        </row>
        <row r="38">
          <cell r="H38" t="str">
            <v>SY32-33</v>
          </cell>
          <cell r="I38" t="str">
            <v>Future</v>
          </cell>
          <cell r="J38">
            <v>0</v>
          </cell>
        </row>
        <row r="39">
          <cell r="H39" t="str">
            <v>SY33-34</v>
          </cell>
          <cell r="I39" t="str">
            <v>Future</v>
          </cell>
          <cell r="J39">
            <v>0</v>
          </cell>
        </row>
        <row r="40">
          <cell r="H40" t="str">
            <v>SY34-35</v>
          </cell>
          <cell r="I40" t="str">
            <v>Future</v>
          </cell>
          <cell r="J40">
            <v>0</v>
          </cell>
        </row>
        <row r="41">
          <cell r="H41" t="str">
            <v>SY35-36</v>
          </cell>
          <cell r="I41" t="str">
            <v>Future</v>
          </cell>
          <cell r="J41">
            <v>0</v>
          </cell>
        </row>
        <row r="42">
          <cell r="H42" t="str">
            <v>SY36-37</v>
          </cell>
          <cell r="I42" t="str">
            <v>Future</v>
          </cell>
          <cell r="J42">
            <v>0</v>
          </cell>
        </row>
        <row r="43">
          <cell r="H43" t="str">
            <v>SY37-38</v>
          </cell>
          <cell r="I43" t="str">
            <v>Future</v>
          </cell>
          <cell r="J43">
            <v>0</v>
          </cell>
        </row>
        <row r="44">
          <cell r="H44" t="str">
            <v>SY38-39</v>
          </cell>
          <cell r="I44" t="str">
            <v>Future</v>
          </cell>
          <cell r="J44">
            <v>0</v>
          </cell>
        </row>
        <row r="45">
          <cell r="H45" t="str">
            <v>SY39-40</v>
          </cell>
          <cell r="I45" t="str">
            <v>Future</v>
          </cell>
          <cell r="J45">
            <v>0</v>
          </cell>
        </row>
        <row r="46">
          <cell r="H46" t="str">
            <v>SY40-41</v>
          </cell>
          <cell r="I46" t="str">
            <v>Future</v>
          </cell>
          <cell r="J46">
            <v>0</v>
          </cell>
        </row>
        <row r="47">
          <cell r="H47" t="str">
            <v>SY41-42</v>
          </cell>
          <cell r="I47" t="str">
            <v>Future</v>
          </cell>
          <cell r="J47">
            <v>0</v>
          </cell>
        </row>
        <row r="48">
          <cell r="H48" t="str">
            <v>SY42-43</v>
          </cell>
          <cell r="I48" t="str">
            <v>Future</v>
          </cell>
          <cell r="J48">
            <v>0</v>
          </cell>
        </row>
        <row r="49">
          <cell r="H49" t="str">
            <v>SY43-44</v>
          </cell>
          <cell r="I49" t="str">
            <v>Future</v>
          </cell>
          <cell r="J49">
            <v>0</v>
          </cell>
        </row>
        <row r="50">
          <cell r="H50" t="str">
            <v>SY44-45</v>
          </cell>
          <cell r="I50" t="str">
            <v>Future</v>
          </cell>
          <cell r="J50">
            <v>0</v>
          </cell>
        </row>
        <row r="51">
          <cell r="H51" t="str">
            <v>SY45-46</v>
          </cell>
          <cell r="I51" t="str">
            <v>Future</v>
          </cell>
          <cell r="J51">
            <v>0</v>
          </cell>
        </row>
        <row r="52">
          <cell r="H52" t="str">
            <v>SY46-47</v>
          </cell>
          <cell r="I52" t="str">
            <v>Future</v>
          </cell>
          <cell r="J52">
            <v>0</v>
          </cell>
        </row>
        <row r="53">
          <cell r="H53" t="str">
            <v>SY47-48</v>
          </cell>
          <cell r="I53" t="str">
            <v>Future</v>
          </cell>
          <cell r="J53">
            <v>0</v>
          </cell>
        </row>
        <row r="54">
          <cell r="H54" t="str">
            <v>SY48-49</v>
          </cell>
          <cell r="I54" t="str">
            <v>Future</v>
          </cell>
          <cell r="J54">
            <v>0</v>
          </cell>
        </row>
        <row r="55">
          <cell r="H55" t="str">
            <v>SY49-50</v>
          </cell>
          <cell r="I55" t="str">
            <v>Future</v>
          </cell>
          <cell r="J55">
            <v>0</v>
          </cell>
        </row>
        <row r="56">
          <cell r="H56" t="str">
            <v>SY50-51</v>
          </cell>
          <cell r="I56" t="str">
            <v>Future</v>
          </cell>
          <cell r="J56">
            <v>0</v>
          </cell>
        </row>
        <row r="57">
          <cell r="H57" t="str">
            <v>SY51-52</v>
          </cell>
          <cell r="I57" t="str">
            <v>Future</v>
          </cell>
          <cell r="J57">
            <v>0</v>
          </cell>
        </row>
        <row r="58">
          <cell r="H58" t="str">
            <v>SY52-53</v>
          </cell>
          <cell r="I58" t="str">
            <v>Future</v>
          </cell>
          <cell r="J58">
            <v>0</v>
          </cell>
        </row>
        <row r="59">
          <cell r="H59" t="str">
            <v>SY53-54</v>
          </cell>
          <cell r="I59" t="str">
            <v>Future</v>
          </cell>
          <cell r="J59">
            <v>0</v>
          </cell>
        </row>
        <row r="60">
          <cell r="H60" t="str">
            <v>SY54-55</v>
          </cell>
          <cell r="I60" t="str">
            <v>Future</v>
          </cell>
          <cell r="J60">
            <v>0</v>
          </cell>
        </row>
        <row r="61">
          <cell r="H61" t="str">
            <v>SY55-56</v>
          </cell>
          <cell r="I61" t="str">
            <v>Future</v>
          </cell>
          <cell r="J61">
            <v>0</v>
          </cell>
        </row>
      </sheetData>
      <sheetData sheetId="39">
        <row r="2">
          <cell r="D2">
            <v>0</v>
          </cell>
          <cell r="E2">
            <v>0</v>
          </cell>
          <cell r="F2">
            <v>0</v>
          </cell>
          <cell r="G2">
            <v>0</v>
          </cell>
          <cell r="H2">
            <v>0</v>
          </cell>
          <cell r="I2">
            <v>0</v>
          </cell>
          <cell r="J2">
            <v>0</v>
          </cell>
          <cell r="K2">
            <v>0</v>
          </cell>
        </row>
        <row r="3">
          <cell r="D3">
            <v>0</v>
          </cell>
          <cell r="E3">
            <v>0</v>
          </cell>
          <cell r="F3">
            <v>0</v>
          </cell>
          <cell r="G3">
            <v>0</v>
          </cell>
          <cell r="H3">
            <v>0</v>
          </cell>
          <cell r="I3">
            <v>0</v>
          </cell>
          <cell r="J3">
            <v>0</v>
          </cell>
          <cell r="K3">
            <v>0</v>
          </cell>
        </row>
        <row r="4">
          <cell r="D4">
            <v>0</v>
          </cell>
          <cell r="E4">
            <v>0</v>
          </cell>
          <cell r="F4">
            <v>0</v>
          </cell>
          <cell r="G4">
            <v>0</v>
          </cell>
          <cell r="H4">
            <v>0</v>
          </cell>
          <cell r="I4">
            <v>0</v>
          </cell>
          <cell r="J4">
            <v>0</v>
          </cell>
          <cell r="K4">
            <v>0</v>
          </cell>
        </row>
        <row r="5">
          <cell r="D5" t="str">
            <v>Act</v>
          </cell>
          <cell r="E5" t="str">
            <v>Hdr1</v>
          </cell>
          <cell r="F5" t="str">
            <v>Hdr2</v>
          </cell>
          <cell r="G5" t="str">
            <v>Hdr3</v>
          </cell>
          <cell r="H5" t="str">
            <v>PCSB Header</v>
          </cell>
          <cell r="I5" t="str">
            <v>PCSB Act</v>
          </cell>
          <cell r="J5" t="str">
            <v>MatchString</v>
          </cell>
          <cell r="K5" t="str">
            <v>Description</v>
          </cell>
        </row>
        <row r="6">
          <cell r="D6">
            <v>1</v>
          </cell>
          <cell r="E6">
            <v>0</v>
          </cell>
          <cell r="F6">
            <v>2</v>
          </cell>
          <cell r="G6">
            <v>3</v>
          </cell>
          <cell r="H6">
            <v>5</v>
          </cell>
          <cell r="I6">
            <v>6</v>
          </cell>
          <cell r="J6">
            <v>0</v>
          </cell>
          <cell r="K6">
            <v>0</v>
          </cell>
        </row>
        <row r="7">
          <cell r="D7">
            <v>0</v>
          </cell>
          <cell r="E7">
            <v>0</v>
          </cell>
          <cell r="F7">
            <v>0</v>
          </cell>
          <cell r="G7">
            <v>0</v>
          </cell>
          <cell r="H7">
            <v>0</v>
          </cell>
          <cell r="I7">
            <v>0</v>
          </cell>
          <cell r="J7" t="str">
            <v xml:space="preserve"> · </v>
          </cell>
          <cell r="K7">
            <v>0</v>
          </cell>
        </row>
        <row r="8">
          <cell r="D8">
            <v>0</v>
          </cell>
          <cell r="E8">
            <v>0</v>
          </cell>
          <cell r="F8">
            <v>0</v>
          </cell>
          <cell r="G8">
            <v>0</v>
          </cell>
          <cell r="H8">
            <v>0</v>
          </cell>
        </row>
        <row r="9">
          <cell r="D9" t="str">
            <v>1000 · Operating CFB 5897</v>
          </cell>
          <cell r="E9" t="str">
            <v>Bank Account</v>
          </cell>
          <cell r="F9">
            <v>0</v>
          </cell>
          <cell r="G9">
            <v>0</v>
          </cell>
          <cell r="H9">
            <v>0</v>
          </cell>
          <cell r="I9">
            <v>0</v>
          </cell>
          <cell r="J9" t="str">
            <v>1000</v>
          </cell>
          <cell r="K9">
            <v>0</v>
          </cell>
        </row>
        <row r="10">
          <cell r="D10" t="str">
            <v>1001 · Operating CFB 5493</v>
          </cell>
          <cell r="E10" t="str">
            <v>Bank Account</v>
          </cell>
          <cell r="F10">
            <v>0</v>
          </cell>
          <cell r="G10">
            <v>0</v>
          </cell>
          <cell r="H10">
            <v>0</v>
          </cell>
          <cell r="I10">
            <v>0</v>
          </cell>
          <cell r="J10" t="str">
            <v>1010</v>
          </cell>
          <cell r="K10">
            <v>0</v>
          </cell>
        </row>
        <row r="11">
          <cell r="D11" t="str">
            <v>1020 · Savings CFB 4166</v>
          </cell>
          <cell r="E11" t="str">
            <v>Bank Account</v>
          </cell>
          <cell r="F11">
            <v>0</v>
          </cell>
          <cell r="G11">
            <v>0</v>
          </cell>
          <cell r="H11">
            <v>0</v>
          </cell>
          <cell r="I11">
            <v>0</v>
          </cell>
          <cell r="J11" t="str">
            <v>1020</v>
          </cell>
          <cell r="K11">
            <v>0</v>
          </cell>
        </row>
        <row r="12">
          <cell r="D12" t="str">
            <v>1030 · Certificate of deposit</v>
          </cell>
          <cell r="E12" t="str">
            <v>Bank Account</v>
          </cell>
          <cell r="F12">
            <v>0</v>
          </cell>
          <cell r="G12">
            <v>0</v>
          </cell>
          <cell r="H12">
            <v>0</v>
          </cell>
          <cell r="I12">
            <v>0</v>
          </cell>
          <cell r="J12" t="str">
            <v>1030</v>
          </cell>
          <cell r="K12">
            <v>0</v>
          </cell>
        </row>
        <row r="13">
          <cell r="D13" t="str">
            <v>1040 · Marketable securities</v>
          </cell>
          <cell r="E13" t="str">
            <v>Bank Account</v>
          </cell>
          <cell r="F13">
            <v>0</v>
          </cell>
          <cell r="G13">
            <v>0</v>
          </cell>
          <cell r="H13">
            <v>0</v>
          </cell>
          <cell r="I13">
            <v>0</v>
          </cell>
          <cell r="J13" t="str">
            <v>1040</v>
          </cell>
          <cell r="K13">
            <v>0</v>
          </cell>
        </row>
        <row r="14">
          <cell r="D14" t="str">
            <v>1050 · Sinking Fund</v>
          </cell>
          <cell r="E14" t="str">
            <v>Cash Flow Adjustments</v>
          </cell>
          <cell r="F14" t="str">
            <v>Asset</v>
          </cell>
          <cell r="G14" t="str">
            <v>Financing Activities</v>
          </cell>
          <cell r="H14" t="str">
            <v>Cash Flow Adjustments</v>
          </cell>
          <cell r="I14" t="str">
            <v>Other investing activities</v>
          </cell>
          <cell r="J14" t="str">
            <v>1050</v>
          </cell>
          <cell r="K14">
            <v>0</v>
          </cell>
        </row>
        <row r="15">
          <cell r="D15" t="str">
            <v>1090 · Petty cash</v>
          </cell>
          <cell r="E15" t="str">
            <v>Bank Account</v>
          </cell>
          <cell r="F15">
            <v>0</v>
          </cell>
          <cell r="G15">
            <v>0</v>
          </cell>
          <cell r="H15">
            <v>0</v>
          </cell>
          <cell r="I15">
            <v>0</v>
          </cell>
          <cell r="J15" t="str">
            <v>1090</v>
          </cell>
          <cell r="K15">
            <v>0</v>
          </cell>
        </row>
        <row r="16">
          <cell r="D16" t="str">
            <v>1099 · AnyBill Transfer</v>
          </cell>
          <cell r="E16" t="str">
            <v>Bank Account</v>
          </cell>
          <cell r="F16">
            <v>0</v>
          </cell>
          <cell r="G16">
            <v>0</v>
          </cell>
          <cell r="H16">
            <v>0</v>
          </cell>
          <cell r="I16">
            <v>0</v>
          </cell>
          <cell r="J16" t="str">
            <v>1099</v>
          </cell>
          <cell r="K16">
            <v>0</v>
          </cell>
        </row>
        <row r="17">
          <cell r="D17">
            <v>0</v>
          </cell>
          <cell r="E17">
            <v>0</v>
          </cell>
          <cell r="F17">
            <v>0</v>
          </cell>
          <cell r="G17">
            <v>0</v>
          </cell>
          <cell r="H17">
            <v>0</v>
          </cell>
          <cell r="I17">
            <v>0</v>
          </cell>
          <cell r="J17">
            <v>0</v>
          </cell>
          <cell r="K17">
            <v>0</v>
          </cell>
        </row>
        <row r="18">
          <cell r="D18" t="str">
            <v>1100 · Accounts receivable</v>
          </cell>
          <cell r="E18" t="str">
            <v>Cash Flow Adjustments</v>
          </cell>
          <cell r="F18" t="str">
            <v>Asset</v>
          </cell>
          <cell r="G18" t="str">
            <v>Operating Activities</v>
          </cell>
          <cell r="H18" t="str">
            <v>Cash Flow Adjustments</v>
          </cell>
          <cell r="I18" t="str">
            <v>(Increase)/Decrease in Current Assets</v>
          </cell>
          <cell r="J18" t="str">
            <v>1100</v>
          </cell>
          <cell r="K18" t="str">
            <v>A/R</v>
          </cell>
        </row>
        <row r="19">
          <cell r="D19" t="str">
            <v>1110 · Local receivable</v>
          </cell>
          <cell r="E19" t="str">
            <v>Cash Flow Adjustments</v>
          </cell>
          <cell r="F19" t="str">
            <v>Asset</v>
          </cell>
          <cell r="G19" t="str">
            <v>Operating Activities</v>
          </cell>
          <cell r="H19" t="str">
            <v>Cash Flow Adjustments</v>
          </cell>
          <cell r="I19" t="str">
            <v>(Increase)/Decrease in Current Assets</v>
          </cell>
          <cell r="J19" t="str">
            <v>1110</v>
          </cell>
          <cell r="K19" t="str">
            <v>A/R for HSA, OSSE grants</v>
          </cell>
        </row>
        <row r="20">
          <cell r="D20" t="str">
            <v>1120 · Other local receivable</v>
          </cell>
          <cell r="E20" t="str">
            <v>Cash Flow Adjustments</v>
          </cell>
          <cell r="F20" t="str">
            <v>Asset</v>
          </cell>
          <cell r="G20" t="str">
            <v>Operating Activities</v>
          </cell>
          <cell r="H20" t="str">
            <v>Cash Flow Adjustments</v>
          </cell>
          <cell r="I20" t="str">
            <v>(Increase)/Decrease in Current Assets</v>
          </cell>
          <cell r="J20" t="str">
            <v>1120</v>
          </cell>
          <cell r="K20">
            <v>0</v>
          </cell>
        </row>
        <row r="21">
          <cell r="D21">
            <v>0</v>
          </cell>
          <cell r="E21">
            <v>0</v>
          </cell>
          <cell r="F21">
            <v>0</v>
          </cell>
          <cell r="G21" t="str">
            <v/>
          </cell>
          <cell r="I21" t="str">
            <v/>
          </cell>
        </row>
        <row r="22">
          <cell r="D22" t="str">
            <v>1200 · NCLB receivable</v>
          </cell>
          <cell r="E22" t="str">
            <v>Cash Flow Adjustments</v>
          </cell>
          <cell r="F22" t="str">
            <v>Asset</v>
          </cell>
          <cell r="G22" t="str">
            <v>Operating Activities</v>
          </cell>
          <cell r="H22" t="str">
            <v>Cash Flow Adjustments</v>
          </cell>
          <cell r="I22" t="str">
            <v>(Increase)/Decrease in Current Assets</v>
          </cell>
          <cell r="J22" t="str">
            <v>1200</v>
          </cell>
          <cell r="K22" t="str">
            <v>A/R for NCLB</v>
          </cell>
        </row>
        <row r="23">
          <cell r="D23" t="str">
            <v>1201 · IDEA receivable</v>
          </cell>
          <cell r="E23" t="str">
            <v>Cash Flow Adjustments</v>
          </cell>
          <cell r="F23" t="str">
            <v>Asset</v>
          </cell>
          <cell r="G23" t="str">
            <v>Operating Activities</v>
          </cell>
          <cell r="H23" t="str">
            <v>Cash Flow Adjustments</v>
          </cell>
          <cell r="I23" t="str">
            <v>(Increase)/Decrease in Current Assets</v>
          </cell>
          <cell r="J23" t="str">
            <v>1201</v>
          </cell>
          <cell r="K23" t="str">
            <v>A/R for IDEA</v>
          </cell>
        </row>
        <row r="24">
          <cell r="D24" t="str">
            <v>1202 · ARRA receivable</v>
          </cell>
          <cell r="E24" t="str">
            <v>Cash Flow Adjustments</v>
          </cell>
          <cell r="F24" t="str">
            <v>Asset</v>
          </cell>
          <cell r="G24" t="str">
            <v>Operating Activities</v>
          </cell>
          <cell r="H24" t="str">
            <v>Cash Flow Adjustments</v>
          </cell>
          <cell r="I24" t="str">
            <v>(Increase)/Decrease in Current Assets</v>
          </cell>
          <cell r="J24" t="str">
            <v>1202</v>
          </cell>
          <cell r="K24" t="str">
            <v>Do not use</v>
          </cell>
        </row>
        <row r="25">
          <cell r="D25" t="str">
            <v>1210 · Title Vb receivable</v>
          </cell>
          <cell r="E25" t="str">
            <v>Cash Flow Adjustments</v>
          </cell>
          <cell r="F25" t="str">
            <v>Asset</v>
          </cell>
          <cell r="G25" t="str">
            <v>Operating Activities</v>
          </cell>
          <cell r="H25" t="str">
            <v>Cash Flow Adjustments</v>
          </cell>
          <cell r="I25" t="str">
            <v>(Increase)/Decrease in Current Assets</v>
          </cell>
          <cell r="J25" t="str">
            <v>1210</v>
          </cell>
          <cell r="K25" t="str">
            <v>A/R for Title Vb</v>
          </cell>
        </row>
        <row r="26">
          <cell r="D26" t="str">
            <v>1220 · Supplemental grants receivable</v>
          </cell>
          <cell r="E26" t="str">
            <v>Cash Flow Adjustments</v>
          </cell>
          <cell r="F26" t="str">
            <v>Asset</v>
          </cell>
          <cell r="G26" t="str">
            <v>Operating Activities</v>
          </cell>
          <cell r="H26" t="str">
            <v>Cash Flow Adjustments</v>
          </cell>
          <cell r="I26" t="str">
            <v>(Increase)/Decrease in Current Assets</v>
          </cell>
          <cell r="J26" t="str">
            <v>1220</v>
          </cell>
          <cell r="K26" t="str">
            <v>Do not use</v>
          </cell>
        </row>
        <row r="27">
          <cell r="D27" t="str">
            <v>1230 · Comp federal grants receivable</v>
          </cell>
          <cell r="E27" t="str">
            <v>Cash Flow Adjustments</v>
          </cell>
          <cell r="F27" t="str">
            <v>Asset</v>
          </cell>
          <cell r="G27" t="str">
            <v>Operating Activities</v>
          </cell>
          <cell r="H27" t="str">
            <v>Cash Flow Adjustments</v>
          </cell>
          <cell r="I27" t="str">
            <v>(Increase)/Decrease in Current Assets</v>
          </cell>
          <cell r="J27" t="str">
            <v>1230</v>
          </cell>
          <cell r="K27" t="str">
            <v>A/R for OSSE  grants such Replication, SOAR, Best Practice</v>
          </cell>
        </row>
        <row r="28">
          <cell r="D28" t="str">
            <v>1240 · National food prog receivable</v>
          </cell>
          <cell r="E28" t="str">
            <v>Cash Flow Adjustments</v>
          </cell>
          <cell r="F28" t="str">
            <v>Asset</v>
          </cell>
          <cell r="G28" t="str">
            <v>Operating Activities</v>
          </cell>
          <cell r="H28" t="str">
            <v>Cash Flow Adjustments</v>
          </cell>
          <cell r="I28" t="str">
            <v>(Increase)/Decrease in Current Assets</v>
          </cell>
          <cell r="J28" t="str">
            <v>1240</v>
          </cell>
          <cell r="K28" t="str">
            <v>A/R for NSLP and other food programs</v>
          </cell>
        </row>
        <row r="29">
          <cell r="D29" t="str">
            <v>1250 · E-rate prog receivable</v>
          </cell>
          <cell r="E29" t="str">
            <v>Cash Flow Adjustments</v>
          </cell>
          <cell r="F29" t="str">
            <v>Asset</v>
          </cell>
          <cell r="G29" t="str">
            <v>Operating Activities</v>
          </cell>
          <cell r="H29" t="str">
            <v>Cash Flow Adjustments</v>
          </cell>
          <cell r="I29" t="str">
            <v>(Increase)/Decrease in Current Assets</v>
          </cell>
          <cell r="J29" t="str">
            <v>1250</v>
          </cell>
          <cell r="K29" t="str">
            <v>A/R for E-Rate</v>
          </cell>
        </row>
        <row r="30">
          <cell r="D30" t="str">
            <v>1260 · Medicaid receivable</v>
          </cell>
          <cell r="E30" t="str">
            <v>Cash Flow Adjustments</v>
          </cell>
          <cell r="F30" t="str">
            <v>Asset</v>
          </cell>
          <cell r="G30" t="str">
            <v>Operating Activities</v>
          </cell>
          <cell r="H30" t="str">
            <v>Cash Flow Adjustments</v>
          </cell>
          <cell r="I30" t="str">
            <v>(Increase)/Decrease in Current Assets</v>
          </cell>
          <cell r="J30" t="str">
            <v>1260</v>
          </cell>
          <cell r="K30" t="str">
            <v>A/R for Medicaid</v>
          </cell>
        </row>
        <row r="31">
          <cell r="D31" t="str">
            <v>1270 · Child care subsidy receivable</v>
          </cell>
          <cell r="E31" t="str">
            <v>Cash Flow Adjustments</v>
          </cell>
          <cell r="F31" t="str">
            <v>Asset</v>
          </cell>
          <cell r="G31" t="str">
            <v>Operating Activities</v>
          </cell>
          <cell r="H31" t="str">
            <v>Cash Flow Adjustments</v>
          </cell>
          <cell r="I31" t="str">
            <v>(Increase)/Decrease in Current Assets</v>
          </cell>
          <cell r="J31" t="str">
            <v>1270</v>
          </cell>
          <cell r="K31" t="str">
            <v>A/R for child care subsidy</v>
          </cell>
        </row>
        <row r="32">
          <cell r="D32">
            <v>0</v>
          </cell>
          <cell r="E32">
            <v>0</v>
          </cell>
          <cell r="F32">
            <v>0</v>
          </cell>
          <cell r="G32" t="str">
            <v/>
          </cell>
          <cell r="H32">
            <v>0</v>
          </cell>
          <cell r="I32" t="str">
            <v/>
          </cell>
          <cell r="J32">
            <v>0</v>
          </cell>
          <cell r="K32">
            <v>0</v>
          </cell>
        </row>
        <row r="33">
          <cell r="D33" t="str">
            <v>1300 · Grants receivable</v>
          </cell>
          <cell r="E33" t="str">
            <v>Cash Flow Adjustments</v>
          </cell>
          <cell r="F33" t="str">
            <v>Asset</v>
          </cell>
          <cell r="G33" t="str">
            <v>Operating Activities</v>
          </cell>
          <cell r="H33" t="str">
            <v>Cash Flow Adjustments</v>
          </cell>
          <cell r="I33" t="str">
            <v>(Increase)/Decrease in Current Assets</v>
          </cell>
          <cell r="J33" t="str">
            <v>1300</v>
          </cell>
          <cell r="K33" t="str">
            <v>A/R for grants</v>
          </cell>
        </row>
        <row r="34">
          <cell r="D34" t="str">
            <v>1310 · Discounts on long-term grants</v>
          </cell>
          <cell r="E34" t="str">
            <v>Cash Flow Adjustments</v>
          </cell>
          <cell r="F34" t="str">
            <v>Asset</v>
          </cell>
          <cell r="G34" t="str">
            <v>Operating Activities</v>
          </cell>
          <cell r="H34" t="str">
            <v>Cash Flow Adjustments</v>
          </cell>
          <cell r="I34" t="str">
            <v>(Increase)/Decrease in Current Assets</v>
          </cell>
          <cell r="J34" t="str">
            <v>1310</v>
          </cell>
          <cell r="K34" t="str">
            <v>A contra account to discount long-term grants paid in installments for the time value of money (Present Value). This is amortized using the interest method over the life of the grant.</v>
          </cell>
        </row>
        <row r="35">
          <cell r="D35" t="str">
            <v>1320 · Pledges receivable</v>
          </cell>
          <cell r="E35" t="str">
            <v>Cash Flow Adjustments</v>
          </cell>
          <cell r="F35" t="str">
            <v>Asset</v>
          </cell>
          <cell r="G35" t="str">
            <v>Operating Activities</v>
          </cell>
          <cell r="H35" t="str">
            <v>Cash Flow Adjustments</v>
          </cell>
          <cell r="I35" t="str">
            <v>(Increase)/Decrease in Current Assets</v>
          </cell>
          <cell r="J35" t="str">
            <v>1320</v>
          </cell>
          <cell r="K35" t="str">
            <v>A/R for pledges</v>
          </cell>
        </row>
        <row r="36">
          <cell r="D36" t="str">
            <v>1330 · Allowance for doubtful pledges</v>
          </cell>
          <cell r="E36" t="str">
            <v>Cash Flow Adjustments</v>
          </cell>
          <cell r="F36" t="str">
            <v>Asset</v>
          </cell>
          <cell r="G36" t="str">
            <v>Operating Activities</v>
          </cell>
          <cell r="H36" t="str">
            <v>Cash Flow Adjustments</v>
          </cell>
          <cell r="I36" t="str">
            <v>(Increase)/Decrease in Current Assets</v>
          </cell>
          <cell r="J36" t="str">
            <v>1330</v>
          </cell>
          <cell r="K36">
            <v>0</v>
          </cell>
        </row>
        <row r="37">
          <cell r="D37" t="str">
            <v>1340 · Discounts for long-term pledges</v>
          </cell>
          <cell r="E37" t="str">
            <v>Cash Flow Adjustments</v>
          </cell>
          <cell r="F37" t="str">
            <v>Asset</v>
          </cell>
          <cell r="G37" t="str">
            <v>Operating Activities</v>
          </cell>
          <cell r="H37" t="str">
            <v>Cash Flow Adjustments</v>
          </cell>
          <cell r="I37" t="str">
            <v>(Increase)/Decrease in Current Assets</v>
          </cell>
          <cell r="J37" t="str">
            <v>1340</v>
          </cell>
          <cell r="K37">
            <v>0</v>
          </cell>
        </row>
        <row r="38">
          <cell r="D38" t="str">
            <v>1350 · Paid lunch receivable</v>
          </cell>
          <cell r="E38" t="str">
            <v>Cash Flow Adjustments</v>
          </cell>
          <cell r="F38" t="str">
            <v>Asset</v>
          </cell>
          <cell r="G38" t="str">
            <v>Operating Activities</v>
          </cell>
          <cell r="H38" t="str">
            <v>Cash Flow Adjustments</v>
          </cell>
          <cell r="I38" t="str">
            <v>(Increase)/Decrease in Current Assets</v>
          </cell>
          <cell r="J38" t="str">
            <v>1350</v>
          </cell>
          <cell r="K38" t="str">
            <v>A/R for paid lunch from students/parent.</v>
          </cell>
        </row>
        <row r="39">
          <cell r="D39" t="str">
            <v>1360 · Activity fee receivable</v>
          </cell>
          <cell r="E39" t="str">
            <v>Cash Flow Adjustments</v>
          </cell>
          <cell r="F39" t="str">
            <v>Asset</v>
          </cell>
          <cell r="G39" t="str">
            <v>Operating Activities</v>
          </cell>
          <cell r="H39" t="str">
            <v>Cash Flow Adjustments</v>
          </cell>
          <cell r="I39" t="str">
            <v>(Increase)/Decrease in Current Assets</v>
          </cell>
          <cell r="J39" t="str">
            <v>1360</v>
          </cell>
          <cell r="K39" t="str">
            <v>A/R for other payment from students/parent. Ex. before/after care)</v>
          </cell>
        </row>
        <row r="40">
          <cell r="D40" t="str">
            <v>1370 · COBRA receivable</v>
          </cell>
          <cell r="E40" t="str">
            <v>Cash Flow Adjustments</v>
          </cell>
          <cell r="F40" t="str">
            <v>Asset</v>
          </cell>
          <cell r="G40" t="str">
            <v>Operating Activities</v>
          </cell>
          <cell r="H40" t="str">
            <v>Cash Flow Adjustments</v>
          </cell>
          <cell r="I40" t="str">
            <v>(Increase)/Decrease in Current Assets</v>
          </cell>
          <cell r="J40" t="str">
            <v>1370</v>
          </cell>
          <cell r="K40" t="str">
            <v>A/R for employee COBRA. Rarely used</v>
          </cell>
        </row>
        <row r="41">
          <cell r="D41" t="str">
            <v>1380 · Other receivable</v>
          </cell>
          <cell r="E41" t="str">
            <v>Cash Flow Adjustments</v>
          </cell>
          <cell r="F41" t="str">
            <v>Asset</v>
          </cell>
          <cell r="G41" t="str">
            <v>Operating Activities</v>
          </cell>
          <cell r="H41" t="str">
            <v>Cash Flow Adjustments</v>
          </cell>
          <cell r="I41" t="str">
            <v>(Increase)/Decrease in Current Assets</v>
          </cell>
          <cell r="J41" t="str">
            <v>1380</v>
          </cell>
          <cell r="K41" t="str">
            <v xml:space="preserve">A/R for revenue not categorized elsewhere. Ex: rent receivable </v>
          </cell>
        </row>
        <row r="42">
          <cell r="D42" t="str">
            <v>1399 · Undeposited Funds</v>
          </cell>
          <cell r="E42" t="str">
            <v>Cash Flow Adjustments</v>
          </cell>
          <cell r="F42" t="str">
            <v>Asset</v>
          </cell>
          <cell r="G42" t="str">
            <v>Operating Activities</v>
          </cell>
          <cell r="H42" t="str">
            <v>Cash Flow Adjustments</v>
          </cell>
          <cell r="I42" t="str">
            <v>(Increase)/Decrease in Current Assets</v>
          </cell>
          <cell r="J42" t="str">
            <v>1399</v>
          </cell>
          <cell r="K42" t="str">
            <v>Quickbooks desktop account, do not use</v>
          </cell>
        </row>
        <row r="43">
          <cell r="D43">
            <v>0</v>
          </cell>
          <cell r="E43">
            <v>0</v>
          </cell>
          <cell r="F43">
            <v>0</v>
          </cell>
          <cell r="G43" t="str">
            <v/>
          </cell>
          <cell r="H43">
            <v>0</v>
          </cell>
          <cell r="I43" t="str">
            <v/>
          </cell>
          <cell r="J43">
            <v>0</v>
          </cell>
          <cell r="K43">
            <v>0</v>
          </cell>
        </row>
        <row r="44">
          <cell r="D44" t="str">
            <v>1400 · Prepaid expenses</v>
          </cell>
          <cell r="E44" t="str">
            <v>Cash Flow Adjustments</v>
          </cell>
          <cell r="F44" t="str">
            <v>Asset</v>
          </cell>
          <cell r="G44" t="str">
            <v>Operating Activities</v>
          </cell>
          <cell r="H44" t="str">
            <v>Cash Flow Adjustments</v>
          </cell>
          <cell r="I44" t="str">
            <v>(Increase)/Decrease in Current Assets</v>
          </cell>
          <cell r="J44" t="str">
            <v>1400</v>
          </cell>
          <cell r="K44" t="str">
            <v>Prepaid expenses. For schools that need to submit quarterly financials to bank, only record prepaid for a current fiscal year expense that is above $12k. Otherwise, only use this account as we approach year end. This account should be reconciled monthly.</v>
          </cell>
        </row>
        <row r="45">
          <cell r="D45" t="str">
            <v>1410 · Deposits</v>
          </cell>
          <cell r="E45" t="str">
            <v>Cash Flow Adjustments</v>
          </cell>
          <cell r="F45" t="str">
            <v>Asset</v>
          </cell>
          <cell r="G45" t="str">
            <v>Operating Activities</v>
          </cell>
          <cell r="H45" t="str">
            <v>Cash Flow Adjustments</v>
          </cell>
          <cell r="I45" t="str">
            <v>(Increase)/Decrease in Current Assets</v>
          </cell>
          <cell r="J45" t="str">
            <v>1410</v>
          </cell>
          <cell r="K45" t="str">
            <v>Deposits on fixed assets, utilities contracts, etc. This account should be reconciled monthly.</v>
          </cell>
        </row>
        <row r="46">
          <cell r="D46" t="str">
            <v>1420 · Rental deductions</v>
          </cell>
          <cell r="E46" t="str">
            <v>Cash Flow Adjustments</v>
          </cell>
          <cell r="F46" t="str">
            <v>Asset</v>
          </cell>
          <cell r="G46" t="str">
            <v>Operating Activities</v>
          </cell>
          <cell r="H46" t="str">
            <v>Cash Flow Adjustments</v>
          </cell>
          <cell r="I46" t="str">
            <v>(Increase)/Decrease in Current Assets</v>
          </cell>
          <cell r="J46" t="str">
            <v>1420</v>
          </cell>
          <cell r="K46">
            <v>0</v>
          </cell>
        </row>
        <row r="47">
          <cell r="D47" t="str">
            <v>1430 · Employee advances</v>
          </cell>
          <cell r="E47" t="str">
            <v>Cash Flow Adjustments</v>
          </cell>
          <cell r="F47" t="str">
            <v>Asset</v>
          </cell>
          <cell r="G47" t="str">
            <v>Operating Activities</v>
          </cell>
          <cell r="H47" t="str">
            <v>Cash Flow Adjustments</v>
          </cell>
          <cell r="I47" t="str">
            <v>(Increase)/Decrease in Current Assets</v>
          </cell>
          <cell r="J47" t="str">
            <v>1430</v>
          </cell>
          <cell r="K47" t="str">
            <v>Advances/loans given to employees.</v>
          </cell>
        </row>
        <row r="48">
          <cell r="D48" t="str">
            <v>1490 · Facility Deposits</v>
          </cell>
          <cell r="E48" t="str">
            <v>Cash Flow Adjustments</v>
          </cell>
          <cell r="F48" t="str">
            <v>Asset</v>
          </cell>
          <cell r="G48" t="str">
            <v>Operating Activities</v>
          </cell>
          <cell r="H48" t="str">
            <v>Cash Flow Adjustments</v>
          </cell>
          <cell r="I48" t="str">
            <v>(Increase)/Decrease in Current Assets</v>
          </cell>
          <cell r="J48" t="str">
            <v>1490</v>
          </cell>
          <cell r="K48">
            <v>0</v>
          </cell>
        </row>
        <row r="49">
          <cell r="D49">
            <v>0</v>
          </cell>
          <cell r="E49">
            <v>0</v>
          </cell>
          <cell r="F49">
            <v>0</v>
          </cell>
          <cell r="G49" t="str">
            <v/>
          </cell>
          <cell r="H49">
            <v>0</v>
          </cell>
          <cell r="I49" t="str">
            <v/>
          </cell>
          <cell r="J49">
            <v>0</v>
          </cell>
          <cell r="K49">
            <v>0</v>
          </cell>
        </row>
        <row r="50">
          <cell r="D50" t="str">
            <v>1500 · Transfer to/from parent</v>
          </cell>
          <cell r="E50" t="str">
            <v>Cash Flow Adjustments</v>
          </cell>
          <cell r="F50" t="str">
            <v>Asset</v>
          </cell>
          <cell r="G50" t="str">
            <v>Operating Activities</v>
          </cell>
          <cell r="H50" t="str">
            <v>Cash Flow Adjustments</v>
          </cell>
          <cell r="I50" t="str">
            <v>(Increase)/Decrease in Current Assets</v>
          </cell>
          <cell r="J50" t="str">
            <v>1500</v>
          </cell>
          <cell r="K50" t="str">
            <v>This account is only used at multi-QB schools, such as DCP and ELH. The account shows the due to/due from between the entities.</v>
          </cell>
        </row>
        <row r="51">
          <cell r="D51" t="str">
            <v>1510 · Transfer to/from peer (XXXX)</v>
          </cell>
          <cell r="E51" t="str">
            <v>Cash Flow Adjustments</v>
          </cell>
          <cell r="F51" t="str">
            <v>Asset</v>
          </cell>
          <cell r="G51" t="str">
            <v>Operating Activities</v>
          </cell>
          <cell r="H51" t="str">
            <v>Cash Flow Adjustments</v>
          </cell>
          <cell r="I51" t="str">
            <v>(Increase)/Decrease in Current Assets</v>
          </cell>
          <cell r="J51" t="str">
            <v>1510</v>
          </cell>
          <cell r="K51" t="str">
            <v>This account is only used at multi-QB schools, such as DCP and ELH. The account shows the due to/due from between the entities.</v>
          </cell>
        </row>
        <row r="52">
          <cell r="D52" t="str">
            <v>1520 · Transfer to/from peer (XXXX)</v>
          </cell>
          <cell r="E52" t="str">
            <v>Cash Flow Adjustments</v>
          </cell>
          <cell r="F52" t="str">
            <v>Asset</v>
          </cell>
          <cell r="G52" t="str">
            <v>Operating Activities</v>
          </cell>
          <cell r="H52" t="str">
            <v>Cash Flow Adjustments</v>
          </cell>
          <cell r="I52" t="str">
            <v>(Increase)/Decrease in Current Assets</v>
          </cell>
          <cell r="J52" t="str">
            <v>1520</v>
          </cell>
          <cell r="K52" t="str">
            <v>This account is only used at multi-QB schools, such as DCP and ELH. The account shows the due to/due from between the entities.</v>
          </cell>
        </row>
        <row r="53">
          <cell r="D53" t="str">
            <v>1580 · Transfer (to)/from Operations</v>
          </cell>
          <cell r="E53" t="str">
            <v>Cash Flow Adjustments</v>
          </cell>
          <cell r="F53" t="str">
            <v>Asset</v>
          </cell>
          <cell r="G53" t="str">
            <v>Operating Activities</v>
          </cell>
          <cell r="H53" t="str">
            <v>Cash Flow Adjustments</v>
          </cell>
          <cell r="I53" t="str">
            <v>(Increase)/Decrease in Current Assets</v>
          </cell>
          <cell r="J53" t="str">
            <v>1580</v>
          </cell>
          <cell r="K53" t="str">
            <v>This account is only used at multi-QB schools, such as DCP and ELH. The account shows the due to/due from between the entities.</v>
          </cell>
        </row>
        <row r="54">
          <cell r="D54" t="str">
            <v>1590 · Transfer (to)/from Facilities</v>
          </cell>
          <cell r="E54" t="str">
            <v>Cash Flow Adjustments</v>
          </cell>
          <cell r="F54" t="str">
            <v>Asset</v>
          </cell>
          <cell r="G54" t="str">
            <v>Operating Activities</v>
          </cell>
          <cell r="H54" t="str">
            <v>Cash Flow Adjustments</v>
          </cell>
          <cell r="I54" t="str">
            <v>(Increase)/Decrease in Current Assets</v>
          </cell>
          <cell r="J54" t="str">
            <v>1590</v>
          </cell>
          <cell r="K54" t="str">
            <v>This account is only used at multi-QB schools, such as DCP and ELH. The account shows the due to/due from between the entities.</v>
          </cell>
        </row>
        <row r="55">
          <cell r="D55">
            <v>0</v>
          </cell>
          <cell r="E55">
            <v>0</v>
          </cell>
          <cell r="F55">
            <v>0</v>
          </cell>
          <cell r="G55" t="str">
            <v/>
          </cell>
          <cell r="H55">
            <v>0</v>
          </cell>
          <cell r="I55" t="str">
            <v/>
          </cell>
          <cell r="J55">
            <v>0</v>
          </cell>
          <cell r="K55">
            <v>0</v>
          </cell>
        </row>
        <row r="56">
          <cell r="D56" t="str">
            <v>1600 · FF&amp;E</v>
          </cell>
          <cell r="E56" t="str">
            <v>Cash Flow Adjustments</v>
          </cell>
          <cell r="F56" t="str">
            <v>Asset</v>
          </cell>
          <cell r="G56" t="str">
            <v>Investing Activities</v>
          </cell>
          <cell r="H56" t="str">
            <v>Cash Flow Adjustments</v>
          </cell>
          <cell r="I56" t="str">
            <v>Purchase of property, plant and equipment</v>
          </cell>
          <cell r="J56" t="str">
            <v>1600</v>
          </cell>
          <cell r="K56" t="str">
            <v>Furniture, fixtures and equipment where unit cost &gt; $1,000 (or higher if school has alternate capitalization policy) or aggregate cost (of same product) is &gt; $5,000. If below threshold, use 9000 or 9100. (Note: Every organization’s capitalization policy may differ slightly. Refer to fiscal policies for exact rules to follow.)</v>
          </cell>
        </row>
        <row r="57">
          <cell r="D57" t="str">
            <v>1610 · FF&amp;E - Support</v>
          </cell>
          <cell r="E57" t="str">
            <v>Cash Flow Adjustments</v>
          </cell>
          <cell r="F57" t="str">
            <v>Asset</v>
          </cell>
          <cell r="G57" t="str">
            <v>Investing Activities</v>
          </cell>
          <cell r="H57" t="str">
            <v>Cash Flow Adjustments</v>
          </cell>
          <cell r="I57" t="str">
            <v>Purchase of property, plant and equipment</v>
          </cell>
          <cell r="J57" t="str">
            <v>1610</v>
          </cell>
          <cell r="K57" t="str">
            <v>Furniture, fixtures and equipment where unit cost &gt; $1,000 (or higher if school has alternate capitalization policy) or aggregate cost (of same product) is &gt; $5,000. If below threshold, use 9000 or 9100. (Note: Every organization’s capitalization policy may differ slightly. Refer to fiscal policies for exact rules to follow.)</v>
          </cell>
        </row>
        <row r="58">
          <cell r="D58" t="str">
            <v>1620 · Computers</v>
          </cell>
          <cell r="E58" t="str">
            <v>Cash Flow Adjustments</v>
          </cell>
          <cell r="F58" t="str">
            <v>Asset</v>
          </cell>
          <cell r="G58" t="str">
            <v>Investing Activities</v>
          </cell>
          <cell r="H58" t="str">
            <v>Cash Flow Adjustments</v>
          </cell>
          <cell r="I58" t="str">
            <v>Purchase of property, plant and equipment</v>
          </cell>
          <cell r="J58" t="str">
            <v>1620</v>
          </cell>
          <cell r="K58" t="str">
            <v>Computer equipment where unit cost &gt; $1,000 or aggregate cost (of same product) is &gt; $5,000. If below threshold, use 9000 or 9100. (Note: Every organization’s capitalization policy may differ slightly. Refer to fiscal policies for exact rules to follow.)</v>
          </cell>
        </row>
        <row r="59">
          <cell r="D59" t="str">
            <v>1630 · Computers - Support</v>
          </cell>
          <cell r="E59" t="str">
            <v>Cash Flow Adjustments</v>
          </cell>
          <cell r="F59" t="str">
            <v>Asset</v>
          </cell>
          <cell r="G59" t="str">
            <v>Investing Activities</v>
          </cell>
          <cell r="H59" t="str">
            <v>Cash Flow Adjustments</v>
          </cell>
          <cell r="I59" t="str">
            <v>Purchase of property, plant and equipment</v>
          </cell>
          <cell r="J59" t="str">
            <v>1630</v>
          </cell>
          <cell r="K59" t="str">
            <v>Computer equipment where unit cost &gt; $1,000 or aggregate cost (of same product) is &gt; $5,000. If below threshold, use 9000 or 9100. (Note: Every organization’s capitalization policy may differ slightly. Refer to fiscal policies for exact rules to follow.)</v>
          </cell>
        </row>
        <row r="60">
          <cell r="D60" t="str">
            <v>1640 · Vehicles</v>
          </cell>
          <cell r="E60" t="str">
            <v>Cash Flow Adjustments</v>
          </cell>
          <cell r="F60" t="str">
            <v>Asset</v>
          </cell>
          <cell r="G60" t="str">
            <v>Investing Activities</v>
          </cell>
          <cell r="H60" t="str">
            <v>Cash Flow Adjustments</v>
          </cell>
          <cell r="I60" t="str">
            <v>Purchase of property, plant and equipment</v>
          </cell>
          <cell r="J60" t="str">
            <v>1640</v>
          </cell>
          <cell r="K60" t="str">
            <v>Capitalized vehicle</v>
          </cell>
        </row>
        <row r="61">
          <cell r="D61" t="str">
            <v>1650 · Capital leases</v>
          </cell>
          <cell r="E61" t="str">
            <v>Cash Flow Adjustments</v>
          </cell>
          <cell r="F61" t="str">
            <v>Asset</v>
          </cell>
          <cell r="G61" t="str">
            <v>Investing Activities</v>
          </cell>
          <cell r="H61" t="str">
            <v>Cash Flow Adjustments</v>
          </cell>
          <cell r="I61" t="str">
            <v>Purchase of property, plant and equipment</v>
          </cell>
          <cell r="J61" t="str">
            <v>1650</v>
          </cell>
          <cell r="K61" t="str">
            <v>Capalized leases</v>
          </cell>
        </row>
        <row r="62">
          <cell r="D62" t="str">
            <v>1660 · Other operating assets</v>
          </cell>
          <cell r="E62" t="str">
            <v>Cash Flow Adjustments</v>
          </cell>
          <cell r="F62" t="str">
            <v>Asset</v>
          </cell>
          <cell r="G62" t="str">
            <v>Investing Activities</v>
          </cell>
          <cell r="H62" t="str">
            <v>Cash Flow Adjustments</v>
          </cell>
          <cell r="I62" t="str">
            <v>Purchase of property, plant and equipment</v>
          </cell>
          <cell r="J62" t="str">
            <v>1660</v>
          </cell>
          <cell r="K62" t="str">
            <v>Capitalized web sites, musical instruments, or any non-facility-related asset that does not fit above</v>
          </cell>
        </row>
        <row r="63">
          <cell r="D63" t="str">
            <v>1661 · Other op assets - website</v>
          </cell>
          <cell r="E63" t="str">
            <v>Cash Flow Adjustments</v>
          </cell>
          <cell r="F63" t="str">
            <v>Asset</v>
          </cell>
          <cell r="G63" t="str">
            <v>Investing Activities</v>
          </cell>
          <cell r="H63" t="str">
            <v>Cash Flow Adjustments</v>
          </cell>
          <cell r="I63" t="str">
            <v>Other investing activities</v>
          </cell>
          <cell r="J63" t="str">
            <v>1661</v>
          </cell>
          <cell r="K63" t="str">
            <v>Capitalized web sites, musical instruments, or any non-facility-related asset that does not fit above</v>
          </cell>
        </row>
        <row r="64">
          <cell r="D64" t="str">
            <v>1662 · Other op assets - organization</v>
          </cell>
          <cell r="E64" t="str">
            <v>Cash Flow Adjustments</v>
          </cell>
          <cell r="F64" t="str">
            <v>Asset</v>
          </cell>
          <cell r="G64" t="str">
            <v>Investing Activities</v>
          </cell>
          <cell r="H64" t="str">
            <v>Cash Flow Adjustments</v>
          </cell>
          <cell r="I64" t="str">
            <v>Other investing activities</v>
          </cell>
          <cell r="J64" t="str">
            <v>1662</v>
          </cell>
          <cell r="K64" t="str">
            <v>Capitalized organization filings (KPJ account)</v>
          </cell>
        </row>
        <row r="65">
          <cell r="D65" t="str">
            <v>1663 · Other op assets - vehicle</v>
          </cell>
          <cell r="E65" t="str">
            <v>Cash Flow Adjustments</v>
          </cell>
          <cell r="F65" t="str">
            <v>Asset</v>
          </cell>
          <cell r="G65" t="str">
            <v>Investing Activities</v>
          </cell>
          <cell r="H65" t="str">
            <v>Cash Flow Adjustments</v>
          </cell>
          <cell r="I65" t="str">
            <v>Other investing activities</v>
          </cell>
          <cell r="J65" t="str">
            <v>1663</v>
          </cell>
          <cell r="K65" t="str">
            <v>Capitalized vehicle</v>
          </cell>
        </row>
        <row r="66">
          <cell r="D66">
            <v>0</v>
          </cell>
          <cell r="E66">
            <v>0</v>
          </cell>
          <cell r="F66">
            <v>0</v>
          </cell>
          <cell r="G66" t="str">
            <v/>
          </cell>
          <cell r="H66">
            <v>0</v>
          </cell>
          <cell r="I66" t="str">
            <v/>
          </cell>
          <cell r="J66">
            <v>0</v>
          </cell>
          <cell r="K66">
            <v>0</v>
          </cell>
        </row>
        <row r="67">
          <cell r="D67" t="str">
            <v>1700 · Accum depr FF&amp;E</v>
          </cell>
          <cell r="E67" t="str">
            <v>Cash Flow Adjustments</v>
          </cell>
          <cell r="F67" t="str">
            <v>Asset</v>
          </cell>
          <cell r="G67" t="str">
            <v>Investing Activities</v>
          </cell>
          <cell r="H67" t="str">
            <v>Cash Flow Adjustments</v>
          </cell>
          <cell r="I67" t="str">
            <v>Add Depreciation</v>
          </cell>
          <cell r="J67" t="str">
            <v>1700</v>
          </cell>
          <cell r="K67" t="str">
            <v>Accum depr of 1600</v>
          </cell>
        </row>
        <row r="68">
          <cell r="D68" t="str">
            <v>1710 · Accum depr FF&amp;E</v>
          </cell>
          <cell r="E68" t="str">
            <v>Cash Flow Adjustments</v>
          </cell>
          <cell r="F68" t="str">
            <v>Asset</v>
          </cell>
          <cell r="G68" t="str">
            <v>Investing Activities</v>
          </cell>
          <cell r="H68" t="str">
            <v>Cash Flow Adjustments</v>
          </cell>
          <cell r="I68" t="str">
            <v>Add Depreciation</v>
          </cell>
          <cell r="J68" t="str">
            <v>1710</v>
          </cell>
          <cell r="K68" t="str">
            <v>Accum depr of 1610</v>
          </cell>
        </row>
        <row r="69">
          <cell r="D69" t="str">
            <v>1720 · Accum depr computers</v>
          </cell>
          <cell r="E69" t="str">
            <v>Cash Flow Adjustments</v>
          </cell>
          <cell r="F69" t="str">
            <v>Asset</v>
          </cell>
          <cell r="G69" t="str">
            <v>Investing Activities</v>
          </cell>
          <cell r="H69" t="str">
            <v>Cash Flow Adjustments</v>
          </cell>
          <cell r="I69" t="str">
            <v>Add Depreciation</v>
          </cell>
          <cell r="J69" t="str">
            <v>1720</v>
          </cell>
          <cell r="K69" t="str">
            <v>Accum depr of 1620</v>
          </cell>
        </row>
        <row r="70">
          <cell r="D70" t="str">
            <v>1730 · Accum depr computers - Support</v>
          </cell>
          <cell r="E70" t="str">
            <v>Cash Flow Adjustments</v>
          </cell>
          <cell r="F70" t="str">
            <v>Asset</v>
          </cell>
          <cell r="G70" t="str">
            <v>Investing Activities</v>
          </cell>
          <cell r="H70" t="str">
            <v>Cash Flow Adjustments</v>
          </cell>
          <cell r="I70" t="str">
            <v>Add Depreciation</v>
          </cell>
          <cell r="J70" t="str">
            <v>1730</v>
          </cell>
          <cell r="K70" t="str">
            <v>Accum depr of 1630</v>
          </cell>
        </row>
        <row r="71">
          <cell r="D71" t="str">
            <v>1740 · Accum depr vehicles</v>
          </cell>
          <cell r="E71" t="str">
            <v>Cash Flow Adjustments</v>
          </cell>
          <cell r="F71" t="str">
            <v>Asset</v>
          </cell>
          <cell r="G71" t="str">
            <v>Investing Activities</v>
          </cell>
          <cell r="H71" t="str">
            <v>Cash Flow Adjustments</v>
          </cell>
          <cell r="I71" t="str">
            <v>Add Depreciation</v>
          </cell>
          <cell r="J71" t="str">
            <v>1740</v>
          </cell>
          <cell r="K71" t="str">
            <v>Accum depr of 1640</v>
          </cell>
        </row>
        <row r="72">
          <cell r="D72" t="str">
            <v>1750 · Accum amort capital leases</v>
          </cell>
          <cell r="E72" t="str">
            <v>Cash Flow Adjustments</v>
          </cell>
          <cell r="F72" t="str">
            <v>Asset</v>
          </cell>
          <cell r="G72" t="str">
            <v>Investing Activities</v>
          </cell>
          <cell r="H72" t="str">
            <v>Cash Flow Adjustments</v>
          </cell>
          <cell r="I72" t="str">
            <v>Add Depreciation</v>
          </cell>
          <cell r="J72" t="str">
            <v>1750</v>
          </cell>
          <cell r="K72" t="str">
            <v>Accum depr of 1650</v>
          </cell>
        </row>
        <row r="73">
          <cell r="D73" t="str">
            <v>1760 · Accum depr other op assets</v>
          </cell>
          <cell r="E73" t="str">
            <v>Cash Flow Adjustments</v>
          </cell>
          <cell r="F73" t="str">
            <v>Asset</v>
          </cell>
          <cell r="G73" t="str">
            <v>Investing Activities</v>
          </cell>
          <cell r="H73" t="str">
            <v>Cash Flow Adjustments</v>
          </cell>
          <cell r="I73" t="str">
            <v>Add Depreciation</v>
          </cell>
          <cell r="J73" t="str">
            <v>1760</v>
          </cell>
          <cell r="K73" t="str">
            <v>Accum depr of 1660</v>
          </cell>
        </row>
        <row r="74">
          <cell r="D74" t="str">
            <v>1761 · Accum depr other - website</v>
          </cell>
          <cell r="E74" t="str">
            <v>Cash Flow Adjustments</v>
          </cell>
          <cell r="F74" t="str">
            <v>Asset</v>
          </cell>
          <cell r="G74" t="str">
            <v>Investing Activities</v>
          </cell>
          <cell r="H74" t="str">
            <v>Cash Flow Adjustments</v>
          </cell>
          <cell r="I74" t="str">
            <v>Add Depreciation</v>
          </cell>
          <cell r="J74" t="str">
            <v>1761</v>
          </cell>
          <cell r="K74" t="str">
            <v>Accum depr of 1661</v>
          </cell>
        </row>
        <row r="75">
          <cell r="D75" t="str">
            <v>1762 · Accum depr other - organization</v>
          </cell>
          <cell r="E75" t="str">
            <v>Cash Flow Adjustments</v>
          </cell>
          <cell r="F75" t="str">
            <v>Asset</v>
          </cell>
          <cell r="G75" t="str">
            <v>Investing Activities</v>
          </cell>
          <cell r="H75" t="str">
            <v>Cash Flow Adjustments</v>
          </cell>
          <cell r="I75" t="str">
            <v>Add Depreciation</v>
          </cell>
          <cell r="J75" t="str">
            <v>1762</v>
          </cell>
          <cell r="K75" t="str">
            <v>Accum depr of 1662</v>
          </cell>
        </row>
        <row r="76">
          <cell r="D76" t="str">
            <v>1763 · Accum depr other - vehicle</v>
          </cell>
          <cell r="E76" t="str">
            <v>Cash Flow Adjustments</v>
          </cell>
          <cell r="F76" t="str">
            <v>Asset</v>
          </cell>
          <cell r="G76" t="str">
            <v>Investing Activities</v>
          </cell>
          <cell r="H76" t="str">
            <v>Cash Flow Adjustments</v>
          </cell>
          <cell r="I76" t="str">
            <v>Add Depreciation</v>
          </cell>
          <cell r="J76" t="str">
            <v>1763</v>
          </cell>
          <cell r="K76" t="str">
            <v>Accum depr of 1663</v>
          </cell>
        </row>
        <row r="77">
          <cell r="D77">
            <v>0</v>
          </cell>
          <cell r="E77">
            <v>0</v>
          </cell>
          <cell r="F77">
            <v>0</v>
          </cell>
          <cell r="G77" t="str">
            <v/>
          </cell>
          <cell r="H77">
            <v>0</v>
          </cell>
          <cell r="I77" t="str">
            <v/>
          </cell>
          <cell r="J77">
            <v>0</v>
          </cell>
          <cell r="K77">
            <v>0</v>
          </cell>
        </row>
        <row r="78">
          <cell r="D78" t="str">
            <v>1800 · Land</v>
          </cell>
          <cell r="E78" t="str">
            <v>Cash Flow Adjustments</v>
          </cell>
          <cell r="F78" t="str">
            <v>Asset</v>
          </cell>
          <cell r="G78" t="str">
            <v>Investing Activities</v>
          </cell>
          <cell r="H78" t="str">
            <v>Cash Flow Adjustments</v>
          </cell>
          <cell r="I78" t="str">
            <v>Purchase of property, plant and equipment</v>
          </cell>
          <cell r="J78" t="str">
            <v>180*</v>
          </cell>
          <cell r="K78" t="str">
            <v>Cost basis for land. Does not get depreciated</v>
          </cell>
        </row>
        <row r="79">
          <cell r="D79" t="str">
            <v>1810 · Buildings, building improvement</v>
          </cell>
          <cell r="E79" t="str">
            <v>Cash Flow Adjustments</v>
          </cell>
          <cell r="F79" t="str">
            <v>Asset</v>
          </cell>
          <cell r="G79" t="str">
            <v>Investing Activities</v>
          </cell>
          <cell r="H79" t="str">
            <v>Cash Flow Adjustments</v>
          </cell>
          <cell r="I79" t="str">
            <v>Purchase of property, plant and equipment</v>
          </cell>
          <cell r="J79" t="str">
            <v>181*</v>
          </cell>
          <cell r="K79" t="str">
            <v>Completed facility and all improvements to it</v>
          </cell>
        </row>
        <row r="80">
          <cell r="D80" t="str">
            <v>1820 · Construction in progress</v>
          </cell>
          <cell r="E80" t="str">
            <v>Cash Flow Adjustments</v>
          </cell>
          <cell r="F80" t="str">
            <v>Asset</v>
          </cell>
          <cell r="G80" t="str">
            <v>Investing Activities</v>
          </cell>
          <cell r="H80" t="str">
            <v>Cash Flow Adjustments</v>
          </cell>
          <cell r="I80" t="str">
            <v>Purchase of property, plant and equipment</v>
          </cell>
          <cell r="J80" t="str">
            <v>182*</v>
          </cell>
          <cell r="K80" t="str">
            <v>Temporary account using during construction of facility. Balance of this account will grow through facility drawdowns. When building put into service for its intended purpose, move asset to 1810 or 1830 and begin depreciating</v>
          </cell>
        </row>
        <row r="81">
          <cell r="D81" t="str">
            <v>1830 · Leasehold improvements</v>
          </cell>
          <cell r="E81" t="str">
            <v>Cash Flow Adjustments</v>
          </cell>
          <cell r="F81" t="str">
            <v>Asset</v>
          </cell>
          <cell r="G81" t="str">
            <v>Investing Activities</v>
          </cell>
          <cell r="H81" t="str">
            <v>Cash Flow Adjustments</v>
          </cell>
          <cell r="I81" t="str">
            <v>Purchase of property, plant and equipment</v>
          </cell>
          <cell r="J81" t="str">
            <v>183*</v>
          </cell>
          <cell r="K81" t="str">
            <v>Substantial building improvements made to a leased facility. These assets are amortized over the life of the lease (see 11010); new additions are amortized to zero by lease-end (i.e. over the remaining life of the lease at the time they are put into service). Note: Once a depreciation time period is chosen, it can not be changed (even if life of lease is extended).</v>
          </cell>
        </row>
        <row r="82">
          <cell r="D82" t="str">
            <v>1840 · Loan costs</v>
          </cell>
          <cell r="E82" t="str">
            <v>Cash Flow Adjustments</v>
          </cell>
          <cell r="F82" t="str">
            <v>Asset</v>
          </cell>
          <cell r="G82" t="str">
            <v>Investing Activities</v>
          </cell>
          <cell r="H82" t="str">
            <v>Cash Flow Adjustments</v>
          </cell>
          <cell r="I82" t="str">
            <v>Other investing activities</v>
          </cell>
          <cell r="J82" t="str">
            <v>184*</v>
          </cell>
          <cell r="K82" t="str">
            <v xml:space="preserve">Legal and financing costs accumulated during the process of securing financing. This asset is amortized over the life of the debt (see 11010). Costs associated with loans of differing durations should be amortized over the life of the financing they are associated with. </v>
          </cell>
        </row>
        <row r="83">
          <cell r="D83" t="str">
            <v>1850 · Equity contribution-Harrison QALICB</v>
          </cell>
          <cell r="E83" t="str">
            <v>Cash Flow Adjustments</v>
          </cell>
          <cell r="F83" t="str">
            <v>Asset</v>
          </cell>
          <cell r="G83" t="str">
            <v>Investing Activities</v>
          </cell>
          <cell r="H83" t="str">
            <v>Cash Flow Adjustments</v>
          </cell>
          <cell r="I83" t="str">
            <v>Purchase of property, plant and equipment</v>
          </cell>
          <cell r="J83" t="str">
            <v>185*</v>
          </cell>
          <cell r="K83">
            <v>0</v>
          </cell>
        </row>
        <row r="84">
          <cell r="D84" t="str">
            <v>1881 · Membership interests</v>
          </cell>
          <cell r="E84" t="str">
            <v>Cash Flow Adjustments</v>
          </cell>
          <cell r="F84" t="str">
            <v>Asset</v>
          </cell>
          <cell r="G84" t="str">
            <v>Investing Activities</v>
          </cell>
          <cell r="H84" t="str">
            <v>Cash Flow Adjustments</v>
          </cell>
          <cell r="I84" t="str">
            <v>Purchase of property, plant and equipment</v>
          </cell>
          <cell r="J84" t="str">
            <v>1881</v>
          </cell>
          <cell r="K84">
            <v>0</v>
          </cell>
        </row>
        <row r="85">
          <cell r="D85" t="str">
            <v>1892 · Facility lease payment reserve</v>
          </cell>
          <cell r="E85" t="str">
            <v>Cash Flow Adjustments</v>
          </cell>
          <cell r="F85" t="str">
            <v>Asset</v>
          </cell>
          <cell r="G85" t="str">
            <v>Investing Activities</v>
          </cell>
          <cell r="H85" t="str">
            <v>Cash Flow Adjustments</v>
          </cell>
          <cell r="I85" t="str">
            <v>Purchase of property, plant and equipment</v>
          </cell>
          <cell r="J85" t="str">
            <v>1892</v>
          </cell>
          <cell r="K85">
            <v>0</v>
          </cell>
        </row>
        <row r="86">
          <cell r="D86">
            <v>0</v>
          </cell>
          <cell r="E86">
            <v>0</v>
          </cell>
          <cell r="F86">
            <v>0</v>
          </cell>
          <cell r="G86" t="str">
            <v/>
          </cell>
          <cell r="H86">
            <v>0</v>
          </cell>
          <cell r="I86" t="str">
            <v/>
          </cell>
          <cell r="J86">
            <v>0</v>
          </cell>
          <cell r="K86">
            <v>0</v>
          </cell>
        </row>
        <row r="87">
          <cell r="D87" t="str">
            <v>1900 · Accum depr buildings</v>
          </cell>
          <cell r="E87" t="str">
            <v>Cash Flow Adjustments</v>
          </cell>
          <cell r="F87" t="str">
            <v>Asset</v>
          </cell>
          <cell r="G87" t="str">
            <v>Investing Activities</v>
          </cell>
          <cell r="H87" t="str">
            <v>Cash Flow Adjustments</v>
          </cell>
          <cell r="I87" t="str">
            <v>Add Depreciation</v>
          </cell>
          <cell r="J87" t="str">
            <v>1900</v>
          </cell>
          <cell r="K87" t="str">
            <v>Accum depr of 1810</v>
          </cell>
        </row>
        <row r="88">
          <cell r="D88" t="str">
            <v>1910 · Accum amort lease imp</v>
          </cell>
          <cell r="E88" t="str">
            <v>Cash Flow Adjustments</v>
          </cell>
          <cell r="F88" t="str">
            <v>Asset</v>
          </cell>
          <cell r="G88" t="str">
            <v>Investing Activities</v>
          </cell>
          <cell r="H88" t="str">
            <v>Cash Flow Adjustments</v>
          </cell>
          <cell r="I88" t="str">
            <v>Add Depreciation</v>
          </cell>
          <cell r="J88" t="str">
            <v>1910</v>
          </cell>
          <cell r="K88" t="str">
            <v>Accum depr of 1830</v>
          </cell>
        </row>
        <row r="89">
          <cell r="D89" t="str">
            <v xml:space="preserve">1920 · Accum amort loan costs </v>
          </cell>
          <cell r="E89" t="str">
            <v>Cash Flow Adjustments</v>
          </cell>
          <cell r="F89" t="str">
            <v>Asset</v>
          </cell>
          <cell r="G89" t="str">
            <v>Investing Activities</v>
          </cell>
          <cell r="H89" t="str">
            <v>Cash Flow Adjustments</v>
          </cell>
          <cell r="I89" t="str">
            <v>Add Depreciation</v>
          </cell>
          <cell r="J89" t="str">
            <v>1920</v>
          </cell>
          <cell r="K89" t="str">
            <v>Accum depr of 1840</v>
          </cell>
        </row>
        <row r="90">
          <cell r="D90" t="str">
            <v xml:space="preserve">1940 · Accum depr loan settle cost </v>
          </cell>
          <cell r="E90" t="str">
            <v>Cash Flow Adjustments</v>
          </cell>
          <cell r="F90" t="str">
            <v>Asset</v>
          </cell>
          <cell r="G90" t="str">
            <v>Investing Activities</v>
          </cell>
          <cell r="H90" t="str">
            <v>Cash Flow Adjustments</v>
          </cell>
          <cell r="I90" t="str">
            <v>Add Depreciation</v>
          </cell>
          <cell r="J90" t="str">
            <v>1940</v>
          </cell>
          <cell r="K90" t="str">
            <v>Accum depr of 1840</v>
          </cell>
        </row>
        <row r="91">
          <cell r="D91">
            <v>0</v>
          </cell>
          <cell r="E91">
            <v>0</v>
          </cell>
          <cell r="F91">
            <v>0</v>
          </cell>
          <cell r="G91" t="str">
            <v/>
          </cell>
          <cell r="H91">
            <v>0</v>
          </cell>
          <cell r="I91" t="str">
            <v/>
          </cell>
          <cell r="J91">
            <v>0</v>
          </cell>
          <cell r="K91">
            <v>0</v>
          </cell>
        </row>
        <row r="92">
          <cell r="D92">
            <v>0</v>
          </cell>
          <cell r="E92">
            <v>0</v>
          </cell>
          <cell r="F92">
            <v>0</v>
          </cell>
          <cell r="G92" t="str">
            <v/>
          </cell>
          <cell r="H92">
            <v>0</v>
          </cell>
          <cell r="I92" t="str">
            <v/>
          </cell>
          <cell r="J92">
            <v>0</v>
          </cell>
          <cell r="K92">
            <v>0</v>
          </cell>
        </row>
        <row r="93">
          <cell r="D93" t="str">
            <v>2000 · Current payable</v>
          </cell>
          <cell r="E93" t="str">
            <v>Cash Flow Adjustments</v>
          </cell>
          <cell r="F93" t="str">
            <v>Liability</v>
          </cell>
          <cell r="G93" t="str">
            <v>Operating Activities</v>
          </cell>
          <cell r="H93" t="str">
            <v>Cash Flow Adjustments</v>
          </cell>
          <cell r="I93" t="str">
            <v>Increase/(Decrease) in Current Liabilities</v>
          </cell>
          <cell r="J93" t="str">
            <v>2000</v>
          </cell>
          <cell r="K93" t="str">
            <v>A/P for manual and other non-Anybill payments</v>
          </cell>
        </row>
        <row r="94">
          <cell r="D94" t="str">
            <v>2001 · AnyBill payable</v>
          </cell>
          <cell r="E94" t="str">
            <v>Cash Flow Adjustments</v>
          </cell>
          <cell r="F94" t="str">
            <v>Liability</v>
          </cell>
          <cell r="G94" t="str">
            <v>Operating Activities</v>
          </cell>
          <cell r="H94" t="str">
            <v>Cash Flow Adjustments</v>
          </cell>
          <cell r="I94" t="str">
            <v>Increase/(Decrease) in Current Liabilities</v>
          </cell>
          <cell r="J94" t="str">
            <v>2001</v>
          </cell>
          <cell r="K94" t="str">
            <v>A/P for Anybill payments</v>
          </cell>
        </row>
        <row r="95">
          <cell r="D95" t="str">
            <v>2010 · Purchase orders</v>
          </cell>
          <cell r="E95" t="str">
            <v>Cash Flow Adjustments</v>
          </cell>
          <cell r="F95" t="str">
            <v>Liability</v>
          </cell>
          <cell r="G95" t="str">
            <v>Operating Activities</v>
          </cell>
          <cell r="H95" t="str">
            <v>Cash Flow Adjustments</v>
          </cell>
          <cell r="I95" t="str">
            <v>Increase/(Decrease) in Current Liabilities</v>
          </cell>
          <cell r="J95" t="str">
            <v>2010</v>
          </cell>
          <cell r="K95" t="str">
            <v>Do not use</v>
          </cell>
        </row>
        <row r="96">
          <cell r="D96" t="str">
            <v>2020 · Contracts payable</v>
          </cell>
          <cell r="E96" t="str">
            <v>Cash Flow Adjustments</v>
          </cell>
          <cell r="F96" t="str">
            <v>Liability</v>
          </cell>
          <cell r="G96" t="str">
            <v>Operating Activities</v>
          </cell>
          <cell r="H96" t="str">
            <v>Cash Flow Adjustments</v>
          </cell>
          <cell r="I96" t="str">
            <v>Increase/(Decrease) in Current Liabilities</v>
          </cell>
          <cell r="J96" t="str">
            <v>2020</v>
          </cell>
          <cell r="K96" t="str">
            <v>Do not use</v>
          </cell>
        </row>
        <row r="97">
          <cell r="D97" t="str">
            <v>2030 · Suspended Payable</v>
          </cell>
          <cell r="E97" t="str">
            <v>Cash Flow Adjustments</v>
          </cell>
          <cell r="F97" t="str">
            <v>Liability</v>
          </cell>
          <cell r="G97" t="str">
            <v>Operating Activities</v>
          </cell>
          <cell r="H97" t="str">
            <v>Cash Flow Adjustments</v>
          </cell>
          <cell r="I97" t="str">
            <v>Increase/(Decrease) in Current Liabilities</v>
          </cell>
          <cell r="J97" t="str">
            <v>2030</v>
          </cell>
          <cell r="K97" t="str">
            <v>Do not use</v>
          </cell>
        </row>
        <row r="98">
          <cell r="D98" t="str">
            <v>2050 · Construction payable</v>
          </cell>
          <cell r="E98" t="str">
            <v>Cash Flow Adjustments</v>
          </cell>
          <cell r="F98" t="str">
            <v>Liability</v>
          </cell>
          <cell r="G98" t="str">
            <v>Operating Activities</v>
          </cell>
          <cell r="H98" t="str">
            <v>Cash Flow Adjustments</v>
          </cell>
          <cell r="I98" t="str">
            <v>Increase/(Decrease) in Current Liabilities</v>
          </cell>
          <cell r="J98" t="str">
            <v>2050</v>
          </cell>
          <cell r="K98" t="str">
            <v>Do not use</v>
          </cell>
        </row>
        <row r="99">
          <cell r="D99">
            <v>0</v>
          </cell>
          <cell r="E99">
            <v>0</v>
          </cell>
          <cell r="F99">
            <v>0</v>
          </cell>
          <cell r="G99" t="str">
            <v/>
          </cell>
          <cell r="H99">
            <v>0</v>
          </cell>
          <cell r="I99" t="str">
            <v/>
          </cell>
          <cell r="J99">
            <v>0</v>
          </cell>
          <cell r="K99">
            <v>0</v>
          </cell>
        </row>
        <row r="100">
          <cell r="D100" t="str">
            <v>2100 · School credit card</v>
          </cell>
          <cell r="E100" t="str">
            <v>Cash Flow Adjustments</v>
          </cell>
          <cell r="F100" t="str">
            <v>Liability</v>
          </cell>
          <cell r="G100" t="str">
            <v>Operating Activities</v>
          </cell>
          <cell r="H100" t="str">
            <v>Cash Flow Adjustments</v>
          </cell>
          <cell r="I100" t="str">
            <v>Increase/(Decrease) in Current Liabilities</v>
          </cell>
          <cell r="J100" t="str">
            <v>2100</v>
          </cell>
          <cell r="K100" t="str">
            <v>School credit (not debit) card. It can sometimes be helpful to have an account for each card.</v>
          </cell>
        </row>
        <row r="101">
          <cell r="D101" t="str">
            <v>2110 · Parent org credit account</v>
          </cell>
          <cell r="E101" t="str">
            <v>Cash Flow Adjustments</v>
          </cell>
          <cell r="F101" t="str">
            <v>Liability</v>
          </cell>
          <cell r="G101" t="str">
            <v>Operating Activities</v>
          </cell>
          <cell r="H101" t="str">
            <v>Cash Flow Adjustments</v>
          </cell>
          <cell r="I101" t="str">
            <v>Increase/(Decrease) in Current Liabilities</v>
          </cell>
          <cell r="J101" t="str">
            <v>2110</v>
          </cell>
          <cell r="K101" t="str">
            <v>Do not use</v>
          </cell>
        </row>
        <row r="102">
          <cell r="D102" t="str">
            <v>2120 · Employee credit account</v>
          </cell>
          <cell r="E102" t="str">
            <v>Cash Flow Adjustments</v>
          </cell>
          <cell r="F102" t="str">
            <v>Liability</v>
          </cell>
          <cell r="G102" t="str">
            <v>Operating Activities</v>
          </cell>
          <cell r="H102" t="str">
            <v>Cash Flow Adjustments</v>
          </cell>
          <cell r="I102" t="str">
            <v>Increase/(Decrease) in Current Liabilities</v>
          </cell>
          <cell r="J102" t="str">
            <v>2120</v>
          </cell>
          <cell r="K102" t="str">
            <v>Do not use</v>
          </cell>
        </row>
        <row r="103">
          <cell r="D103">
            <v>0</v>
          </cell>
          <cell r="E103">
            <v>0</v>
          </cell>
          <cell r="F103">
            <v>0</v>
          </cell>
          <cell r="G103" t="str">
            <v/>
          </cell>
          <cell r="H103">
            <v>0</v>
          </cell>
          <cell r="I103" t="str">
            <v/>
          </cell>
          <cell r="J103">
            <v>0</v>
          </cell>
          <cell r="K103">
            <v>0</v>
          </cell>
        </row>
        <row r="104">
          <cell r="D104" t="str">
            <v>2200 · Accrued salaries</v>
          </cell>
          <cell r="E104" t="str">
            <v>Cash Flow Adjustments</v>
          </cell>
          <cell r="F104" t="str">
            <v>Liability</v>
          </cell>
          <cell r="G104" t="str">
            <v>Operating Activities</v>
          </cell>
          <cell r="H104" t="str">
            <v>Cash Flow Adjustments</v>
          </cell>
          <cell r="I104" t="str">
            <v>Increase/(Decrease) in Current Liabilities</v>
          </cell>
          <cell r="J104" t="str">
            <v>2200</v>
          </cell>
          <cell r="K104" t="str">
            <v xml:space="preserve">Salaries that have been earned by the employee, but not paid for by the school. There are three primary uses for this account. (1) A school that pays in arrears. Ex: Salaries are earned and expensed on the 15th, but not paid until the 30th (2) Salaries were earned by employees, but were omitted from payroll. Mainly used at year end. (3) School pays out employees over 12 months, but employees are earning them over 10 months (typically seen with teaching staff). In the case of #3, a year-end journal entry is made to show that a school’s teaching staff have earned all of July’s (and potentially part of August’s) cash payments as of June 30. </v>
          </cell>
        </row>
        <row r="105">
          <cell r="D105" t="str">
            <v>2210 · Accrued vacations</v>
          </cell>
          <cell r="E105" t="str">
            <v>Cash Flow Adjustments</v>
          </cell>
          <cell r="F105" t="str">
            <v>Liability</v>
          </cell>
          <cell r="G105" t="str">
            <v>Operating Activities</v>
          </cell>
          <cell r="H105" t="str">
            <v>Cash Flow Adjustments</v>
          </cell>
          <cell r="I105" t="str">
            <v>Increase/(Decrease) in Current Liabilities</v>
          </cell>
          <cell r="J105" t="str">
            <v>2210</v>
          </cell>
          <cell r="K105" t="str">
            <v xml:space="preserve">This amount reflects the economic value if all employees received a full payout of their unused vacation/personal days. This is adjusted annually and only occurs at schools that have this policy in their employee handbook. Otherwise, this value stays at zero. </v>
          </cell>
        </row>
        <row r="106">
          <cell r="D106" t="str">
            <v>2220 · Accrued employee benefits</v>
          </cell>
          <cell r="E106" t="str">
            <v>Cash Flow Adjustments</v>
          </cell>
          <cell r="F106" t="str">
            <v>Liability</v>
          </cell>
          <cell r="G106" t="str">
            <v>Operating Activities</v>
          </cell>
          <cell r="H106" t="str">
            <v>Cash Flow Adjustments</v>
          </cell>
          <cell r="I106" t="str">
            <v>Increase/(Decrease) in Current Liabilities</v>
          </cell>
          <cell r="J106" t="str">
            <v>2220</v>
          </cell>
          <cell r="K106" t="str">
            <v>This reflects the employer taxes and benefits on accrued salaries. The taxes portion should equal the amount of account 2200 x 7.65%. The benefits could be related to retirement contributions due from employer to employee.</v>
          </cell>
        </row>
        <row r="107">
          <cell r="D107" t="str">
            <v>2230 · Accrued sales tax payable</v>
          </cell>
          <cell r="E107" t="str">
            <v>Cash Flow Adjustments</v>
          </cell>
          <cell r="F107" t="str">
            <v>Liability</v>
          </cell>
          <cell r="G107" t="str">
            <v>Operating Activities</v>
          </cell>
          <cell r="H107" t="str">
            <v>Cash Flow Adjustments</v>
          </cell>
          <cell r="I107" t="str">
            <v>Increase/(Decrease) in Current Liabilities</v>
          </cell>
          <cell r="J107" t="str">
            <v>2230</v>
          </cell>
          <cell r="K107">
            <v>0</v>
          </cell>
        </row>
        <row r="108">
          <cell r="D108" t="str">
            <v>2240 · Other accrued expenses</v>
          </cell>
          <cell r="E108" t="str">
            <v>Cash Flow Adjustments</v>
          </cell>
          <cell r="F108" t="str">
            <v>Liability</v>
          </cell>
          <cell r="G108" t="str">
            <v>Operating Activities</v>
          </cell>
          <cell r="H108" t="str">
            <v>Cash Flow Adjustments</v>
          </cell>
          <cell r="I108" t="str">
            <v>Increase/(Decrease) in Current Liabilities</v>
          </cell>
          <cell r="J108" t="str">
            <v>2240</v>
          </cell>
          <cell r="K108" t="str">
            <v xml:space="preserve">This account is frequently used as the offset for estimated expenses. Ex1: Recording a food service bill that hasn’t been given to the school. Ex2:  An invoice that has gone through Anybill but wasn’t imported in time for statementing. </v>
          </cell>
        </row>
        <row r="109">
          <cell r="D109" t="str">
            <v>2250 · Accrued rent</v>
          </cell>
          <cell r="E109" t="str">
            <v>Cash Flow Adjustments</v>
          </cell>
          <cell r="F109" t="str">
            <v>Liability</v>
          </cell>
          <cell r="G109" t="str">
            <v>Operating Activities</v>
          </cell>
          <cell r="H109" t="str">
            <v>Cash Flow Adjustments</v>
          </cell>
          <cell r="I109" t="str">
            <v>Increase/(Decrease) in Current Liabilities</v>
          </cell>
          <cell r="J109" t="str">
            <v>2250</v>
          </cell>
          <cell r="K109">
            <v>0</v>
          </cell>
        </row>
        <row r="110">
          <cell r="D110" t="str">
            <v>2290 · Accrued interest</v>
          </cell>
          <cell r="E110" t="str">
            <v>Cash Flow Adjustments</v>
          </cell>
          <cell r="F110" t="str">
            <v>Liability</v>
          </cell>
          <cell r="G110" t="str">
            <v>Operating Activities</v>
          </cell>
          <cell r="H110" t="str">
            <v>Cash Flow Adjustments</v>
          </cell>
          <cell r="I110" t="str">
            <v>Increase/(Decrease) in Current Liabilities</v>
          </cell>
          <cell r="J110" t="str">
            <v>2290</v>
          </cell>
          <cell r="K110">
            <v>0</v>
          </cell>
        </row>
        <row r="111">
          <cell r="D111">
            <v>0</v>
          </cell>
          <cell r="E111">
            <v>0</v>
          </cell>
          <cell r="F111">
            <v>0</v>
          </cell>
          <cell r="G111" t="str">
            <v/>
          </cell>
          <cell r="H111">
            <v>0</v>
          </cell>
          <cell r="I111" t="str">
            <v/>
          </cell>
          <cell r="J111">
            <v>0</v>
          </cell>
          <cell r="K111">
            <v>0</v>
          </cell>
        </row>
        <row r="112">
          <cell r="D112" t="str">
            <v>2300 · Social sec &amp; mc w/h - employee</v>
          </cell>
          <cell r="E112" t="str">
            <v>Cash Flow Adjustments</v>
          </cell>
          <cell r="F112" t="str">
            <v>Liability</v>
          </cell>
          <cell r="G112" t="str">
            <v>Operating Activities</v>
          </cell>
          <cell r="H112" t="str">
            <v>Cash Flow Adjustments</v>
          </cell>
          <cell r="I112" t="str">
            <v>Increase/(Decrease) in Current Liabilities</v>
          </cell>
          <cell r="J112" t="str">
            <v>2300</v>
          </cell>
          <cell r="K112">
            <v>0</v>
          </cell>
        </row>
        <row r="113">
          <cell r="D113" t="str">
            <v>2310 · Social sec &amp; mc w/h - employer</v>
          </cell>
          <cell r="E113" t="str">
            <v>Cash Flow Adjustments</v>
          </cell>
          <cell r="F113" t="str">
            <v>Liability</v>
          </cell>
          <cell r="G113" t="str">
            <v>Operating Activities</v>
          </cell>
          <cell r="H113" t="str">
            <v>Cash Flow Adjustments</v>
          </cell>
          <cell r="I113" t="str">
            <v>Increase/(Decrease) in Current Liabilities</v>
          </cell>
          <cell r="J113" t="str">
            <v>2310</v>
          </cell>
          <cell r="K113">
            <v>0</v>
          </cell>
        </row>
        <row r="114">
          <cell r="D114" t="str">
            <v>2320 · Federal taxes withheld</v>
          </cell>
          <cell r="E114" t="str">
            <v>Cash Flow Adjustments</v>
          </cell>
          <cell r="F114" t="str">
            <v>Liability</v>
          </cell>
          <cell r="G114" t="str">
            <v>Operating Activities</v>
          </cell>
          <cell r="H114" t="str">
            <v>Cash Flow Adjustments</v>
          </cell>
          <cell r="I114" t="str">
            <v>Increase/(Decrease) in Current Liabilities</v>
          </cell>
          <cell r="J114" t="str">
            <v>2320</v>
          </cell>
          <cell r="K114">
            <v>0</v>
          </cell>
        </row>
        <row r="115">
          <cell r="D115" t="str">
            <v>2330 · FUTA/SUTA withheld</v>
          </cell>
          <cell r="E115" t="str">
            <v>Cash Flow Adjustments</v>
          </cell>
          <cell r="F115" t="str">
            <v>Liability</v>
          </cell>
          <cell r="G115" t="str">
            <v>Operating Activities</v>
          </cell>
          <cell r="H115" t="str">
            <v>Cash Flow Adjustments</v>
          </cell>
          <cell r="I115" t="str">
            <v>Increase/(Decrease) in Current Liabilities</v>
          </cell>
          <cell r="J115" t="str">
            <v>2330</v>
          </cell>
          <cell r="K115">
            <v>0</v>
          </cell>
        </row>
        <row r="116">
          <cell r="D116" t="str">
            <v>2331 · DC taxes withheld</v>
          </cell>
          <cell r="E116" t="str">
            <v>Cash Flow Adjustments</v>
          </cell>
          <cell r="F116" t="str">
            <v>Liability</v>
          </cell>
          <cell r="G116" t="str">
            <v>Operating Activities</v>
          </cell>
          <cell r="H116" t="str">
            <v>Cash Flow Adjustments</v>
          </cell>
          <cell r="I116" t="str">
            <v>Increase/(Decrease) in Current Liabilities</v>
          </cell>
          <cell r="J116" t="str">
            <v>2331</v>
          </cell>
          <cell r="K116">
            <v>0</v>
          </cell>
        </row>
        <row r="117">
          <cell r="D117" t="str">
            <v>2332 · MD taxes withheld</v>
          </cell>
          <cell r="E117" t="str">
            <v>Cash Flow Adjustments</v>
          </cell>
          <cell r="F117" t="str">
            <v>Liability</v>
          </cell>
          <cell r="G117" t="str">
            <v>Operating Activities</v>
          </cell>
          <cell r="H117" t="str">
            <v>Cash Flow Adjustments</v>
          </cell>
          <cell r="I117" t="str">
            <v>Increase/(Decrease) in Current Liabilities</v>
          </cell>
          <cell r="J117" t="str">
            <v>2332</v>
          </cell>
          <cell r="K117">
            <v>0</v>
          </cell>
        </row>
        <row r="118">
          <cell r="D118" t="str">
            <v>2333 · VA taxes withheld</v>
          </cell>
          <cell r="E118" t="str">
            <v>Cash Flow Adjustments</v>
          </cell>
          <cell r="F118" t="str">
            <v>Liability</v>
          </cell>
          <cell r="G118" t="str">
            <v>Operating Activities</v>
          </cell>
          <cell r="H118" t="str">
            <v>Cash Flow Adjustments</v>
          </cell>
          <cell r="I118" t="str">
            <v>Increase/(Decrease) in Current Liabilities</v>
          </cell>
          <cell r="J118" t="str">
            <v>2333</v>
          </cell>
          <cell r="K118">
            <v>0</v>
          </cell>
        </row>
        <row r="119">
          <cell r="D119" t="str">
            <v>2340 · Unemployment taxes payable</v>
          </cell>
          <cell r="E119" t="str">
            <v>Cash Flow Adjustments</v>
          </cell>
          <cell r="F119" t="str">
            <v>Liability</v>
          </cell>
          <cell r="G119" t="str">
            <v>Operating Activities</v>
          </cell>
          <cell r="H119" t="str">
            <v>Cash Flow Adjustments</v>
          </cell>
          <cell r="I119" t="str">
            <v>Increase/(Decrease) in Current Liabilities</v>
          </cell>
          <cell r="J119" t="str">
            <v>2340</v>
          </cell>
          <cell r="K119">
            <v>0</v>
          </cell>
        </row>
        <row r="120">
          <cell r="D120" t="str">
            <v>2350 · Workers' comp taxes payable</v>
          </cell>
          <cell r="E120" t="str">
            <v>Cash Flow Adjustments</v>
          </cell>
          <cell r="F120" t="str">
            <v>Liability</v>
          </cell>
          <cell r="G120" t="str">
            <v>Operating Activities</v>
          </cell>
          <cell r="H120" t="str">
            <v>Cash Flow Adjustments</v>
          </cell>
          <cell r="I120" t="str">
            <v>Increase/(Decrease) in Current Liabilities</v>
          </cell>
          <cell r="J120" t="str">
            <v>2350</v>
          </cell>
          <cell r="K120">
            <v>0</v>
          </cell>
        </row>
        <row r="121">
          <cell r="D121" t="str">
            <v>2360 · EE pension payable</v>
          </cell>
          <cell r="E121" t="str">
            <v>Cash Flow Adjustments</v>
          </cell>
          <cell r="F121" t="str">
            <v>Liability</v>
          </cell>
          <cell r="G121" t="str">
            <v>Operating Activities</v>
          </cell>
          <cell r="H121" t="str">
            <v>Cash Flow Adjustments</v>
          </cell>
          <cell r="I121" t="str">
            <v>Increase/(Decrease) in Current Liabilities</v>
          </cell>
          <cell r="J121" t="str">
            <v>2360</v>
          </cell>
          <cell r="K121" t="str">
            <v xml:space="preserve">The employee deductions that have not yet been paid. This account increases when a payroll runs and decreases when payments are made to the 403b provider. This procedure is audited when the number of participants reaches 100 employees and it’s a challenging audit. Please make sure deposits are made in a consistent number of days after the payroll is run.  </v>
          </cell>
        </row>
        <row r="122">
          <cell r="D122" t="str">
            <v>2370 · ER pension payable</v>
          </cell>
          <cell r="E122" t="str">
            <v>Cash Flow Adjustments</v>
          </cell>
          <cell r="F122" t="str">
            <v>Liability</v>
          </cell>
          <cell r="G122" t="str">
            <v>Operating Activities</v>
          </cell>
          <cell r="H122" t="str">
            <v>Cash Flow Adjustments</v>
          </cell>
          <cell r="I122" t="str">
            <v>Increase/(Decrease) in Current Liabilities</v>
          </cell>
          <cell r="J122" t="str">
            <v>2370</v>
          </cell>
          <cell r="K122" t="str">
            <v>The employer deductions that have not yet been paid. Similar to 2360, except that the amounts are dictated by the 403b or 401k plan document. Make sure to review the plan document rather than relying on the school’s interpretation.</v>
          </cell>
        </row>
        <row r="123">
          <cell r="D123" t="str">
            <v>2380 · Flexible spending account</v>
          </cell>
          <cell r="E123" t="str">
            <v>Cash Flow Adjustments</v>
          </cell>
          <cell r="F123" t="str">
            <v>Liability</v>
          </cell>
          <cell r="G123" t="str">
            <v>Operating Activities</v>
          </cell>
          <cell r="H123" t="str">
            <v>Cash Flow Adjustments</v>
          </cell>
          <cell r="I123" t="str">
            <v>Increase/(Decrease) in Current Liabilities</v>
          </cell>
          <cell r="J123" t="str">
            <v>2380</v>
          </cell>
          <cell r="K123" t="str">
            <v>A Flexible Spending Account (FSA) is a tax-favored program offered by employers that allows their employees to pay for eligible out-of-pocket health care and dependent care expenses with pre-tax dollars. These cafeteria plans are not offered by most schools. The balance increases during payroll when employees contribute to the plan and decreases as payments are made for patient visits. Rarely do pay-in and pay-out match.</v>
          </cell>
        </row>
        <row r="124">
          <cell r="D124" t="str">
            <v>2390 · Manual checks</v>
          </cell>
          <cell r="E124" t="str">
            <v>Cash Flow Adjustments</v>
          </cell>
          <cell r="F124" t="str">
            <v>Liability</v>
          </cell>
          <cell r="G124" t="str">
            <v>Operating Activities</v>
          </cell>
          <cell r="H124" t="str">
            <v>Cash Flow Adjustments</v>
          </cell>
          <cell r="I124" t="str">
            <v>Increase/(Decrease) in Current Liabilities</v>
          </cell>
          <cell r="J124" t="str">
            <v>2390</v>
          </cell>
          <cell r="K124">
            <v>0</v>
          </cell>
        </row>
        <row r="125">
          <cell r="D125" t="str">
            <v>2395 · DD salaries (direct deposit)</v>
          </cell>
          <cell r="E125" t="str">
            <v>Cash Flow Adjustments</v>
          </cell>
          <cell r="F125" t="str">
            <v>Liability</v>
          </cell>
          <cell r="G125" t="str">
            <v>Operating Activities</v>
          </cell>
          <cell r="H125" t="str">
            <v>Cash Flow Adjustments</v>
          </cell>
          <cell r="I125" t="str">
            <v>Increase/(Decrease) in Current Liabilities</v>
          </cell>
          <cell r="J125" t="str">
            <v>2395</v>
          </cell>
          <cell r="K125">
            <v>0</v>
          </cell>
        </row>
        <row r="126">
          <cell r="D126" t="str">
            <v>2399 · Temporary over / under</v>
          </cell>
          <cell r="E126" t="str">
            <v>Cash Flow Adjustments</v>
          </cell>
          <cell r="F126" t="str">
            <v>Liability</v>
          </cell>
          <cell r="G126" t="str">
            <v>Operating Activities</v>
          </cell>
          <cell r="H126" t="str">
            <v>Cash Flow Adjustments</v>
          </cell>
          <cell r="I126" t="str">
            <v>Increase/(Decrease) in Current Liabilities</v>
          </cell>
          <cell r="J126" t="str">
            <v>2399</v>
          </cell>
          <cell r="K126">
            <v>0</v>
          </cell>
        </row>
        <row r="127">
          <cell r="D127">
            <v>0</v>
          </cell>
          <cell r="E127">
            <v>0</v>
          </cell>
          <cell r="F127">
            <v>0</v>
          </cell>
          <cell r="G127" t="str">
            <v/>
          </cell>
          <cell r="H127">
            <v>0</v>
          </cell>
          <cell r="I127" t="str">
            <v/>
          </cell>
          <cell r="J127">
            <v>0</v>
          </cell>
          <cell r="K127">
            <v>0</v>
          </cell>
        </row>
        <row r="128">
          <cell r="D128" t="str">
            <v>2400 · Unearned per-pupil revenue</v>
          </cell>
          <cell r="E128" t="str">
            <v>Cash Flow Adjustments</v>
          </cell>
          <cell r="F128" t="str">
            <v>Liability</v>
          </cell>
          <cell r="G128" t="str">
            <v>Operating Activities</v>
          </cell>
          <cell r="H128" t="str">
            <v>Cash Flow Adjustments</v>
          </cell>
          <cell r="I128" t="str">
            <v>Increase/(Decrease) in Current Liabilities</v>
          </cell>
          <cell r="J128" t="str">
            <v>2400</v>
          </cell>
          <cell r="K128" t="str">
            <v>The amount of cash received by the school that has yet to be earned and recorded as revenue. Most commonly, this account is used when PPF is being recorded on an accrual basis. Less commonly, this account is used when OSSE makes a mistake and pays money to the school that it did and will not earn. The appropriate response is to contact OSSE about the overpayment. If the money is not claimed after three years, write it off to revenue.</v>
          </cell>
        </row>
        <row r="129">
          <cell r="D129" t="str">
            <v>2410 · Unearned local revenue</v>
          </cell>
          <cell r="E129" t="str">
            <v>Cash Flow Adjustments</v>
          </cell>
          <cell r="F129" t="str">
            <v>Liability</v>
          </cell>
          <cell r="G129" t="str">
            <v>Operating Activities</v>
          </cell>
          <cell r="H129" t="str">
            <v>Cash Flow Adjustments</v>
          </cell>
          <cell r="I129" t="str">
            <v>Increase/(Decrease) in Current Liabilities</v>
          </cell>
          <cell r="J129" t="str">
            <v>2410</v>
          </cell>
          <cell r="K129" t="str">
            <v>The amount of local cash the school received before earning it.</v>
          </cell>
        </row>
        <row r="130">
          <cell r="D130" t="str">
            <v>2420 · Unearned private revenue</v>
          </cell>
          <cell r="E130" t="str">
            <v>Cash Flow Adjustments</v>
          </cell>
          <cell r="F130" t="str">
            <v>Liability</v>
          </cell>
          <cell r="G130" t="str">
            <v>Operating Activities</v>
          </cell>
          <cell r="H130" t="str">
            <v>Cash Flow Adjustments</v>
          </cell>
          <cell r="I130" t="str">
            <v>Increase/(Decrease) in Current Liabilities</v>
          </cell>
          <cell r="J130" t="str">
            <v>2420</v>
          </cell>
          <cell r="K130" t="str">
            <v>The amount of private cash the school received before earning it.</v>
          </cell>
        </row>
        <row r="131">
          <cell r="D131" t="str">
            <v>2430 · Unearned federal revenue</v>
          </cell>
          <cell r="E131" t="str">
            <v>Cash Flow Adjustments</v>
          </cell>
          <cell r="F131" t="str">
            <v>Liability</v>
          </cell>
          <cell r="G131" t="str">
            <v>Operating Activities</v>
          </cell>
          <cell r="H131" t="str">
            <v>Cash Flow Adjustments</v>
          </cell>
          <cell r="I131" t="str">
            <v>Increase/(Decrease) in Current Liabilities</v>
          </cell>
          <cell r="J131" t="str">
            <v>2430</v>
          </cell>
          <cell r="K131" t="str">
            <v>The amount of federal cash the school received before earning it.</v>
          </cell>
        </row>
        <row r="132">
          <cell r="D132" t="str">
            <v>2440 · Unearned private revenue</v>
          </cell>
          <cell r="E132" t="str">
            <v>Cash Flow Adjustments</v>
          </cell>
          <cell r="F132" t="str">
            <v>Liability</v>
          </cell>
          <cell r="G132" t="str">
            <v>Operating Activities</v>
          </cell>
          <cell r="H132" t="str">
            <v>Cash Flow Adjustments</v>
          </cell>
          <cell r="I132" t="str">
            <v>Increase/(Decrease) in Current Liabilities</v>
          </cell>
          <cell r="J132" t="str">
            <v>2440</v>
          </cell>
          <cell r="K132" t="str">
            <v>The amount of private cash the school received before earning it—example is a consulting contract to be performed by the school over a year that is prepaid (A charter support group might do this, NSVF or CSGF, for  example)</v>
          </cell>
        </row>
        <row r="133">
          <cell r="D133" t="str">
            <v>2450 · Deposits held</v>
          </cell>
          <cell r="E133" t="str">
            <v>Cash Flow Adjustments</v>
          </cell>
          <cell r="F133" t="str">
            <v>Liability</v>
          </cell>
          <cell r="G133" t="str">
            <v>Operating Activities</v>
          </cell>
          <cell r="H133" t="str">
            <v>Cash Flow Adjustments</v>
          </cell>
          <cell r="I133" t="str">
            <v>Increase/(Decrease) in Current Liabilities</v>
          </cell>
          <cell r="J133" t="str">
            <v>2450</v>
          </cell>
          <cell r="K133" t="str">
            <v xml:space="preserve">For deposits received by the school – If the school leases or subleases space, they will generally require a deposit. Or, this may be parent deposits, typically for computers. </v>
          </cell>
        </row>
        <row r="134">
          <cell r="D134" t="str">
            <v>2900 · Suspense</v>
          </cell>
          <cell r="E134" t="str">
            <v>Cash Flow Adjustments</v>
          </cell>
          <cell r="F134" t="str">
            <v>Liability</v>
          </cell>
          <cell r="G134" t="str">
            <v>Operating Activities</v>
          </cell>
          <cell r="H134" t="str">
            <v>Cash Flow Adjustments</v>
          </cell>
          <cell r="I134" t="str">
            <v>Increase/(Decrease) in Current Liabilities</v>
          </cell>
          <cell r="J134" t="str">
            <v>2900</v>
          </cell>
          <cell r="K134" t="str">
            <v xml:space="preserve">This is a holding for unrecognized items. Ex: A deposit from OSSE needs to be added to the system to complete a bank reconciliation, but it is important to indicate that the true source is not yet known. At monthly closing, this account should be zero. </v>
          </cell>
        </row>
        <row r="135">
          <cell r="D135">
            <v>0</v>
          </cell>
          <cell r="E135">
            <v>0</v>
          </cell>
          <cell r="F135">
            <v>0</v>
          </cell>
          <cell r="G135" t="str">
            <v/>
          </cell>
          <cell r="H135">
            <v>0</v>
          </cell>
          <cell r="I135" t="str">
            <v/>
          </cell>
          <cell r="J135">
            <v>0</v>
          </cell>
          <cell r="K135">
            <v>0</v>
          </cell>
        </row>
        <row r="136">
          <cell r="D136" t="str">
            <v>2500 · Trustee or employee loan</v>
          </cell>
          <cell r="E136" t="str">
            <v>Cash Flow Adjustments</v>
          </cell>
          <cell r="F136" t="str">
            <v>Liability</v>
          </cell>
          <cell r="G136" t="str">
            <v>Operating Activities</v>
          </cell>
          <cell r="H136" t="str">
            <v>Cash Flow Adjustments</v>
          </cell>
          <cell r="I136" t="str">
            <v>Increase/(Decrease) in Current Liabilities</v>
          </cell>
          <cell r="J136" t="str">
            <v>2500</v>
          </cell>
          <cell r="K136" t="str">
            <v>Personal loan – rare, but may apply for start up schools.</v>
          </cell>
        </row>
        <row r="137">
          <cell r="D137" t="str">
            <v>2510 · Line of credit</v>
          </cell>
          <cell r="E137" t="str">
            <v>Cash Flow Adjustments</v>
          </cell>
          <cell r="F137" t="str">
            <v>Liability</v>
          </cell>
          <cell r="G137" t="str">
            <v>Operating Activities</v>
          </cell>
          <cell r="H137" t="str">
            <v>Cash Flow Adjustments</v>
          </cell>
          <cell r="I137" t="str">
            <v>Increase/(Decrease) in Current Liabilities</v>
          </cell>
          <cell r="J137" t="str">
            <v>2510</v>
          </cell>
          <cell r="K137" t="str">
            <v>These are generally revolving – term loans would generally be split between 2600/2610 and 2520 unless the term loan had a maturity of less than a year.</v>
          </cell>
        </row>
        <row r="138">
          <cell r="D138" t="str">
            <v>2520 · Current portion, long-term debt</v>
          </cell>
          <cell r="E138" t="str">
            <v>Cash Flow Adjustments</v>
          </cell>
          <cell r="F138" t="str">
            <v>Liability</v>
          </cell>
          <cell r="G138" t="str">
            <v>Operating Activities</v>
          </cell>
          <cell r="H138" t="str">
            <v>Cash Flow Adjustments</v>
          </cell>
          <cell r="I138" t="str">
            <v>Increase/(Decrease) in Current Liabilities</v>
          </cell>
          <cell r="J138" t="str">
            <v>2520</v>
          </cell>
          <cell r="K138" t="str">
            <v>The portion of long-term debt due in the forward 12 months (‘Current Maturities’).</v>
          </cell>
        </row>
        <row r="139">
          <cell r="D139" t="str">
            <v>2530 · Other short-term liabilities</v>
          </cell>
          <cell r="E139" t="str">
            <v>Cash Flow Adjustments</v>
          </cell>
          <cell r="F139" t="str">
            <v>Liability</v>
          </cell>
          <cell r="G139" t="str">
            <v>Operating Activities</v>
          </cell>
          <cell r="H139" t="str">
            <v>Cash Flow Adjustments</v>
          </cell>
          <cell r="I139" t="str">
            <v>Increase/(Decrease) in Current Liabilities</v>
          </cell>
          <cell r="J139" t="str">
            <v>2530</v>
          </cell>
          <cell r="K139">
            <v>0</v>
          </cell>
        </row>
        <row r="140">
          <cell r="D140" t="str">
            <v>2540 · Split-interest liabilities</v>
          </cell>
          <cell r="E140" t="str">
            <v>Cash Flow Adjustments</v>
          </cell>
          <cell r="F140" t="str">
            <v>Liability</v>
          </cell>
          <cell r="G140" t="str">
            <v>Operating Activities</v>
          </cell>
          <cell r="H140" t="str">
            <v>Cash Flow Adjustments</v>
          </cell>
          <cell r="I140" t="str">
            <v>Increase/(Decrease) in Current Liabilities</v>
          </cell>
          <cell r="J140" t="str">
            <v>2540</v>
          </cell>
          <cell r="K140">
            <v>0</v>
          </cell>
        </row>
        <row r="141">
          <cell r="D141" t="str">
            <v>2550 · Accrued interest</v>
          </cell>
          <cell r="E141" t="str">
            <v>Cash Flow Adjustments</v>
          </cell>
          <cell r="F141" t="str">
            <v>Liability</v>
          </cell>
          <cell r="G141" t="str">
            <v>Operating Activities</v>
          </cell>
          <cell r="H141" t="str">
            <v>Cash Flow Adjustments</v>
          </cell>
          <cell r="I141" t="str">
            <v>Increase/(Decrease) in Current Liabilities</v>
          </cell>
          <cell r="J141" t="str">
            <v>2550</v>
          </cell>
          <cell r="K141">
            <v>0</v>
          </cell>
        </row>
        <row r="142">
          <cell r="D142">
            <v>0</v>
          </cell>
          <cell r="E142">
            <v>0</v>
          </cell>
          <cell r="F142">
            <v>0</v>
          </cell>
          <cell r="G142" t="str">
            <v/>
          </cell>
          <cell r="H142">
            <v>0</v>
          </cell>
          <cell r="I142" t="str">
            <v/>
          </cell>
          <cell r="J142">
            <v>0</v>
          </cell>
          <cell r="K142">
            <v>0</v>
          </cell>
        </row>
        <row r="143">
          <cell r="D143" t="str">
            <v>2600 · Senior Debt</v>
          </cell>
          <cell r="E143" t="str">
            <v>Cash Flow Adjustments</v>
          </cell>
          <cell r="F143" t="str">
            <v>Liability</v>
          </cell>
          <cell r="G143" t="str">
            <v>Financing Activities</v>
          </cell>
          <cell r="H143" t="str">
            <v>Cash Flow Adjustments</v>
          </cell>
          <cell r="I143" t="str">
            <v>Proceeds from loans / Repayment of loans</v>
          </cell>
          <cell r="J143" t="str">
            <v>260*</v>
          </cell>
          <cell r="K143">
            <v>0</v>
          </cell>
        </row>
        <row r="144">
          <cell r="D144" t="str">
            <v>2610 · Sub Debt</v>
          </cell>
          <cell r="E144" t="str">
            <v>Cash Flow Adjustments</v>
          </cell>
          <cell r="F144" t="str">
            <v>Liability</v>
          </cell>
          <cell r="G144" t="str">
            <v>Financing Activities</v>
          </cell>
          <cell r="H144" t="str">
            <v>Cash Flow Adjustments</v>
          </cell>
          <cell r="I144" t="str">
            <v>Proceeds from loans / Repayment of loans</v>
          </cell>
          <cell r="J144" t="str">
            <v>261*</v>
          </cell>
          <cell r="K144">
            <v>0</v>
          </cell>
        </row>
        <row r="145">
          <cell r="D145" t="str">
            <v>2620 · Capital leases</v>
          </cell>
          <cell r="E145" t="str">
            <v>Cash Flow Adjustments</v>
          </cell>
          <cell r="F145" t="str">
            <v>Liability</v>
          </cell>
          <cell r="G145" t="str">
            <v>Financing Activities</v>
          </cell>
          <cell r="H145" t="str">
            <v>Cash Flow Adjustments</v>
          </cell>
          <cell r="I145" t="str">
            <v>Proceeds from loans / Repayment of loans</v>
          </cell>
          <cell r="J145" t="str">
            <v>2620</v>
          </cell>
          <cell r="K145" t="str">
            <v>Building lease that meets capital lease test</v>
          </cell>
        </row>
        <row r="146">
          <cell r="D146" t="str">
            <v>2630 · Other long-term liabilities</v>
          </cell>
          <cell r="E146" t="str">
            <v>Cash Flow Adjustments</v>
          </cell>
          <cell r="F146" t="str">
            <v>Liability</v>
          </cell>
          <cell r="G146" t="str">
            <v>Financing Activities</v>
          </cell>
          <cell r="H146" t="str">
            <v>Cash Flow Adjustments</v>
          </cell>
          <cell r="I146" t="str">
            <v>Proceeds from loans / Repayment of loans</v>
          </cell>
          <cell r="J146" t="str">
            <v>2630</v>
          </cell>
          <cell r="K146" t="str">
            <v>Interest rate swap liability, or other similar financial obligation</v>
          </cell>
        </row>
        <row r="147">
          <cell r="D147" t="str">
            <v>2650 · Capital lease lia-oper asset</v>
          </cell>
          <cell r="E147" t="str">
            <v>Cash Flow Adjustments</v>
          </cell>
          <cell r="F147" t="str">
            <v>Liability</v>
          </cell>
          <cell r="G147" t="str">
            <v>Financing Activities</v>
          </cell>
          <cell r="H147" t="str">
            <v>Cash Flow Adjustments</v>
          </cell>
          <cell r="I147" t="str">
            <v>Proceeds from loans / Repayment of loans</v>
          </cell>
          <cell r="J147" t="str">
            <v>2650</v>
          </cell>
          <cell r="K147" t="str">
            <v>Copier lease that meets capitalization test</v>
          </cell>
        </row>
        <row r="148">
          <cell r="D148" t="str">
            <v>280 · Sublease obligation</v>
          </cell>
          <cell r="E148" t="str">
            <v>Cash Flow Adjustments</v>
          </cell>
          <cell r="F148" t="str">
            <v>Liability</v>
          </cell>
          <cell r="G148" t="str">
            <v>Financing Activities</v>
          </cell>
          <cell r="H148" t="str">
            <v>Cash Flow Adjustments</v>
          </cell>
          <cell r="I148" t="str">
            <v>Proceeds from loans / Repayment of loans</v>
          </cell>
          <cell r="J148" t="str">
            <v>280</v>
          </cell>
          <cell r="K148">
            <v>0</v>
          </cell>
        </row>
        <row r="149">
          <cell r="D149">
            <v>0</v>
          </cell>
          <cell r="E149">
            <v>0</v>
          </cell>
          <cell r="F149">
            <v>0</v>
          </cell>
          <cell r="G149">
            <v>0</v>
          </cell>
          <cell r="H149">
            <v>0</v>
          </cell>
          <cell r="I149">
            <v>0</v>
          </cell>
          <cell r="J149">
            <v>0</v>
          </cell>
          <cell r="K149">
            <v>0</v>
          </cell>
        </row>
        <row r="150">
          <cell r="D150">
            <v>0</v>
          </cell>
          <cell r="E150">
            <v>0</v>
          </cell>
          <cell r="F150">
            <v>0</v>
          </cell>
          <cell r="G150">
            <v>0</v>
          </cell>
          <cell r="H150">
            <v>0</v>
          </cell>
          <cell r="I150">
            <v>0</v>
          </cell>
          <cell r="J150">
            <v>0</v>
          </cell>
          <cell r="K150">
            <v>0</v>
          </cell>
        </row>
        <row r="151">
          <cell r="D151" t="str">
            <v>3010 · Unrestricted net assets</v>
          </cell>
          <cell r="E151">
            <v>0</v>
          </cell>
          <cell r="F151">
            <v>0</v>
          </cell>
          <cell r="G151">
            <v>0</v>
          </cell>
          <cell r="H151">
            <v>0</v>
          </cell>
          <cell r="I151">
            <v>0</v>
          </cell>
          <cell r="J151" t="str">
            <v>3010</v>
          </cell>
          <cell r="K151">
            <v>0</v>
          </cell>
        </row>
        <row r="152">
          <cell r="D152" t="str">
            <v>3020 · Transfers to/from unrestricted</v>
          </cell>
          <cell r="E152">
            <v>0</v>
          </cell>
          <cell r="F152">
            <v>0</v>
          </cell>
          <cell r="G152">
            <v>0</v>
          </cell>
          <cell r="H152">
            <v>0</v>
          </cell>
          <cell r="I152">
            <v>0</v>
          </cell>
          <cell r="J152" t="str">
            <v>3020</v>
          </cell>
          <cell r="K152">
            <v>0</v>
          </cell>
        </row>
        <row r="153">
          <cell r="D153" t="str">
            <v>3030 · Board-designated</v>
          </cell>
          <cell r="E153">
            <v>0</v>
          </cell>
          <cell r="F153">
            <v>0</v>
          </cell>
          <cell r="G153">
            <v>0</v>
          </cell>
          <cell r="H153">
            <v>0</v>
          </cell>
          <cell r="I153">
            <v>0</v>
          </cell>
          <cell r="J153" t="str">
            <v>3030</v>
          </cell>
          <cell r="K153">
            <v>0</v>
          </cell>
        </row>
        <row r="154">
          <cell r="D154">
            <v>0</v>
          </cell>
          <cell r="E154">
            <v>0</v>
          </cell>
          <cell r="F154">
            <v>0</v>
          </cell>
          <cell r="G154">
            <v>0</v>
          </cell>
          <cell r="H154">
            <v>0</v>
          </cell>
          <cell r="I154">
            <v>0</v>
          </cell>
          <cell r="J154">
            <v>0</v>
          </cell>
          <cell r="K154">
            <v>0</v>
          </cell>
        </row>
        <row r="155">
          <cell r="D155" t="str">
            <v>3100 · Use restricted</v>
          </cell>
          <cell r="E155">
            <v>0</v>
          </cell>
          <cell r="F155">
            <v>0</v>
          </cell>
          <cell r="G155">
            <v>0</v>
          </cell>
          <cell r="H155">
            <v>0</v>
          </cell>
          <cell r="I155">
            <v>0</v>
          </cell>
          <cell r="J155" t="str">
            <v>3100</v>
          </cell>
          <cell r="K155">
            <v>0</v>
          </cell>
        </row>
        <row r="156">
          <cell r="D156" t="str">
            <v>3110 · Time restricted</v>
          </cell>
          <cell r="E156">
            <v>0</v>
          </cell>
          <cell r="F156">
            <v>0</v>
          </cell>
          <cell r="G156">
            <v>0</v>
          </cell>
          <cell r="H156">
            <v>0</v>
          </cell>
          <cell r="I156">
            <v>0</v>
          </cell>
          <cell r="J156" t="str">
            <v>3110</v>
          </cell>
          <cell r="K156">
            <v>0</v>
          </cell>
        </row>
        <row r="157">
          <cell r="D157" t="str">
            <v>3120 · Asset restricted</v>
          </cell>
          <cell r="E157">
            <v>0</v>
          </cell>
          <cell r="F157">
            <v>0</v>
          </cell>
          <cell r="G157">
            <v>0</v>
          </cell>
          <cell r="H157">
            <v>0</v>
          </cell>
          <cell r="I157">
            <v>0</v>
          </cell>
          <cell r="J157" t="str">
            <v>3120</v>
          </cell>
          <cell r="K157">
            <v>0</v>
          </cell>
        </row>
        <row r="158">
          <cell r="D158">
            <v>0</v>
          </cell>
          <cell r="E158">
            <v>0</v>
          </cell>
          <cell r="F158">
            <v>0</v>
          </cell>
          <cell r="G158">
            <v>0</v>
          </cell>
          <cell r="H158">
            <v>0</v>
          </cell>
          <cell r="I158">
            <v>0</v>
          </cell>
          <cell r="J158">
            <v>0</v>
          </cell>
          <cell r="K158">
            <v>0</v>
          </cell>
        </row>
        <row r="159">
          <cell r="D159" t="str">
            <v>3200 · Permanently restricted</v>
          </cell>
          <cell r="E159">
            <v>0</v>
          </cell>
          <cell r="F159">
            <v>0</v>
          </cell>
          <cell r="G159">
            <v>0</v>
          </cell>
          <cell r="H159">
            <v>0</v>
          </cell>
          <cell r="I159">
            <v>0</v>
          </cell>
          <cell r="J159" t="str">
            <v>3200</v>
          </cell>
          <cell r="K159">
            <v>0</v>
          </cell>
        </row>
        <row r="160">
          <cell r="D160" t="str">
            <v>3900 · Retained Earnings</v>
          </cell>
          <cell r="E160">
            <v>0</v>
          </cell>
          <cell r="F160">
            <v>0</v>
          </cell>
          <cell r="G160">
            <v>0</v>
          </cell>
          <cell r="H160">
            <v>0</v>
          </cell>
          <cell r="I160">
            <v>0</v>
          </cell>
          <cell r="J160" t="str">
            <v>3900</v>
          </cell>
          <cell r="K160">
            <v>0</v>
          </cell>
        </row>
        <row r="161">
          <cell r="D161">
            <v>0</v>
          </cell>
          <cell r="E161">
            <v>0</v>
          </cell>
          <cell r="F161">
            <v>0</v>
          </cell>
          <cell r="G161">
            <v>0</v>
          </cell>
          <cell r="H161">
            <v>0</v>
          </cell>
          <cell r="I161">
            <v>0</v>
          </cell>
          <cell r="J161">
            <v>0</v>
          </cell>
          <cell r="K161">
            <v>0</v>
          </cell>
        </row>
        <row r="162">
          <cell r="D162">
            <v>0</v>
          </cell>
          <cell r="E162">
            <v>0</v>
          </cell>
          <cell r="F162">
            <v>0</v>
          </cell>
          <cell r="G162">
            <v>0</v>
          </cell>
          <cell r="H162">
            <v>0</v>
          </cell>
          <cell r="I162">
            <v>0</v>
          </cell>
          <cell r="J162">
            <v>0</v>
          </cell>
          <cell r="K162">
            <v>0</v>
          </cell>
        </row>
        <row r="163">
          <cell r="D163" t="str">
            <v>4000 · Per-pupil alloc</v>
          </cell>
          <cell r="E163" t="str">
            <v>Revenue</v>
          </cell>
          <cell r="F163" t="str">
            <v>04 · State and Local Revenue</v>
          </cell>
          <cell r="G163" t="str">
            <v>400 · Per-Pupil Operating Revenue</v>
          </cell>
          <cell r="H163" t="str">
            <v>Revenue</v>
          </cell>
          <cell r="I163" t="str">
            <v>Per Pupil Charter Payments</v>
          </cell>
          <cell r="J163" t="str">
            <v>4000</v>
          </cell>
          <cell r="K163" t="str">
            <v xml:space="preserve">DC funding for grade-level </v>
          </cell>
        </row>
        <row r="164">
          <cell r="D164" t="str">
            <v>4010 · Per-pupil SpEd alloc</v>
          </cell>
          <cell r="E164" t="str">
            <v>Revenue</v>
          </cell>
          <cell r="F164" t="str">
            <v>04 · State and Local Revenue</v>
          </cell>
          <cell r="G164" t="str">
            <v>400 · Per-Pupil Operating Revenue</v>
          </cell>
          <cell r="H164" t="str">
            <v>Revenue</v>
          </cell>
          <cell r="I164" t="str">
            <v>Per Pupil Charter Payments</v>
          </cell>
          <cell r="J164" t="str">
            <v>4010</v>
          </cell>
          <cell r="K164" t="str">
            <v xml:space="preserve">DC funding for SpEd Levels 1-4, plus Blackman Jones and Attorney Fees </v>
          </cell>
        </row>
        <row r="165">
          <cell r="D165" t="str">
            <v>4011 · Per-pupil SpEd ESY</v>
          </cell>
          <cell r="E165" t="str">
            <v>Revenue</v>
          </cell>
          <cell r="F165" t="str">
            <v>04 · State and Local Revenue</v>
          </cell>
          <cell r="G165" t="str">
            <v>400 · Per-Pupil Operating Revenue</v>
          </cell>
          <cell r="H165" t="str">
            <v>Revenue</v>
          </cell>
          <cell r="I165" t="str">
            <v>Per Pupil Charter Payments</v>
          </cell>
          <cell r="J165" t="str">
            <v>4011</v>
          </cell>
          <cell r="K165" t="str">
            <v>DC funding for SpEd during summer, Extended School Year</v>
          </cell>
        </row>
        <row r="166">
          <cell r="D166" t="str">
            <v>4020 · Per-pupil LEP/NEP alloc</v>
          </cell>
          <cell r="E166" t="str">
            <v>Revenue</v>
          </cell>
          <cell r="F166" t="str">
            <v>04 · State and Local Revenue</v>
          </cell>
          <cell r="G166" t="str">
            <v>400 · Per-Pupil Operating Revenue</v>
          </cell>
          <cell r="H166" t="str">
            <v>Revenue</v>
          </cell>
          <cell r="I166" t="str">
            <v>Per Pupil Charter Payments</v>
          </cell>
          <cell r="J166" t="str">
            <v>4020</v>
          </cell>
          <cell r="K166" t="str">
            <v xml:space="preserve">DC Funding for Limited/No English Proficiency (aka ELL) </v>
          </cell>
        </row>
        <row r="167">
          <cell r="D167" t="str">
            <v>4030 · Per-pupil summer alloc</v>
          </cell>
          <cell r="E167" t="str">
            <v>Revenue</v>
          </cell>
          <cell r="F167" t="str">
            <v>04 · State and Local Revenue</v>
          </cell>
          <cell r="G167" t="str">
            <v>400 · Per-Pupil Operating Revenue</v>
          </cell>
          <cell r="H167" t="str">
            <v>Revenue</v>
          </cell>
          <cell r="I167" t="str">
            <v>Per Pupil Charter Payments</v>
          </cell>
          <cell r="J167" t="str">
            <v>4030</v>
          </cell>
          <cell r="K167" t="str">
            <v>Discontinued DC funding for summer school</v>
          </cell>
        </row>
        <row r="168">
          <cell r="D168" t="str">
            <v>4040 · Per-pupil At Risk</v>
          </cell>
          <cell r="E168" t="str">
            <v>Revenue</v>
          </cell>
          <cell r="F168" t="str">
            <v>04 · State and Local Revenue</v>
          </cell>
          <cell r="G168" t="str">
            <v>400 · Per-Pupil Operating Revenue</v>
          </cell>
          <cell r="H168" t="str">
            <v>Revenue</v>
          </cell>
          <cell r="I168" t="str">
            <v>Per Pupil Charter Payments</v>
          </cell>
          <cell r="J168" t="str">
            <v>4040</v>
          </cell>
          <cell r="K168" t="str">
            <v>DC funding for At Risk, began in SY14-15</v>
          </cell>
        </row>
        <row r="169">
          <cell r="D169" t="str">
            <v>4050 · Per-pupil adjustment</v>
          </cell>
          <cell r="E169" t="str">
            <v>Revenue</v>
          </cell>
          <cell r="F169" t="str">
            <v>04 · State and Local Revenue</v>
          </cell>
          <cell r="G169" t="str">
            <v>400 · Per-Pupil Operating Revenue</v>
          </cell>
          <cell r="H169" t="str">
            <v>Revenue</v>
          </cell>
          <cell r="I169" t="str">
            <v>Per Pupil Charter Payments</v>
          </cell>
          <cell r="J169" t="str">
            <v>4050</v>
          </cell>
          <cell r="K169" t="str">
            <v>Adjustments to previous years’ supplemental funding. Using this account instead of SpEd or LEP/NEP account allows those accounts to be reconciled more easily</v>
          </cell>
        </row>
        <row r="170">
          <cell r="D170" t="str">
            <v>4055 · Local grants josh test</v>
          </cell>
          <cell r="E170" t="str">
            <v>Revenue</v>
          </cell>
          <cell r="F170" t="str">
            <v>04 · State and Local Revenue</v>
          </cell>
          <cell r="G170" t="str">
            <v>410 · Per-Pupil Facility Revenue</v>
          </cell>
          <cell r="H170" t="str">
            <v>Revenue</v>
          </cell>
          <cell r="I170" t="str">
            <v>Per Pupil Facilities Allowance</v>
          </cell>
          <cell r="J170" t="str">
            <v>4055</v>
          </cell>
          <cell r="K170" t="str">
            <v>DC funding for facilities</v>
          </cell>
        </row>
        <row r="171">
          <cell r="D171">
            <v>0</v>
          </cell>
          <cell r="E171">
            <v>0</v>
          </cell>
          <cell r="F171">
            <v>0</v>
          </cell>
          <cell r="G171">
            <v>0</v>
          </cell>
          <cell r="H171">
            <v>0</v>
          </cell>
          <cell r="I171">
            <v>0</v>
          </cell>
          <cell r="J171">
            <v>0</v>
          </cell>
          <cell r="K171">
            <v>0</v>
          </cell>
        </row>
        <row r="172">
          <cell r="D172" t="str">
            <v>4100 · Per-pupil facility alloc</v>
          </cell>
          <cell r="E172" t="str">
            <v>Revenue</v>
          </cell>
          <cell r="F172" t="str">
            <v>04 · State and Local Revenue</v>
          </cell>
          <cell r="G172" t="str">
            <v>410 · Per-Pupil Facility Revenue</v>
          </cell>
          <cell r="H172" t="str">
            <v>Revenue</v>
          </cell>
          <cell r="I172" t="str">
            <v>Per Pupil Facilities Allowance</v>
          </cell>
          <cell r="J172" t="str">
            <v>4100</v>
          </cell>
          <cell r="K172" t="str">
            <v>DC funding for facilities</v>
          </cell>
        </row>
        <row r="173">
          <cell r="D173">
            <v>0</v>
          </cell>
          <cell r="E173">
            <v>0</v>
          </cell>
          <cell r="F173">
            <v>0</v>
          </cell>
          <cell r="G173">
            <v>0</v>
          </cell>
          <cell r="H173">
            <v>0</v>
          </cell>
          <cell r="I173">
            <v>0</v>
          </cell>
          <cell r="J173">
            <v>0</v>
          </cell>
          <cell r="K173">
            <v>0</v>
          </cell>
        </row>
        <row r="174">
          <cell r="D174" t="str">
            <v>4111 · Local grants josh test</v>
          </cell>
          <cell r="E174" t="str">
            <v>Revenue</v>
          </cell>
          <cell r="F174" t="str">
            <v>04 · State and Local Revenue</v>
          </cell>
          <cell r="G174" t="str">
            <v>410 · Per-Pupil Facility Revenue</v>
          </cell>
          <cell r="H174" t="str">
            <v>Revenue</v>
          </cell>
          <cell r="I174" t="str">
            <v>Per Pupil Facilities Allowance</v>
          </cell>
          <cell r="J174" t="str">
            <v>4111</v>
          </cell>
          <cell r="K174" t="str">
            <v>DC funding for facilities</v>
          </cell>
        </row>
        <row r="175">
          <cell r="D175" t="str">
            <v>4200 · Local grants</v>
          </cell>
          <cell r="E175" t="str">
            <v>Revenue</v>
          </cell>
          <cell r="F175" t="str">
            <v>04 · State and Local Revenue</v>
          </cell>
          <cell r="G175" t="str">
            <v>420 · Other Local Revenue</v>
          </cell>
          <cell r="H175" t="str">
            <v>Revenue</v>
          </cell>
          <cell r="I175" t="str">
            <v>Other Government Funding/Grants</v>
          </cell>
          <cell r="J175" t="str">
            <v>4200</v>
          </cell>
          <cell r="K175" t="str">
            <v>Local grants. Ex: DC Pay, OSSE Garden, OSSE Tech (Note: Ensure no federal source)</v>
          </cell>
        </row>
        <row r="176">
          <cell r="D176" t="str">
            <v>4210 · Local programs</v>
          </cell>
          <cell r="E176" t="str">
            <v>Revenue</v>
          </cell>
          <cell r="F176" t="str">
            <v>04 · State and Local Revenue</v>
          </cell>
          <cell r="G176" t="str">
            <v>420 · Other Local Revenue</v>
          </cell>
          <cell r="H176" t="str">
            <v>Revenue</v>
          </cell>
          <cell r="I176" t="str">
            <v>Other Government Funding/Grants</v>
          </cell>
          <cell r="J176" t="str">
            <v>4210</v>
          </cell>
          <cell r="K176" t="str">
            <v>Local programs. Ex: Healthy Schools Act, NSLP State Revenue Match</v>
          </cell>
        </row>
        <row r="178">
          <cell r="D178">
            <v>0</v>
          </cell>
          <cell r="E178">
            <v>0</v>
          </cell>
          <cell r="F178">
            <v>0</v>
          </cell>
          <cell r="G178">
            <v>0</v>
          </cell>
          <cell r="H178">
            <v>0</v>
          </cell>
          <cell r="I178">
            <v>0</v>
          </cell>
          <cell r="J178">
            <v>0</v>
          </cell>
          <cell r="K178">
            <v>0</v>
          </cell>
        </row>
        <row r="179">
          <cell r="D179">
            <v>0</v>
          </cell>
          <cell r="E179">
            <v>0</v>
          </cell>
          <cell r="F179">
            <v>0</v>
          </cell>
          <cell r="G179">
            <v>0</v>
          </cell>
          <cell r="H179">
            <v>0</v>
          </cell>
          <cell r="I179">
            <v>0</v>
          </cell>
          <cell r="J179">
            <v>0</v>
          </cell>
          <cell r="K179">
            <v>0</v>
          </cell>
        </row>
        <row r="180">
          <cell r="D180" t="str">
            <v>5000 · NCLB Title 1</v>
          </cell>
          <cell r="E180" t="str">
            <v>Revenue</v>
          </cell>
          <cell r="F180" t="str">
            <v>05 · Federal Revenue</v>
          </cell>
          <cell r="G180" t="str">
            <v>500 · Federal Grants</v>
          </cell>
          <cell r="H180" t="str">
            <v>Revenue</v>
          </cell>
          <cell r="I180" t="str">
            <v>Federal Entitlements</v>
          </cell>
          <cell r="J180" t="str">
            <v>5000</v>
          </cell>
          <cell r="K180" t="str">
            <v>Federal funding for disadvantaged (Amount driven by FRL % of K-12)</v>
          </cell>
        </row>
        <row r="181">
          <cell r="D181" t="str">
            <v>5001 · NCLB Title 2</v>
          </cell>
          <cell r="E181" t="str">
            <v>Revenue</v>
          </cell>
          <cell r="F181" t="str">
            <v>05 · Federal Revenue</v>
          </cell>
          <cell r="G181" t="str">
            <v>500 · Federal Grants</v>
          </cell>
          <cell r="H181" t="str">
            <v>Revenue</v>
          </cell>
          <cell r="I181" t="str">
            <v>Federal Entitlements</v>
          </cell>
          <cell r="J181" t="str">
            <v>5001</v>
          </cell>
          <cell r="K181" t="str">
            <v>Federal funding for high quality teachers, principals (Amount driven by # K-12 Students)</v>
          </cell>
        </row>
        <row r="182">
          <cell r="D182" t="str">
            <v>5002 · NCLB Title 3</v>
          </cell>
          <cell r="E182" t="str">
            <v>Revenue</v>
          </cell>
          <cell r="F182" t="str">
            <v>05 · Federal Revenue</v>
          </cell>
          <cell r="G182" t="str">
            <v>500 · Federal Grants</v>
          </cell>
          <cell r="H182" t="str">
            <v>Revenue</v>
          </cell>
          <cell r="I182" t="str">
            <v>Federal Entitlements</v>
          </cell>
          <cell r="J182" t="str">
            <v>5002</v>
          </cell>
          <cell r="K182" t="str">
            <v>Federal funding for LEP. (Minimum of $10,000, unless part of consortium; driven by # LEP students 3-21 yrs old)</v>
          </cell>
        </row>
        <row r="183">
          <cell r="D183" t="str">
            <v>5003 · IDEA 611</v>
          </cell>
          <cell r="E183" t="str">
            <v>Revenue</v>
          </cell>
          <cell r="F183" t="str">
            <v>05 · Federal Revenue</v>
          </cell>
          <cell r="G183" t="str">
            <v>500 · Federal Grants</v>
          </cell>
          <cell r="H183" t="str">
            <v>Revenue</v>
          </cell>
          <cell r="I183" t="str">
            <v>Federal Entitlements</v>
          </cell>
          <cell r="J183" t="str">
            <v>5003</v>
          </cell>
          <cell r="K183" t="str">
            <v>Federal funding for SpEd, ages 3-21</v>
          </cell>
        </row>
        <row r="184">
          <cell r="D184" t="str">
            <v>5004 · IDEA 619</v>
          </cell>
          <cell r="E184" t="str">
            <v>Revenue</v>
          </cell>
          <cell r="F184" t="str">
            <v>05 · Federal Revenue</v>
          </cell>
          <cell r="G184" t="str">
            <v>500 · Federal Grants</v>
          </cell>
          <cell r="H184" t="str">
            <v>Revenue</v>
          </cell>
          <cell r="I184" t="str">
            <v>Federal Entitlements</v>
          </cell>
          <cell r="J184" t="str">
            <v>5004</v>
          </cell>
          <cell r="K184" t="str">
            <v>Federal funding for SpEd, ages 3-5</v>
          </cell>
        </row>
        <row r="185">
          <cell r="D185" t="str">
            <v>5009-2x · ARRA NCLB grants</v>
          </cell>
          <cell r="E185" t="str">
            <v>Revenue</v>
          </cell>
          <cell r="F185" t="str">
            <v>05 · Federal Revenue</v>
          </cell>
          <cell r="G185" t="str">
            <v>500 · Federal Grants</v>
          </cell>
          <cell r="H185" t="str">
            <v>Revenue</v>
          </cell>
          <cell r="I185" t="str">
            <v>Federal Entitlements</v>
          </cell>
          <cell r="J185" t="str">
            <v>5009-2x</v>
          </cell>
          <cell r="K185">
            <v>0</v>
          </cell>
        </row>
        <row r="186">
          <cell r="D186" t="str">
            <v>5009-3x · ARRA IDEA grants</v>
          </cell>
          <cell r="E186" t="str">
            <v>Revenue</v>
          </cell>
          <cell r="F186" t="str">
            <v>05 · Federal Revenue</v>
          </cell>
          <cell r="G186" t="str">
            <v>500 · Federal Grants</v>
          </cell>
          <cell r="H186" t="str">
            <v>Revenue</v>
          </cell>
          <cell r="I186" t="str">
            <v>Federal Entitlements</v>
          </cell>
          <cell r="J186" t="str">
            <v>5009-3x</v>
          </cell>
          <cell r="K186">
            <v>0</v>
          </cell>
        </row>
        <row r="187">
          <cell r="D187" t="str">
            <v>5010 · Title Vb grants</v>
          </cell>
          <cell r="E187" t="str">
            <v>Revenue</v>
          </cell>
          <cell r="F187" t="str">
            <v>05 · Federal Revenue</v>
          </cell>
          <cell r="G187" t="str">
            <v>500 · Federal Grants</v>
          </cell>
          <cell r="H187" t="str">
            <v>Revenue</v>
          </cell>
          <cell r="I187" t="str">
            <v>Federal Entitlements</v>
          </cell>
          <cell r="J187" t="str">
            <v>5010</v>
          </cell>
          <cell r="K187" t="str">
            <v>Federal funding for startup charter schools</v>
          </cell>
        </row>
        <row r="188">
          <cell r="D188" t="str">
            <v>5020 · Supplemental grants</v>
          </cell>
          <cell r="E188" t="str">
            <v>Revenue</v>
          </cell>
          <cell r="F188" t="str">
            <v>05 · Federal Revenue</v>
          </cell>
          <cell r="G188" t="str">
            <v>500 · Federal Grants</v>
          </cell>
          <cell r="H188" t="str">
            <v>Revenue</v>
          </cell>
          <cell r="I188" t="str">
            <v>Other Government Funding/Grants</v>
          </cell>
          <cell r="J188" t="str">
            <v>5020</v>
          </cell>
          <cell r="K188">
            <v>0</v>
          </cell>
        </row>
        <row r="189">
          <cell r="D189" t="str">
            <v>5030 · Competitive federal grants</v>
          </cell>
          <cell r="E189" t="str">
            <v>Revenue</v>
          </cell>
          <cell r="F189" t="str">
            <v>05 · Federal Revenue</v>
          </cell>
          <cell r="G189" t="str">
            <v>500 · Federal Grants</v>
          </cell>
          <cell r="H189" t="str">
            <v>Revenue</v>
          </cell>
          <cell r="I189" t="str">
            <v>Other Government Funding/Grants</v>
          </cell>
          <cell r="J189" t="str">
            <v>5030</v>
          </cell>
          <cell r="K189" t="str">
            <v>Federal funding for other grants (typically comes from OSSE). Ex: SOAR, PLaCES, RTTT</v>
          </cell>
        </row>
        <row r="190">
          <cell r="D190" t="str">
            <v>5031 · Congressional facilities approp</v>
          </cell>
          <cell r="E190" t="str">
            <v>Revenue</v>
          </cell>
          <cell r="F190" t="str">
            <v>05 · Federal Revenue</v>
          </cell>
          <cell r="G190" t="str">
            <v>500 · Federal Grants</v>
          </cell>
          <cell r="H190" t="str">
            <v>Revenue</v>
          </cell>
          <cell r="I190" t="str">
            <v>Other Government Funding/Grants</v>
          </cell>
          <cell r="J190" t="str">
            <v>5031</v>
          </cell>
          <cell r="K190" t="str">
            <v>Do not use</v>
          </cell>
        </row>
        <row r="191">
          <cell r="D191" t="str">
            <v>5032 · ARRA SFSF GSF</v>
          </cell>
          <cell r="E191" t="str">
            <v>Revenue</v>
          </cell>
          <cell r="F191" t="str">
            <v>05 · Federal Revenue</v>
          </cell>
          <cell r="G191" t="str">
            <v>500 · Federal Grants</v>
          </cell>
          <cell r="H191" t="str">
            <v>Revenue</v>
          </cell>
          <cell r="I191" t="str">
            <v>Other Government Funding/Grants</v>
          </cell>
          <cell r="J191" t="str">
            <v>5032</v>
          </cell>
          <cell r="K191" t="str">
            <v>Do not use</v>
          </cell>
        </row>
        <row r="192">
          <cell r="D192" t="str">
            <v>5033 · ARRA SFSF ESF</v>
          </cell>
          <cell r="E192" t="str">
            <v>Revenue</v>
          </cell>
          <cell r="F192" t="str">
            <v>05 · Federal Revenue</v>
          </cell>
          <cell r="G192" t="str">
            <v>500 · Federal Grants</v>
          </cell>
          <cell r="H192" t="str">
            <v>Revenue</v>
          </cell>
          <cell r="I192" t="str">
            <v>Other Government Funding/Grants</v>
          </cell>
          <cell r="J192" t="str">
            <v>5033</v>
          </cell>
          <cell r="K192" t="str">
            <v>Do not use</v>
          </cell>
        </row>
        <row r="193">
          <cell r="D193" t="str">
            <v>5034 · EduJobs</v>
          </cell>
          <cell r="E193" t="str">
            <v>Revenue</v>
          </cell>
          <cell r="F193" t="str">
            <v>05 · Federal Revenue</v>
          </cell>
          <cell r="G193" t="str">
            <v>500 · Federal Grants</v>
          </cell>
          <cell r="H193" t="str">
            <v>Revenue</v>
          </cell>
          <cell r="I193" t="str">
            <v>Other Government Funding/Grants</v>
          </cell>
          <cell r="J193" t="str">
            <v>5034</v>
          </cell>
          <cell r="K193" t="str">
            <v>Do not use</v>
          </cell>
        </row>
        <row r="194">
          <cell r="D194" t="str">
            <v>5035 · QZAB grants</v>
          </cell>
          <cell r="E194" t="str">
            <v>Revenue</v>
          </cell>
          <cell r="F194" t="str">
            <v>05 · Federal Revenue</v>
          </cell>
          <cell r="G194" t="str">
            <v>500 · Federal Grants</v>
          </cell>
          <cell r="H194" t="str">
            <v>Revenue</v>
          </cell>
          <cell r="I194" t="str">
            <v>Other Government Funding/Grants</v>
          </cell>
          <cell r="J194" t="str">
            <v>5035</v>
          </cell>
          <cell r="K194" t="str">
            <v>Do not use</v>
          </cell>
        </row>
        <row r="195">
          <cell r="D195" t="str">
            <v>5040 · Temp restricted public grants</v>
          </cell>
          <cell r="E195" t="str">
            <v>Revenue</v>
          </cell>
          <cell r="F195" t="str">
            <v>05 · Federal Revenue</v>
          </cell>
          <cell r="G195" t="str">
            <v>500 · Federal Grants</v>
          </cell>
          <cell r="H195" t="str">
            <v>Revenue</v>
          </cell>
          <cell r="I195" t="str">
            <v>Other Government Funding/Grants</v>
          </cell>
          <cell r="J195" t="str">
            <v>5040</v>
          </cell>
          <cell r="K195" t="str">
            <v>Do not use</v>
          </cell>
        </row>
        <row r="196">
          <cell r="D196">
            <v>0</v>
          </cell>
          <cell r="E196">
            <v>0</v>
          </cell>
          <cell r="F196">
            <v>0</v>
          </cell>
          <cell r="G196">
            <v>0</v>
          </cell>
          <cell r="H196">
            <v>0</v>
          </cell>
          <cell r="I196">
            <v>0</v>
          </cell>
          <cell r="J196">
            <v>0</v>
          </cell>
          <cell r="K196">
            <v>0</v>
          </cell>
        </row>
        <row r="197">
          <cell r="D197" t="str">
            <v>5100 · National school lunch prog</v>
          </cell>
          <cell r="E197" t="str">
            <v>Revenue</v>
          </cell>
          <cell r="F197" t="str">
            <v>05 · Federal Revenue</v>
          </cell>
          <cell r="G197" t="str">
            <v>510 · Federal Programs</v>
          </cell>
          <cell r="H197" t="str">
            <v>Revenue</v>
          </cell>
          <cell r="I197" t="str">
            <v>Other Government Funding/Grants</v>
          </cell>
          <cell r="J197" t="str">
            <v>5100</v>
          </cell>
          <cell r="K197" t="str">
            <v xml:space="preserve">Federal program to subsidize breakfast, lunch, &amp; snack. Monthly claim. </v>
          </cell>
        </row>
        <row r="198">
          <cell r="D198" t="str">
            <v>5103 · Donated Federal Commodities</v>
          </cell>
          <cell r="E198" t="str">
            <v>Revenue</v>
          </cell>
          <cell r="F198" t="str">
            <v>05 · Federal Revenue</v>
          </cell>
          <cell r="G198" t="str">
            <v>510 · Federal Programs</v>
          </cell>
          <cell r="H198" t="str">
            <v>Revenue</v>
          </cell>
          <cell r="I198" t="str">
            <v>Other Government Funding/Grants</v>
          </cell>
          <cell r="J198" t="str">
            <v>5103</v>
          </cell>
          <cell r="K198" t="str">
            <v>Federal program to recognize donated commodities from government. This appears quietly on food services bills, especially from Revolutions Foods.</v>
          </cell>
        </row>
        <row r="199">
          <cell r="D199" t="str">
            <v>5104 · Fresh fruit &amp; vegetables prog</v>
          </cell>
          <cell r="E199" t="str">
            <v>Revenue</v>
          </cell>
          <cell r="F199" t="str">
            <v>05 · Federal Revenue</v>
          </cell>
          <cell r="G199" t="str">
            <v>510 · Federal Programs</v>
          </cell>
          <cell r="H199" t="str">
            <v>Revenue</v>
          </cell>
          <cell r="I199" t="str">
            <v>Other Government Funding/Grants</v>
          </cell>
          <cell r="J199" t="str">
            <v>5104</v>
          </cell>
          <cell r="K199" t="str">
            <v>Federal program from USDA. Monthly claim.</v>
          </cell>
        </row>
        <row r="200">
          <cell r="D200" t="str">
            <v>5105 · Child &amp; Adult Care Food Program</v>
          </cell>
          <cell r="E200" t="str">
            <v>Revenue</v>
          </cell>
          <cell r="F200" t="str">
            <v>05 · Federal Revenue</v>
          </cell>
          <cell r="G200" t="str">
            <v>510 · Federal Programs</v>
          </cell>
          <cell r="H200" t="str">
            <v>Revenue</v>
          </cell>
          <cell r="I200" t="str">
            <v>Other Government Funding/Grants</v>
          </cell>
          <cell r="J200" t="str">
            <v>5105</v>
          </cell>
          <cell r="K200" t="str">
            <v>Federal program from USDA. Monthly claim.</v>
          </cell>
        </row>
        <row r="201">
          <cell r="D201" t="str">
            <v>5110 · E-rate program</v>
          </cell>
          <cell r="E201" t="str">
            <v>Revenue</v>
          </cell>
          <cell r="F201" t="str">
            <v>05 · Federal Revenue</v>
          </cell>
          <cell r="G201" t="str">
            <v>510 · Federal Programs</v>
          </cell>
          <cell r="H201" t="str">
            <v>Revenue</v>
          </cell>
          <cell r="I201" t="str">
            <v>Other Government Funding/Grants</v>
          </cell>
          <cell r="J201" t="str">
            <v>5110</v>
          </cell>
          <cell r="K201" t="str">
            <v>Federal program to subsidize technology. Revenue appears as a reimbursement check from vendor or as a discount on vendor bill. The full amount of the expense should be recognized as 9120, with the discount recorded as revenue in this account.)</v>
          </cell>
        </row>
        <row r="202">
          <cell r="D202" t="str">
            <v>5120 · Medicaid program</v>
          </cell>
          <cell r="E202" t="str">
            <v>Revenue</v>
          </cell>
          <cell r="F202" t="str">
            <v>05 · Federal Revenue</v>
          </cell>
          <cell r="G202" t="str">
            <v>510 · Federal Programs</v>
          </cell>
          <cell r="H202" t="str">
            <v>Revenue</v>
          </cell>
          <cell r="I202" t="str">
            <v>Other Government Funding/Grants</v>
          </cell>
          <cell r="J202" t="str">
            <v>5120</v>
          </cell>
          <cell r="K202" t="str">
            <v>Federal program to reimburse for SpEd services provided to low-income students.</v>
          </cell>
        </row>
        <row r="203">
          <cell r="D203" t="str">
            <v>5130 · Child care subsidy program</v>
          </cell>
          <cell r="E203" t="str">
            <v>Revenue</v>
          </cell>
          <cell r="F203" t="str">
            <v>05 · Federal Revenue</v>
          </cell>
          <cell r="G203" t="str">
            <v>500 · Federal Grants</v>
          </cell>
          <cell r="H203" t="str">
            <v>Revenue</v>
          </cell>
          <cell r="I203" t="str">
            <v>Other Government Funding/Grants</v>
          </cell>
          <cell r="J203" t="str">
            <v>5130</v>
          </cell>
          <cell r="K203" t="str">
            <v>Federal program from HHS to subsidize after care. Very challenging to acquire. Monthly claim.</v>
          </cell>
        </row>
        <row r="205">
          <cell r="D205">
            <v>0</v>
          </cell>
          <cell r="E205">
            <v>0</v>
          </cell>
          <cell r="F205">
            <v>0</v>
          </cell>
          <cell r="G205">
            <v>0</v>
          </cell>
          <cell r="H205">
            <v>0</v>
          </cell>
          <cell r="I205">
            <v>0</v>
          </cell>
          <cell r="J205">
            <v>0</v>
          </cell>
          <cell r="K205">
            <v>0</v>
          </cell>
        </row>
        <row r="206">
          <cell r="D206">
            <v>0</v>
          </cell>
          <cell r="E206">
            <v>0</v>
          </cell>
          <cell r="F206">
            <v>0</v>
          </cell>
          <cell r="G206">
            <v>0</v>
          </cell>
          <cell r="H206">
            <v>0</v>
          </cell>
          <cell r="I206">
            <v>0</v>
          </cell>
          <cell r="J206">
            <v>0</v>
          </cell>
          <cell r="K206">
            <v>0</v>
          </cell>
        </row>
        <row r="207">
          <cell r="D207" t="str">
            <v>6000 · Individual grants</v>
          </cell>
          <cell r="E207" t="str">
            <v>Revenue</v>
          </cell>
          <cell r="F207" t="str">
            <v>06 · Private Revenue</v>
          </cell>
          <cell r="G207" t="str">
            <v>600 · Private Grants</v>
          </cell>
          <cell r="H207" t="str">
            <v>Revenue</v>
          </cell>
          <cell r="I207" t="str">
            <v>Private Grants and Donations</v>
          </cell>
          <cell r="J207" t="str">
            <v>6000</v>
          </cell>
          <cell r="K207" t="str">
            <v>Grants from individuals. Record as of date of letter, subject to contingencies. Grants typically have a use or time restriction on them (versus a contribution).</v>
          </cell>
        </row>
        <row r="208">
          <cell r="D208" t="str">
            <v>6010 · Corporate/business grants</v>
          </cell>
          <cell r="E208" t="str">
            <v>Revenue</v>
          </cell>
          <cell r="F208" t="str">
            <v>06 · Private Revenue</v>
          </cell>
          <cell r="G208" t="str">
            <v>600 · Private Grants</v>
          </cell>
          <cell r="H208" t="str">
            <v>Revenue</v>
          </cell>
          <cell r="I208" t="str">
            <v>Private Grants and Donations</v>
          </cell>
          <cell r="J208" t="str">
            <v>6010</v>
          </cell>
          <cell r="K208" t="str">
            <v>Grants from a business. Record as of date of letter, subject to contingencies</v>
          </cell>
        </row>
        <row r="209">
          <cell r="D209" t="str">
            <v>6020 · Foundation grants</v>
          </cell>
          <cell r="E209" t="str">
            <v>Revenue</v>
          </cell>
          <cell r="F209" t="str">
            <v>06 · Private Revenue</v>
          </cell>
          <cell r="G209" t="str">
            <v>600 · Private Grants</v>
          </cell>
          <cell r="H209" t="str">
            <v>Revenue</v>
          </cell>
          <cell r="I209" t="str">
            <v>Private Grants and Donations</v>
          </cell>
          <cell r="J209" t="str">
            <v>6020</v>
          </cell>
          <cell r="K209" t="str">
            <v>Grants from foundations. Record as of date of letter, subject to contingencies</v>
          </cell>
        </row>
        <row r="210">
          <cell r="D210" t="str">
            <v>6030 · Temp restricted private grants</v>
          </cell>
          <cell r="E210" t="str">
            <v>Revenue</v>
          </cell>
          <cell r="F210" t="str">
            <v>06 · Private Revenue</v>
          </cell>
          <cell r="G210" t="str">
            <v>600 · Private Grants</v>
          </cell>
          <cell r="H210" t="str">
            <v>Revenue</v>
          </cell>
          <cell r="I210" t="str">
            <v>Private Grants and Donations</v>
          </cell>
          <cell r="J210" t="str">
            <v>6030</v>
          </cell>
          <cell r="K210" t="str">
            <v>Do not use</v>
          </cell>
        </row>
        <row r="211">
          <cell r="D211" t="str">
            <v>6050 · Capital grants</v>
          </cell>
          <cell r="E211" t="str">
            <v>Revenue</v>
          </cell>
          <cell r="F211" t="str">
            <v>06 · Private Revenue</v>
          </cell>
          <cell r="G211" t="str">
            <v>600 · Private Grants</v>
          </cell>
          <cell r="H211" t="str">
            <v>Revenue</v>
          </cell>
          <cell r="I211" t="str">
            <v>Private Grants and Donations</v>
          </cell>
          <cell r="J211" t="str">
            <v>6050</v>
          </cell>
          <cell r="K211" t="str">
            <v>Grants from foundations specified for a building project.</v>
          </cell>
        </row>
        <row r="212">
          <cell r="D212">
            <v>0</v>
          </cell>
          <cell r="E212">
            <v>0</v>
          </cell>
          <cell r="F212">
            <v>0</v>
          </cell>
          <cell r="G212">
            <v>0</v>
          </cell>
          <cell r="H212">
            <v>0</v>
          </cell>
          <cell r="I212">
            <v>0</v>
          </cell>
          <cell r="J212">
            <v>0</v>
          </cell>
          <cell r="K212">
            <v>0</v>
          </cell>
        </row>
        <row r="213">
          <cell r="D213" t="str">
            <v>6100 · Use restriction satisfied</v>
          </cell>
          <cell r="E213" t="str">
            <v>Revenue</v>
          </cell>
          <cell r="F213" t="str">
            <v>06 · Private Revenue</v>
          </cell>
          <cell r="G213" t="str">
            <v>610 · Released From Restriction</v>
          </cell>
          <cell r="H213" t="str">
            <v>Revenue</v>
          </cell>
          <cell r="I213" t="str">
            <v>Private Grants and Donations</v>
          </cell>
          <cell r="J213" t="str">
            <v>6100</v>
          </cell>
          <cell r="K213" t="str">
            <v>Do not use</v>
          </cell>
        </row>
        <row r="214">
          <cell r="D214" t="str">
            <v>6110 · Time restriction satisfied</v>
          </cell>
          <cell r="E214" t="str">
            <v>Revenue</v>
          </cell>
          <cell r="F214" t="str">
            <v>06 · Private Revenue</v>
          </cell>
          <cell r="G214" t="str">
            <v>610 · Released From Restriction</v>
          </cell>
          <cell r="H214" t="str">
            <v>Revenue</v>
          </cell>
          <cell r="I214" t="str">
            <v>Private Grants and Donations</v>
          </cell>
          <cell r="J214" t="str">
            <v>6110</v>
          </cell>
          <cell r="K214" t="str">
            <v>Do not use</v>
          </cell>
        </row>
        <row r="215">
          <cell r="D215" t="str">
            <v>6120 · Asset restriction satisfied</v>
          </cell>
          <cell r="E215" t="str">
            <v>Revenue</v>
          </cell>
          <cell r="F215" t="str">
            <v>06 · Private Revenue</v>
          </cell>
          <cell r="G215" t="str">
            <v>610 · Released From Restriction</v>
          </cell>
          <cell r="H215" t="str">
            <v>Revenue</v>
          </cell>
          <cell r="I215" t="str">
            <v>Private Grants and Donations</v>
          </cell>
          <cell r="J215" t="str">
            <v>6120</v>
          </cell>
          <cell r="K215" t="str">
            <v>Do not use</v>
          </cell>
        </row>
        <row r="216">
          <cell r="D216">
            <v>0</v>
          </cell>
          <cell r="E216">
            <v>0</v>
          </cell>
          <cell r="F216">
            <v>0</v>
          </cell>
          <cell r="G216">
            <v>0</v>
          </cell>
          <cell r="H216">
            <v>0</v>
          </cell>
          <cell r="I216">
            <v>0</v>
          </cell>
          <cell r="J216">
            <v>0</v>
          </cell>
          <cell r="K216">
            <v>0</v>
          </cell>
        </row>
        <row r="217">
          <cell r="D217" t="str">
            <v>6200 · Individual contributions</v>
          </cell>
          <cell r="E217" t="str">
            <v>Revenue</v>
          </cell>
          <cell r="F217" t="str">
            <v>06 · Private Revenue</v>
          </cell>
          <cell r="G217" t="str">
            <v>620 · Private Contributions</v>
          </cell>
          <cell r="H217" t="str">
            <v>Revenue</v>
          </cell>
          <cell r="I217" t="str">
            <v>Private Grants and Donations</v>
          </cell>
          <cell r="J217" t="str">
            <v>6200</v>
          </cell>
          <cell r="K217" t="str">
            <v>Contributions from individuals. Record as of pledge date. Contributions typically have no use or time restrictions on them.</v>
          </cell>
        </row>
        <row r="218">
          <cell r="D218" t="str">
            <v>6205 · Individual contributions restr</v>
          </cell>
          <cell r="E218" t="str">
            <v>Revenue</v>
          </cell>
          <cell r="F218" t="str">
            <v>06 · Private Revenue</v>
          </cell>
          <cell r="G218" t="str">
            <v>620 · Private Contributions</v>
          </cell>
          <cell r="H218" t="str">
            <v>Revenue</v>
          </cell>
          <cell r="I218" t="str">
            <v>Private Grants and Donations</v>
          </cell>
          <cell r="J218" t="str">
            <v>6205</v>
          </cell>
          <cell r="K218">
            <v>0</v>
          </cell>
        </row>
        <row r="219">
          <cell r="D219" t="str">
            <v>6210 · Corporate contributions</v>
          </cell>
          <cell r="E219" t="str">
            <v>Revenue</v>
          </cell>
          <cell r="F219" t="str">
            <v>06 · Private Revenue</v>
          </cell>
          <cell r="G219" t="str">
            <v>620 · Private Contributions</v>
          </cell>
          <cell r="H219" t="str">
            <v>Revenue</v>
          </cell>
          <cell r="I219" t="str">
            <v>Private Grants and Donations</v>
          </cell>
          <cell r="J219" t="str">
            <v>6210</v>
          </cell>
          <cell r="K219" t="str">
            <v>Contributions from businesses. Record as of pledge dated.</v>
          </cell>
        </row>
        <row r="220">
          <cell r="D220" t="str">
            <v>6220 · Foundation contributions</v>
          </cell>
          <cell r="E220" t="str">
            <v>Revenue</v>
          </cell>
          <cell r="F220" t="str">
            <v>06 · Private Revenue</v>
          </cell>
          <cell r="G220" t="str">
            <v>620 · Private Contributions</v>
          </cell>
          <cell r="H220" t="str">
            <v>Revenue</v>
          </cell>
          <cell r="I220" t="str">
            <v>Private Grants and Donations</v>
          </cell>
          <cell r="J220" t="str">
            <v>6220</v>
          </cell>
          <cell r="K220" t="str">
            <v>Contributions from foundations. Record as of pledge date.</v>
          </cell>
        </row>
        <row r="221">
          <cell r="D221" t="str">
            <v>6230 · Special event contributions</v>
          </cell>
          <cell r="E221" t="str">
            <v>Revenue</v>
          </cell>
          <cell r="F221" t="str">
            <v>06 · Private Revenue</v>
          </cell>
          <cell r="G221" t="str">
            <v>620 · Private Contributions</v>
          </cell>
          <cell r="H221" t="str">
            <v>Revenue</v>
          </cell>
          <cell r="I221" t="str">
            <v>Private Grants and Donations</v>
          </cell>
          <cell r="J221" t="str">
            <v>6230</v>
          </cell>
          <cell r="K221" t="str">
            <v>Contributions for special events. Frequently, the school will want to track sponsors, auctions, &amp; tickets separately. This is done with a job Ex: SY14-15:Gala:Tickets</v>
          </cell>
        </row>
        <row r="222">
          <cell r="D222" t="str">
            <v>6240 · Temp restricted private contrib</v>
          </cell>
          <cell r="E222" t="str">
            <v>Revenue</v>
          </cell>
          <cell r="F222" t="str">
            <v>06 · Private Revenue</v>
          </cell>
          <cell r="G222" t="str">
            <v>620 · Private Contributions</v>
          </cell>
          <cell r="H222" t="str">
            <v>Revenue</v>
          </cell>
          <cell r="I222" t="str">
            <v>Private Grants and Donations</v>
          </cell>
          <cell r="J222" t="str">
            <v>6240</v>
          </cell>
          <cell r="K222" t="str">
            <v>Do not use</v>
          </cell>
        </row>
        <row r="223">
          <cell r="D223" t="str">
            <v>6250 · Capital campaign contributions</v>
          </cell>
          <cell r="E223" t="str">
            <v>Revenue</v>
          </cell>
          <cell r="F223" t="str">
            <v>06 · Private Revenue</v>
          </cell>
          <cell r="G223" t="str">
            <v>620 · Private Contributions</v>
          </cell>
          <cell r="H223" t="str">
            <v>Revenue</v>
          </cell>
          <cell r="I223" t="str">
            <v>Private Grants and Donations</v>
          </cell>
          <cell r="J223" t="str">
            <v>6250</v>
          </cell>
          <cell r="K223" t="str">
            <v xml:space="preserve">Contributions </v>
          </cell>
        </row>
        <row r="224">
          <cell r="D224">
            <v>0</v>
          </cell>
          <cell r="E224">
            <v>0</v>
          </cell>
          <cell r="F224">
            <v>0</v>
          </cell>
          <cell r="G224">
            <v>0</v>
          </cell>
          <cell r="H224">
            <v>0</v>
          </cell>
          <cell r="I224">
            <v>0</v>
          </cell>
          <cell r="J224">
            <v>0</v>
          </cell>
          <cell r="K224">
            <v>0</v>
          </cell>
        </row>
        <row r="225">
          <cell r="D225" t="str">
            <v>6300 · Before care after care fees</v>
          </cell>
          <cell r="E225" t="str">
            <v>Revenue</v>
          </cell>
          <cell r="F225" t="str">
            <v>06 · Private Revenue</v>
          </cell>
          <cell r="G225" t="str">
            <v>630 · Activity Fees</v>
          </cell>
          <cell r="H225" t="str">
            <v>Revenue</v>
          </cell>
          <cell r="I225" t="str">
            <v>Activity Fees</v>
          </cell>
          <cell r="J225" t="str">
            <v>6300</v>
          </cell>
          <cell r="K225" t="str">
            <v>Student payments for before care, after care</v>
          </cell>
        </row>
        <row r="226">
          <cell r="D226" t="str">
            <v>6301 · Supplemental summer fees</v>
          </cell>
          <cell r="E226" t="str">
            <v>Revenue</v>
          </cell>
          <cell r="F226" t="str">
            <v>06 · Private Revenue</v>
          </cell>
          <cell r="G226" t="str">
            <v>620 · Private Contributions</v>
          </cell>
          <cell r="H226" t="str">
            <v>Revenue</v>
          </cell>
          <cell r="I226" t="str">
            <v>Activity Fees</v>
          </cell>
          <cell r="J226" t="str">
            <v>6301</v>
          </cell>
          <cell r="K226" t="str">
            <v>Student payments for summer</v>
          </cell>
        </row>
        <row r="227">
          <cell r="D227" t="str">
            <v>6305 · Other program fees</v>
          </cell>
          <cell r="E227" t="str">
            <v>Revenue</v>
          </cell>
          <cell r="F227" t="str">
            <v>06 · Private Revenue</v>
          </cell>
          <cell r="G227" t="str">
            <v>620 · Private Contributions</v>
          </cell>
          <cell r="H227" t="str">
            <v>Revenue</v>
          </cell>
          <cell r="I227" t="str">
            <v>Activity Fees</v>
          </cell>
          <cell r="J227" t="str">
            <v>6305</v>
          </cell>
          <cell r="K227" t="str">
            <v>Student payments for other programs</v>
          </cell>
        </row>
        <row r="228">
          <cell r="D228" t="str">
            <v>6310 · Field trip fees</v>
          </cell>
          <cell r="E228" t="str">
            <v>Revenue</v>
          </cell>
          <cell r="F228" t="str">
            <v>06 · Private Revenue</v>
          </cell>
          <cell r="G228" t="str">
            <v>630 · Activity Fees</v>
          </cell>
          <cell r="H228" t="str">
            <v>Revenue</v>
          </cell>
          <cell r="I228" t="str">
            <v>Activity Fees</v>
          </cell>
          <cell r="J228" t="str">
            <v>6310</v>
          </cell>
          <cell r="K228" t="str">
            <v>Student payments for field trips</v>
          </cell>
        </row>
        <row r="229">
          <cell r="D229" t="str">
            <v>6320 · Club &amp; other fees</v>
          </cell>
          <cell r="E229" t="str">
            <v>Revenue</v>
          </cell>
          <cell r="F229" t="str">
            <v>06 · Private Revenue</v>
          </cell>
          <cell r="G229" t="str">
            <v>630 · Activity Fees</v>
          </cell>
          <cell r="H229" t="str">
            <v>Revenue</v>
          </cell>
          <cell r="I229" t="str">
            <v>Activity Fees</v>
          </cell>
          <cell r="J229" t="str">
            <v>6320</v>
          </cell>
          <cell r="K229" t="str">
            <v>Student payment for clubs, etc</v>
          </cell>
        </row>
        <row r="230">
          <cell r="D230">
            <v>0</v>
          </cell>
          <cell r="E230">
            <v>0</v>
          </cell>
          <cell r="F230">
            <v>0</v>
          </cell>
          <cell r="G230">
            <v>0</v>
          </cell>
          <cell r="H230">
            <v>0</v>
          </cell>
          <cell r="I230">
            <v>0</v>
          </cell>
          <cell r="J230">
            <v>0</v>
          </cell>
          <cell r="K230">
            <v>0</v>
          </cell>
        </row>
        <row r="231">
          <cell r="D231" t="str">
            <v>6400 · Paid meals sales</v>
          </cell>
          <cell r="E231" t="str">
            <v>Revenue</v>
          </cell>
          <cell r="F231" t="str">
            <v>06 · Private Revenue</v>
          </cell>
          <cell r="G231" t="str">
            <v>640 · School Sales</v>
          </cell>
          <cell r="H231" t="str">
            <v>Revenue</v>
          </cell>
          <cell r="I231" t="str">
            <v>Activity Fees</v>
          </cell>
          <cell r="J231" t="str">
            <v>6400</v>
          </cell>
          <cell r="K231" t="str">
            <v>Student payments for meals</v>
          </cell>
        </row>
        <row r="232">
          <cell r="D232" t="str">
            <v>6410 · School store sales</v>
          </cell>
          <cell r="E232" t="str">
            <v>Revenue</v>
          </cell>
          <cell r="F232" t="str">
            <v>06 · Private Revenue</v>
          </cell>
          <cell r="G232" t="str">
            <v>640 · School Sales</v>
          </cell>
          <cell r="H232" t="str">
            <v>Revenue</v>
          </cell>
          <cell r="I232" t="str">
            <v>Activity Fees</v>
          </cell>
          <cell r="J232" t="str">
            <v>6410</v>
          </cell>
          <cell r="K232" t="str">
            <v>Student payments for school store</v>
          </cell>
        </row>
        <row r="233">
          <cell r="D233" t="str">
            <v>6420 · Student/parent fundraising</v>
          </cell>
          <cell r="E233" t="str">
            <v>Revenue</v>
          </cell>
          <cell r="F233" t="str">
            <v>06 · Private Revenue</v>
          </cell>
          <cell r="G233" t="str">
            <v>640 · School Sales</v>
          </cell>
          <cell r="H233" t="str">
            <v>Revenue</v>
          </cell>
          <cell r="I233" t="str">
            <v>Activity Fees</v>
          </cell>
          <cell r="J233" t="str">
            <v>6420</v>
          </cell>
          <cell r="K233" t="str">
            <v>Student fundraising</v>
          </cell>
        </row>
        <row r="234">
          <cell r="D234" t="str">
            <v>6421 · Student fundraising costs</v>
          </cell>
          <cell r="E234" t="str">
            <v>Revenue</v>
          </cell>
          <cell r="F234" t="str">
            <v>06 · Private Revenue</v>
          </cell>
          <cell r="G234" t="str">
            <v>640 · School Sales</v>
          </cell>
          <cell r="H234" t="str">
            <v>Revenue</v>
          </cell>
          <cell r="I234" t="str">
            <v>Activity Fees</v>
          </cell>
          <cell r="J234" t="str">
            <v>6421</v>
          </cell>
          <cell r="K234" t="str">
            <v>Student fundraising costs, a contra revenue account</v>
          </cell>
        </row>
        <row r="235">
          <cell r="D235" t="str">
            <v>6430 · Student uniform sales</v>
          </cell>
          <cell r="E235" t="str">
            <v>Revenue</v>
          </cell>
          <cell r="F235" t="str">
            <v>06 · Private Revenue</v>
          </cell>
          <cell r="G235" t="str">
            <v>640 · School Sales</v>
          </cell>
          <cell r="H235" t="str">
            <v>Revenue</v>
          </cell>
          <cell r="I235" t="str">
            <v>Activity Fees</v>
          </cell>
          <cell r="J235" t="str">
            <v>6430</v>
          </cell>
          <cell r="K235" t="str">
            <v>Student payments for uniforms</v>
          </cell>
        </row>
        <row r="236">
          <cell r="D236">
            <v>0</v>
          </cell>
          <cell r="E236">
            <v>0</v>
          </cell>
          <cell r="F236">
            <v>0</v>
          </cell>
          <cell r="G236">
            <v>0</v>
          </cell>
          <cell r="H236">
            <v>0</v>
          </cell>
          <cell r="I236">
            <v>0</v>
          </cell>
          <cell r="J236">
            <v>0</v>
          </cell>
          <cell r="K236">
            <v>0</v>
          </cell>
        </row>
        <row r="237">
          <cell r="D237" t="str">
            <v>6500 · Short-term investments</v>
          </cell>
          <cell r="E237" t="str">
            <v>Revenue</v>
          </cell>
          <cell r="F237" t="str">
            <v>06 · Private Revenue</v>
          </cell>
          <cell r="G237" t="str">
            <v>650 · Additional Revenue</v>
          </cell>
          <cell r="H237" t="str">
            <v>Revenue</v>
          </cell>
          <cell r="I237" t="str">
            <v>Other Income</v>
          </cell>
          <cell r="J237" t="str">
            <v>6500</v>
          </cell>
          <cell r="K237" t="str">
            <v>Interest from cash or cash equivalents</v>
          </cell>
        </row>
        <row r="238">
          <cell r="D238" t="str">
            <v>6510 · Dividends &amp; interest securities</v>
          </cell>
          <cell r="E238" t="str">
            <v>Revenue</v>
          </cell>
          <cell r="F238" t="str">
            <v>06 · Private Revenue</v>
          </cell>
          <cell r="G238" t="str">
            <v>650 · Additional Revenue</v>
          </cell>
          <cell r="H238" t="str">
            <v>Revenue</v>
          </cell>
          <cell r="I238" t="str">
            <v>Other Income</v>
          </cell>
          <cell r="J238" t="str">
            <v>6510</v>
          </cell>
          <cell r="K238" t="str">
            <v>Dividends from securities or interest from CDs, or other interest-bearing investments.</v>
          </cell>
        </row>
        <row r="239">
          <cell r="D239" t="str">
            <v>6520 · Rental revenue</v>
          </cell>
          <cell r="E239" t="str">
            <v>Revenue</v>
          </cell>
          <cell r="F239" t="str">
            <v>06 · Private Revenue</v>
          </cell>
          <cell r="G239" t="str">
            <v>650 · Additional Revenue</v>
          </cell>
          <cell r="H239" t="str">
            <v>Revenue</v>
          </cell>
          <cell r="I239" t="str">
            <v>Other Income</v>
          </cell>
          <cell r="J239" t="str">
            <v>6520</v>
          </cell>
          <cell r="K239" t="str">
            <v xml:space="preserve">Fees earned from organizations renting space. This can trigger discussions about Unrelated Business Income </v>
          </cell>
        </row>
        <row r="240">
          <cell r="D240" t="str">
            <v>6530 · Realized gains/losses</v>
          </cell>
          <cell r="E240" t="str">
            <v>Revenue</v>
          </cell>
          <cell r="F240" t="str">
            <v>06 · Private Revenue</v>
          </cell>
          <cell r="G240" t="str">
            <v>650 · Additional Revenue</v>
          </cell>
          <cell r="H240" t="str">
            <v>Revenue</v>
          </cell>
          <cell r="I240" t="str">
            <v>Other Income</v>
          </cell>
          <cell r="J240" t="str">
            <v>6530</v>
          </cell>
          <cell r="K240" t="str">
            <v>Gains/losses from executed/closed transactions (e.g. gains or losses from sales of donated stock, hedges closed during period, and the like)</v>
          </cell>
        </row>
        <row r="241">
          <cell r="D241" t="str">
            <v>6540 · Unrealized gains/losses</v>
          </cell>
          <cell r="E241" t="str">
            <v>Revenue</v>
          </cell>
          <cell r="F241" t="str">
            <v>06 · Private Revenue</v>
          </cell>
          <cell r="G241" t="str">
            <v>650 · Additional Revenue</v>
          </cell>
          <cell r="H241" t="str">
            <v>Revenue</v>
          </cell>
          <cell r="I241" t="str">
            <v>Other Income</v>
          </cell>
          <cell r="J241" t="str">
            <v>6540</v>
          </cell>
          <cell r="K241" t="str">
            <v>Gains/losses from unexecuted/open transactions (e.g.  changes in hedging instrument value [interest rate swap], marketable securities or CDs held)</v>
          </cell>
        </row>
        <row r="242">
          <cell r="D242" t="str">
            <v>6550 · Advertising revenue</v>
          </cell>
          <cell r="E242" t="str">
            <v>Revenue</v>
          </cell>
          <cell r="F242" t="str">
            <v>06 · Private Revenue</v>
          </cell>
          <cell r="G242" t="str">
            <v>650 · Additional Revenue</v>
          </cell>
          <cell r="H242" t="str">
            <v>Revenue</v>
          </cell>
          <cell r="I242" t="str">
            <v>Other Income</v>
          </cell>
          <cell r="J242" t="str">
            <v>6550</v>
          </cell>
          <cell r="K242" t="str">
            <v>Revenue for advertising not associated with fundraising</v>
          </cell>
        </row>
        <row r="243">
          <cell r="D243" t="str">
            <v>6560 · Miscellaneous revenue</v>
          </cell>
          <cell r="E243" t="str">
            <v>Revenue</v>
          </cell>
          <cell r="F243" t="str">
            <v>06 · Private Revenue</v>
          </cell>
          <cell r="G243" t="str">
            <v>650 · Additional Revenue</v>
          </cell>
          <cell r="H243" t="str">
            <v>Revenue</v>
          </cell>
          <cell r="I243" t="str">
            <v>Other Income</v>
          </cell>
          <cell r="J243" t="str">
            <v>6560</v>
          </cell>
          <cell r="K243" t="str">
            <v>Revenue that doesn’t match any other account, including advertising revenue. Attempt to not use.</v>
          </cell>
        </row>
        <row r="244">
          <cell r="D244" t="str">
            <v>6580 · Tuition</v>
          </cell>
          <cell r="E244" t="str">
            <v>Revenue</v>
          </cell>
          <cell r="F244" t="str">
            <v>06 · Private Revenue</v>
          </cell>
          <cell r="G244" t="str">
            <v>650 · Additional Revenue</v>
          </cell>
          <cell r="H244" t="str">
            <v>Revenue</v>
          </cell>
          <cell r="I244" t="str">
            <v>Other Income</v>
          </cell>
          <cell r="J244" t="str">
            <v>6580</v>
          </cell>
          <cell r="K244" t="str">
            <v>Fees earned from students that do not reside in D.C. This may no longer be used as OSSE has indicated that they will now handle all billing for out-of-state students.</v>
          </cell>
        </row>
        <row r="245">
          <cell r="D245">
            <v>0</v>
          </cell>
          <cell r="E245">
            <v>0</v>
          </cell>
          <cell r="F245">
            <v>0</v>
          </cell>
          <cell r="G245">
            <v>0</v>
          </cell>
          <cell r="H245">
            <v>0</v>
          </cell>
          <cell r="I245">
            <v>0</v>
          </cell>
          <cell r="J245">
            <v>0</v>
          </cell>
          <cell r="K245">
            <v>0</v>
          </cell>
        </row>
        <row r="246">
          <cell r="D246" t="str">
            <v>6700 · Donated services revenue</v>
          </cell>
          <cell r="E246" t="str">
            <v>Revenue</v>
          </cell>
          <cell r="F246" t="str">
            <v>06 · Private Revenue</v>
          </cell>
          <cell r="G246" t="str">
            <v>670 · Donated Revenue</v>
          </cell>
          <cell r="H246" t="str">
            <v>Revenue</v>
          </cell>
          <cell r="I246" t="str">
            <v>Other Income</v>
          </cell>
          <cell r="J246" t="str">
            <v>6700</v>
          </cell>
          <cell r="K246" t="str">
            <v>Revenue from in-kind services – must be of a professional nature, does not include volunteer work, typically services such as consulting, legal, marketing, and the like show up here, as does rent [i.e. free use of space] (not included in 990 revenue)</v>
          </cell>
        </row>
        <row r="247">
          <cell r="D247" t="str">
            <v>6710 · Donated products/goods revenue</v>
          </cell>
          <cell r="E247" t="str">
            <v>Revenue</v>
          </cell>
          <cell r="F247" t="str">
            <v>06 · Private Revenue</v>
          </cell>
          <cell r="G247" t="str">
            <v>670 · Donated Revenue</v>
          </cell>
          <cell r="H247" t="str">
            <v>Revenue</v>
          </cell>
          <cell r="I247" t="str">
            <v>Other Income</v>
          </cell>
          <cell r="J247" t="str">
            <v>6710</v>
          </cell>
          <cell r="K247" t="str">
            <v>Revenue from in-kind products, such as bookshelves, desks and computers. Record at current value of product</v>
          </cell>
        </row>
        <row r="248">
          <cell r="D248">
            <v>0</v>
          </cell>
          <cell r="E248">
            <v>0</v>
          </cell>
          <cell r="F248">
            <v>0</v>
          </cell>
          <cell r="G248">
            <v>0</v>
          </cell>
          <cell r="H248">
            <v>0</v>
          </cell>
          <cell r="I248">
            <v>0</v>
          </cell>
          <cell r="J248">
            <v>0</v>
          </cell>
          <cell r="K248">
            <v>0</v>
          </cell>
        </row>
        <row r="249">
          <cell r="D249">
            <v>0</v>
          </cell>
          <cell r="E249">
            <v>0</v>
          </cell>
          <cell r="F249">
            <v>0</v>
          </cell>
          <cell r="G249">
            <v>0</v>
          </cell>
          <cell r="H249">
            <v>0</v>
          </cell>
          <cell r="I249">
            <v>0</v>
          </cell>
          <cell r="J249">
            <v>0</v>
          </cell>
          <cell r="K249">
            <v>0</v>
          </cell>
        </row>
        <row r="250">
          <cell r="D250" t="str">
            <v>7000 · Leadership salaries</v>
          </cell>
          <cell r="E250" t="str">
            <v>Expenses</v>
          </cell>
          <cell r="F250" t="str">
            <v>07 · Staff-Related Expense</v>
          </cell>
          <cell r="G250" t="str">
            <v>700 · Curricular Salaries</v>
          </cell>
          <cell r="H250" t="str">
            <v>Personnel Salaries and Benefits</v>
          </cell>
          <cell r="I250" t="str">
            <v>Principal/Executive Salary</v>
          </cell>
          <cell r="J250" t="str">
            <v>7000</v>
          </cell>
          <cell r="K250" t="str">
            <v>Salaries for curricular leaders, including principals, assistant principals. For Executive Director, Chief Academic Officer, use 7300. Note for all salary accounts: Take caution not to have only one employee coded to an account code.</v>
          </cell>
        </row>
        <row r="251">
          <cell r="D251" t="str">
            <v>7010 · Teacher salaries</v>
          </cell>
          <cell r="E251" t="str">
            <v>Expenses</v>
          </cell>
          <cell r="F251" t="str">
            <v>07 · Staff-Related Expense</v>
          </cell>
          <cell r="G251" t="str">
            <v>700 · Curricular Salaries</v>
          </cell>
          <cell r="H251" t="str">
            <v>Personnel Salaries and Benefits</v>
          </cell>
          <cell r="I251" t="str">
            <v>Teachers Salaries</v>
          </cell>
          <cell r="J251" t="str">
            <v>7010</v>
          </cell>
          <cell r="K251" t="str">
            <v>Salaries for grade-level in ES, MS or subject teachers in HS. This does NOT include SpEd teachers, ELL teachers or Specials.</v>
          </cell>
        </row>
        <row r="252">
          <cell r="D252" t="str">
            <v>7011 · SpEd salaries</v>
          </cell>
          <cell r="E252" t="str">
            <v>Expenses</v>
          </cell>
          <cell r="F252" t="str">
            <v>07 · Staff-Related Expense</v>
          </cell>
          <cell r="G252" t="str">
            <v>700 · Curricular Salaries</v>
          </cell>
          <cell r="H252" t="str">
            <v>Personnel Salaries and Benefits</v>
          </cell>
          <cell r="I252" t="str">
            <v>Special Education Salaries</v>
          </cell>
          <cell r="J252" t="str">
            <v>7011</v>
          </cell>
          <cell r="K252" t="str">
            <v xml:space="preserve">Salaries for special education teachers and coordinators </v>
          </cell>
        </row>
        <row r="253">
          <cell r="D253" t="str">
            <v>7012 · ELL teacher salaries</v>
          </cell>
          <cell r="E253" t="str">
            <v>Expenses</v>
          </cell>
          <cell r="F253" t="str">
            <v>07 · Staff-Related Expense</v>
          </cell>
          <cell r="G253" t="str">
            <v>700 · Curricular Salaries</v>
          </cell>
          <cell r="H253" t="str">
            <v>Personnel Salaries and Benefits</v>
          </cell>
          <cell r="I253" t="str">
            <v>Teachers Salaries</v>
          </cell>
          <cell r="J253" t="str">
            <v>7012</v>
          </cell>
          <cell r="K253" t="str">
            <v>Salaries for ELL  teachers and coordinators</v>
          </cell>
        </row>
        <row r="254">
          <cell r="D254" t="str">
            <v>7013 · Specials salaries</v>
          </cell>
          <cell r="E254" t="str">
            <v>Expenses</v>
          </cell>
          <cell r="F254" t="str">
            <v>07 · Staff-Related Expense</v>
          </cell>
          <cell r="G254" t="str">
            <v>700 · Curricular Salaries</v>
          </cell>
          <cell r="H254" t="str">
            <v>Personnel Salaries and Benefits</v>
          </cell>
          <cell r="I254" t="str">
            <v>Teachers Salaries</v>
          </cell>
          <cell r="J254" t="str">
            <v>7013</v>
          </cell>
          <cell r="K254" t="str">
            <v>Salaries for ES, MS specialists in art, music, language, PE, etc. For HS, use 7010. This is an optional account that can be used.</v>
          </cell>
        </row>
        <row r="255">
          <cell r="D255" t="str">
            <v>7014 · Substitute salaries</v>
          </cell>
          <cell r="E255" t="str">
            <v>Expenses</v>
          </cell>
          <cell r="F255" t="str">
            <v>07 · Staff-Related Expense</v>
          </cell>
          <cell r="G255" t="str">
            <v>700 · Curricular Salaries</v>
          </cell>
          <cell r="H255" t="str">
            <v>Personnel Salaries and Benefits</v>
          </cell>
          <cell r="I255" t="str">
            <v>Teachers Salaries</v>
          </cell>
          <cell r="J255" t="str">
            <v>7014</v>
          </cell>
          <cell r="K255" t="str">
            <v>Salaries for short or long-term substitutes that are on payroll. (Note: Unless school is using a company, all substitutes should be paid as employees, not 1099 contractors. This is an IRS law.)</v>
          </cell>
        </row>
        <row r="256">
          <cell r="D256" t="str">
            <v>7019 · Teaching residents salaries</v>
          </cell>
          <cell r="E256" t="str">
            <v>Expenses</v>
          </cell>
          <cell r="F256" t="str">
            <v>07 · Staff-Related Expense</v>
          </cell>
          <cell r="G256" t="str">
            <v>700 · Curricular Salaries</v>
          </cell>
          <cell r="H256" t="str">
            <v>Personnel Salaries and Benefits</v>
          </cell>
          <cell r="I256" t="str">
            <v>Teachers Salaries</v>
          </cell>
          <cell r="J256" t="str">
            <v>7019</v>
          </cell>
          <cell r="K256" t="str">
            <v>Salaries for teaching residents</v>
          </cell>
        </row>
        <row r="257">
          <cell r="D257" t="str">
            <v>7020 · Teacher aides salaries</v>
          </cell>
          <cell r="E257" t="str">
            <v>Expenses</v>
          </cell>
          <cell r="F257" t="str">
            <v>07 · Staff-Related Expense</v>
          </cell>
          <cell r="G257" t="str">
            <v>700 · Curricular Salaries</v>
          </cell>
          <cell r="H257" t="str">
            <v>Personnel Salaries and Benefits</v>
          </cell>
          <cell r="I257" t="str">
            <v>Teacher Aides/Assistants Salaries</v>
          </cell>
          <cell r="J257" t="str">
            <v>7020</v>
          </cell>
          <cell r="K257" t="str">
            <v>Salaries for teacher aides</v>
          </cell>
        </row>
        <row r="258">
          <cell r="D258" t="str">
            <v>7030 · Other curricular salaries</v>
          </cell>
          <cell r="E258" t="str">
            <v>Expenses</v>
          </cell>
          <cell r="F258" t="str">
            <v>07 · Staff-Related Expense</v>
          </cell>
          <cell r="G258" t="str">
            <v>700 · Curricular Salaries</v>
          </cell>
          <cell r="H258" t="str">
            <v>Personnel Salaries and Benefits</v>
          </cell>
          <cell r="I258" t="str">
            <v>Other Education Professionals Salaries</v>
          </cell>
          <cell r="J258" t="str">
            <v>7030</v>
          </cell>
          <cell r="K258" t="str">
            <v>Salaries for other curricular positions. Ex: Reading &amp; math specialists</v>
          </cell>
        </row>
        <row r="259">
          <cell r="D259" t="str">
            <v>7080 · Curricular stipends</v>
          </cell>
          <cell r="E259" t="str">
            <v>Expenses</v>
          </cell>
          <cell r="F259" t="str">
            <v>07 · Staff-Related Expense</v>
          </cell>
          <cell r="G259" t="str">
            <v>700 · Curricular Salaries</v>
          </cell>
          <cell r="H259" t="str">
            <v>Personnel Salaries and Benefits</v>
          </cell>
          <cell r="I259" t="str">
            <v>Teachers Salaries</v>
          </cell>
          <cell r="J259" t="str">
            <v>7080</v>
          </cell>
          <cell r="K259" t="str">
            <v>Stipends for curricular staff performing additional duties</v>
          </cell>
        </row>
        <row r="260">
          <cell r="D260" t="str">
            <v>7090 · Curricular bonuses</v>
          </cell>
          <cell r="E260" t="str">
            <v>Expenses</v>
          </cell>
          <cell r="F260" t="str">
            <v>07 · Staff-Related Expense</v>
          </cell>
          <cell r="G260" t="str">
            <v>700 · Curricular Salaries</v>
          </cell>
          <cell r="H260" t="str">
            <v>Personnel Salaries and Benefits</v>
          </cell>
          <cell r="I260" t="str">
            <v>Teachers Salaries</v>
          </cell>
          <cell r="J260" t="str">
            <v>7090</v>
          </cell>
          <cell r="K260" t="str">
            <v>Bonuses for curricular staff</v>
          </cell>
        </row>
        <row r="261">
          <cell r="D261">
            <v>0</v>
          </cell>
          <cell r="E261">
            <v>0</v>
          </cell>
          <cell r="F261">
            <v>0</v>
          </cell>
          <cell r="G261">
            <v>0</v>
          </cell>
          <cell r="H261">
            <v>0</v>
          </cell>
          <cell r="I261">
            <v>0</v>
          </cell>
          <cell r="J261">
            <v>0</v>
          </cell>
          <cell r="K261">
            <v>0</v>
          </cell>
        </row>
        <row r="262">
          <cell r="D262" t="str">
            <v>7100 · Student support salaries</v>
          </cell>
          <cell r="E262" t="str">
            <v>Expenses</v>
          </cell>
          <cell r="F262" t="str">
            <v>07 · Staff-Related Expense</v>
          </cell>
          <cell r="G262" t="str">
            <v>710 · Supplemental Service Salaries</v>
          </cell>
          <cell r="H262" t="str">
            <v>Personnel Salaries and Benefits</v>
          </cell>
          <cell r="I262" t="str">
            <v>Other Education Professionals Salaries</v>
          </cell>
          <cell r="J262" t="str">
            <v>7100</v>
          </cell>
          <cell r="K262" t="str">
            <v>Salaries for staff providing services to students -- supplemental functions. Ex: Deans, Counselors</v>
          </cell>
        </row>
        <row r="263">
          <cell r="D263" t="str">
            <v>7110 · Instr staff support salaries</v>
          </cell>
          <cell r="E263" t="str">
            <v>Expenses</v>
          </cell>
          <cell r="F263" t="str">
            <v>07 · Staff-Related Expense</v>
          </cell>
          <cell r="G263" t="str">
            <v>710 · Supplemental Service Salaries</v>
          </cell>
          <cell r="H263" t="str">
            <v>Personnel Salaries and Benefits</v>
          </cell>
          <cell r="I263" t="str">
            <v>Other Education Professionals Salaries</v>
          </cell>
          <cell r="J263" t="str">
            <v>7110</v>
          </cell>
          <cell r="K263" t="str">
            <v>Salaries for staff focused on providing services to curricular staff vs. students (primarily instructional coaches)</v>
          </cell>
        </row>
        <row r="264">
          <cell r="D264" t="str">
            <v>7120 · Clerical salaries</v>
          </cell>
          <cell r="E264" t="str">
            <v>Expenses</v>
          </cell>
          <cell r="F264" t="str">
            <v>07 · Staff-Related Expense</v>
          </cell>
          <cell r="G264" t="str">
            <v>710 · Supplemental Service Salaries</v>
          </cell>
          <cell r="H264" t="str">
            <v>Personnel Salaries and Benefits</v>
          </cell>
          <cell r="I264" t="str">
            <v>Clerical Salaries</v>
          </cell>
          <cell r="J264" t="str">
            <v>7120</v>
          </cell>
          <cell r="K264" t="str">
            <v xml:space="preserve">Salaries for front office and assistants </v>
          </cell>
        </row>
        <row r="265">
          <cell r="D265" t="str">
            <v>7130 · Business, operations salaries</v>
          </cell>
          <cell r="E265" t="str">
            <v>Expenses</v>
          </cell>
          <cell r="F265" t="str">
            <v>07 · Staff-Related Expense</v>
          </cell>
          <cell r="G265" t="str">
            <v>710 · Supplemental Service Salaries</v>
          </cell>
          <cell r="H265" t="str">
            <v>Personnel Salaries and Benefits</v>
          </cell>
          <cell r="I265" t="str">
            <v>Business/Operations Salaries</v>
          </cell>
          <cell r="J265" t="str">
            <v>7130</v>
          </cell>
          <cell r="K265" t="str">
            <v>Salaries for business, operations staff. Ex: business manager, Director of Operations. Also other business support functions such as Student Data Analyst and Registrar. For CFO, COO, use 7300</v>
          </cell>
        </row>
        <row r="266">
          <cell r="D266" t="str">
            <v>7131 · IT staff salaries</v>
          </cell>
          <cell r="E266" t="str">
            <v>Expenses</v>
          </cell>
          <cell r="F266" t="str">
            <v>07 · Staff-Related Expense</v>
          </cell>
          <cell r="G266" t="str">
            <v>710 · Supplemental Service Salaries</v>
          </cell>
          <cell r="H266" t="str">
            <v>Personnel Salaries and Benefits</v>
          </cell>
          <cell r="I266" t="str">
            <v>Business/Operations Salaries</v>
          </cell>
          <cell r="J266" t="str">
            <v>7131</v>
          </cell>
          <cell r="K266" t="str">
            <v>Salaries for IT staff</v>
          </cell>
        </row>
        <row r="267">
          <cell r="D267" t="str">
            <v>7140 · Maintenance/custodial salaries</v>
          </cell>
          <cell r="E267" t="str">
            <v>Expenses</v>
          </cell>
          <cell r="F267" t="str">
            <v>07 · Staff-Related Expense</v>
          </cell>
          <cell r="G267" t="str">
            <v>710 · Supplemental Service Salaries</v>
          </cell>
          <cell r="H267" t="str">
            <v>Personnel Salaries and Benefits</v>
          </cell>
          <cell r="I267" t="str">
            <v>Custodial Salaries</v>
          </cell>
          <cell r="J267" t="str">
            <v>7140</v>
          </cell>
          <cell r="K267" t="str">
            <v>Salaries for custodial staff</v>
          </cell>
        </row>
        <row r="268">
          <cell r="D268" t="str">
            <v>7150 · Security salaries</v>
          </cell>
          <cell r="E268" t="str">
            <v>Expenses</v>
          </cell>
          <cell r="F268" t="str">
            <v>07 · Staff-Related Expense</v>
          </cell>
          <cell r="G268" t="str">
            <v>710 · Supplemental Service Salaries</v>
          </cell>
          <cell r="H268" t="str">
            <v>Personnel Salaries and Benefits</v>
          </cell>
          <cell r="I268" t="str">
            <v>Other Staff Salaries</v>
          </cell>
          <cell r="J268" t="str">
            <v>7150</v>
          </cell>
          <cell r="K268" t="str">
            <v>Salaries for security</v>
          </cell>
        </row>
        <row r="269">
          <cell r="D269" t="str">
            <v>7160 · Other service salaries</v>
          </cell>
          <cell r="E269" t="str">
            <v>Expenses</v>
          </cell>
          <cell r="F269" t="str">
            <v>07 · Staff-Related Expense</v>
          </cell>
          <cell r="G269" t="str">
            <v>710 · Supplemental Service Salaries</v>
          </cell>
          <cell r="H269" t="str">
            <v>Personnel Salaries and Benefits</v>
          </cell>
          <cell r="I269" t="str">
            <v>Other Staff Salaries</v>
          </cell>
          <cell r="J269" t="str">
            <v>7160</v>
          </cell>
          <cell r="K269" t="str">
            <v>Salaries for other non-curricular positions. Ex: Food service staff</v>
          </cell>
        </row>
        <row r="270">
          <cell r="D270" t="str">
            <v>7180 · Supplemental service stipends</v>
          </cell>
          <cell r="E270" t="str">
            <v>Expenses</v>
          </cell>
          <cell r="F270" t="str">
            <v>07 · Staff-Related Expense</v>
          </cell>
          <cell r="G270" t="str">
            <v>710 · Supplemental Service Salaries</v>
          </cell>
          <cell r="H270" t="str">
            <v>Personnel Salaries and Benefits</v>
          </cell>
          <cell r="I270" t="str">
            <v>Other Education Professionals Salaries</v>
          </cell>
          <cell r="J270" t="str">
            <v>7180</v>
          </cell>
          <cell r="K270" t="str">
            <v>Stipends for supplemental staff performing additional duties</v>
          </cell>
        </row>
        <row r="271">
          <cell r="D271" t="str">
            <v>7190 · Supplemental service bonuses</v>
          </cell>
          <cell r="E271" t="str">
            <v>Expenses</v>
          </cell>
          <cell r="F271" t="str">
            <v>07 · Staff-Related Expense</v>
          </cell>
          <cell r="G271" t="str">
            <v>710 · Supplemental Service Salaries</v>
          </cell>
          <cell r="H271" t="str">
            <v>Personnel Salaries and Benefits</v>
          </cell>
          <cell r="I271" t="str">
            <v>Other Education Professionals Salaries</v>
          </cell>
          <cell r="J271" t="str">
            <v>7190</v>
          </cell>
          <cell r="K271" t="str">
            <v>Bonuses for supplemental staff</v>
          </cell>
        </row>
        <row r="272">
          <cell r="D272">
            <v>0</v>
          </cell>
          <cell r="E272">
            <v>0</v>
          </cell>
          <cell r="F272">
            <v>0</v>
          </cell>
          <cell r="G272">
            <v>0</v>
          </cell>
          <cell r="H272">
            <v>0</v>
          </cell>
          <cell r="I272">
            <v>0</v>
          </cell>
          <cell r="J272">
            <v>0</v>
          </cell>
          <cell r="K272">
            <v>0</v>
          </cell>
        </row>
        <row r="273">
          <cell r="D273" t="str">
            <v>7200 · Program leadership salaries</v>
          </cell>
          <cell r="E273" t="str">
            <v>Expenses</v>
          </cell>
          <cell r="F273" t="str">
            <v>07 · Staff-Related Expense</v>
          </cell>
          <cell r="G273" t="str">
            <v>720 · Supplemental Program Salaries</v>
          </cell>
          <cell r="H273" t="str">
            <v>Personnel Salaries and Benefits</v>
          </cell>
          <cell r="I273" t="str">
            <v>Other Education Professionals Salaries</v>
          </cell>
          <cell r="J273" t="str">
            <v>7200</v>
          </cell>
          <cell r="K273" t="str">
            <v>Salaries for program leaders. Ex: head of after care or summer</v>
          </cell>
        </row>
        <row r="274">
          <cell r="D274" t="str">
            <v>7210 · Program staff salaries</v>
          </cell>
          <cell r="E274" t="str">
            <v>Expenses</v>
          </cell>
          <cell r="F274" t="str">
            <v>07 · Staff-Related Expense</v>
          </cell>
          <cell r="G274" t="str">
            <v>720 · Supplemental Program Salaries</v>
          </cell>
          <cell r="H274" t="str">
            <v>Personnel Salaries and Benefits</v>
          </cell>
          <cell r="I274" t="str">
            <v>Other Education Professionals Salaries</v>
          </cell>
          <cell r="J274" t="str">
            <v>7210</v>
          </cell>
          <cell r="K274" t="str">
            <v>Salaries for program staff. Do NOT use for summer, see 7212</v>
          </cell>
        </row>
        <row r="275">
          <cell r="D275" t="str">
            <v>7211 · Before care after care salaries</v>
          </cell>
          <cell r="E275" t="str">
            <v>Expenses</v>
          </cell>
          <cell r="F275" t="str">
            <v>07 · Staff-Related Expense</v>
          </cell>
          <cell r="G275" t="str">
            <v>720 · Supplemental Program Salaries</v>
          </cell>
          <cell r="H275" t="str">
            <v>Personnel Salaries and Benefits</v>
          </cell>
          <cell r="I275" t="str">
            <v>Before/After Care Salaries</v>
          </cell>
          <cell r="J275" t="str">
            <v>7211</v>
          </cell>
          <cell r="K275" t="str">
            <v>Salaries for before/after care staff</v>
          </cell>
        </row>
        <row r="276">
          <cell r="D276" t="str">
            <v>7212 · Summer school salaries</v>
          </cell>
          <cell r="E276" t="str">
            <v>Expenses</v>
          </cell>
          <cell r="F276" t="str">
            <v>07 · Staff-Related Expense</v>
          </cell>
          <cell r="G276" t="str">
            <v>720 · Supplemental Program Salaries</v>
          </cell>
          <cell r="H276" t="str">
            <v>Personnel Salaries and Benefits</v>
          </cell>
          <cell r="I276" t="str">
            <v>Summer School Salaries</v>
          </cell>
          <cell r="J276" t="str">
            <v>7212</v>
          </cell>
          <cell r="K276" t="str">
            <v>Salaries for summer staff. Use 7200 for summer leader</v>
          </cell>
        </row>
        <row r="277">
          <cell r="D277" t="str">
            <v>7220 · Staff program stipends</v>
          </cell>
          <cell r="E277" t="str">
            <v>Expenses</v>
          </cell>
          <cell r="F277" t="str">
            <v>07 · Staff-Related Expense</v>
          </cell>
          <cell r="G277" t="str">
            <v>720 · Supplemental Program Salaries</v>
          </cell>
          <cell r="H277" t="str">
            <v>Personnel Salaries and Benefits</v>
          </cell>
          <cell r="I277" t="str">
            <v>Other Education Professionals Salaries</v>
          </cell>
          <cell r="J277" t="str">
            <v>7220</v>
          </cell>
          <cell r="K277" t="str">
            <v>Do not use</v>
          </cell>
        </row>
        <row r="278">
          <cell r="D278" t="str">
            <v>7280 · Program stipends</v>
          </cell>
          <cell r="E278" t="str">
            <v>Expenses</v>
          </cell>
          <cell r="F278" t="str">
            <v>07 · Staff-Related Expense</v>
          </cell>
          <cell r="G278" t="str">
            <v>720 · Supplemental Program Salaries</v>
          </cell>
          <cell r="H278" t="str">
            <v>Personnel Salaries and Benefits</v>
          </cell>
          <cell r="I278" t="str">
            <v>Other Education Professionals Salaries</v>
          </cell>
          <cell r="J278" t="str">
            <v>7280</v>
          </cell>
          <cell r="K278" t="str">
            <v>Stipends for program staff performing additional duties</v>
          </cell>
        </row>
        <row r="279">
          <cell r="D279" t="str">
            <v>7290 · Program bonuses</v>
          </cell>
          <cell r="E279" t="str">
            <v>Expenses</v>
          </cell>
          <cell r="F279" t="str">
            <v>07 · Staff-Related Expense</v>
          </cell>
          <cell r="G279" t="str">
            <v>720 · Supplemental Program Salaries</v>
          </cell>
          <cell r="H279" t="str">
            <v>Personnel Salaries and Benefits</v>
          </cell>
          <cell r="I279" t="str">
            <v>Other Education Professionals Salaries</v>
          </cell>
          <cell r="J279" t="str">
            <v>7290</v>
          </cell>
          <cell r="K279" t="str">
            <v>Bonuses for program staff</v>
          </cell>
        </row>
        <row r="280">
          <cell r="D280">
            <v>0</v>
          </cell>
          <cell r="E280">
            <v>0</v>
          </cell>
          <cell r="F280">
            <v>0</v>
          </cell>
          <cell r="G280">
            <v>0</v>
          </cell>
          <cell r="H280">
            <v>0</v>
          </cell>
          <cell r="I280">
            <v>0</v>
          </cell>
          <cell r="J280">
            <v>0</v>
          </cell>
          <cell r="K280">
            <v>0</v>
          </cell>
        </row>
        <row r="281">
          <cell r="D281" t="str">
            <v>7300 · Executive salaries</v>
          </cell>
          <cell r="E281" t="str">
            <v>Expenses</v>
          </cell>
          <cell r="F281" t="str">
            <v>07 · Staff-Related Expense</v>
          </cell>
          <cell r="G281" t="str">
            <v>730 · Management/Development Salaries</v>
          </cell>
          <cell r="H281" t="str">
            <v>Personnel Salaries and Benefits</v>
          </cell>
          <cell r="I281" t="str">
            <v>Principal/Executive Salary</v>
          </cell>
          <cell r="J281" t="str">
            <v>7300</v>
          </cell>
          <cell r="K281" t="str">
            <v>Salaries for executives. Ex: Executive Director, CEO, CFO, COO, CAO</v>
          </cell>
        </row>
        <row r="282">
          <cell r="D282" t="str">
            <v>7310 · Development salaries</v>
          </cell>
          <cell r="E282" t="str">
            <v>Expenses</v>
          </cell>
          <cell r="F282" t="str">
            <v>07 · Staff-Related Expense</v>
          </cell>
          <cell r="G282" t="str">
            <v>730 · Management/Development Salaries</v>
          </cell>
          <cell r="H282" t="str">
            <v>Personnel Salaries and Benefits</v>
          </cell>
          <cell r="I282" t="str">
            <v>Business/Operations Salaries</v>
          </cell>
          <cell r="J282" t="str">
            <v>7310</v>
          </cell>
          <cell r="K282" t="str">
            <v>Salaries for development staff</v>
          </cell>
        </row>
        <row r="283">
          <cell r="D283" t="str">
            <v>7380 · Executive bonuses</v>
          </cell>
          <cell r="E283" t="str">
            <v>Expenses</v>
          </cell>
          <cell r="F283" t="str">
            <v>07 · Staff-Related Expense</v>
          </cell>
          <cell r="G283" t="str">
            <v>730 · Management/Development Salaries</v>
          </cell>
          <cell r="H283" t="str">
            <v>Personnel Salaries and Benefits</v>
          </cell>
          <cell r="I283" t="str">
            <v>Principal/Executive Salary</v>
          </cell>
          <cell r="J283" t="str">
            <v>7380</v>
          </cell>
          <cell r="K283" t="str">
            <v>Bonuses for executives</v>
          </cell>
        </row>
        <row r="284">
          <cell r="D284" t="str">
            <v>7390 · Development bonuses</v>
          </cell>
          <cell r="E284" t="str">
            <v>Expenses</v>
          </cell>
          <cell r="F284" t="str">
            <v>07 · Staff-Related Expense</v>
          </cell>
          <cell r="G284" t="str">
            <v>730 · Management/Development Salaries</v>
          </cell>
          <cell r="H284" t="str">
            <v>Personnel Salaries and Benefits</v>
          </cell>
          <cell r="I284" t="str">
            <v>Business/Operations Salaries</v>
          </cell>
          <cell r="J284" t="str">
            <v>7390</v>
          </cell>
          <cell r="K284" t="str">
            <v>Bonuses for development staff</v>
          </cell>
        </row>
        <row r="285">
          <cell r="D285">
            <v>0</v>
          </cell>
          <cell r="E285">
            <v>0</v>
          </cell>
          <cell r="F285">
            <v>0</v>
          </cell>
          <cell r="G285">
            <v>0</v>
          </cell>
          <cell r="H285">
            <v>0</v>
          </cell>
          <cell r="I285">
            <v>0</v>
          </cell>
          <cell r="J285">
            <v>0</v>
          </cell>
          <cell r="K285">
            <v>0</v>
          </cell>
        </row>
        <row r="286">
          <cell r="D286" t="str">
            <v>7400 · Retirement plan contrib</v>
          </cell>
          <cell r="E286" t="str">
            <v>Expenses</v>
          </cell>
          <cell r="F286" t="str">
            <v>07 · Staff-Related Expense</v>
          </cell>
          <cell r="G286" t="str">
            <v>740 · Employee Benefits</v>
          </cell>
          <cell r="H286" t="str">
            <v>Personnel Salaries and Benefits</v>
          </cell>
          <cell r="I286" t="str">
            <v>Employee Benefits</v>
          </cell>
          <cell r="J286" t="str">
            <v>7400</v>
          </cell>
          <cell r="K286" t="str">
            <v>Employer portion of retirement plans</v>
          </cell>
        </row>
        <row r="287">
          <cell r="D287" t="str">
            <v>7405 · DCPS Retirement plan contrib</v>
          </cell>
          <cell r="E287" t="str">
            <v>Expenses</v>
          </cell>
          <cell r="F287" t="str">
            <v>07 · Staff-Related Expense</v>
          </cell>
          <cell r="G287" t="str">
            <v>740 · Employee Benefits</v>
          </cell>
          <cell r="H287" t="str">
            <v>Personnel Salaries and Benefits</v>
          </cell>
          <cell r="I287" t="str">
            <v>Employee Benefits</v>
          </cell>
          <cell r="J287" t="str">
            <v>7405</v>
          </cell>
          <cell r="K287" t="str">
            <v xml:space="preserve">Employer portion to DCPS retirement plans </v>
          </cell>
        </row>
        <row r="288">
          <cell r="D288" t="str">
            <v>7410 · Health insurance</v>
          </cell>
          <cell r="E288" t="str">
            <v>Expenses</v>
          </cell>
          <cell r="F288" t="str">
            <v>07 · Staff-Related Expense</v>
          </cell>
          <cell r="G288" t="str">
            <v>740 · Employee Benefits</v>
          </cell>
          <cell r="H288" t="str">
            <v>Personnel Salaries and Benefits</v>
          </cell>
          <cell r="I288" t="str">
            <v>Employee Benefits</v>
          </cell>
          <cell r="J288" t="str">
            <v>7410</v>
          </cell>
          <cell r="K288" t="str">
            <v>Health and dental insurance. Ex: Carefirst</v>
          </cell>
        </row>
        <row r="289">
          <cell r="D289" t="str">
            <v>7420 · Life and disability insurance</v>
          </cell>
          <cell r="E289" t="str">
            <v>Expenses</v>
          </cell>
          <cell r="F289" t="str">
            <v>07 · Staff-Related Expense</v>
          </cell>
          <cell r="G289" t="str">
            <v>740 · Employee Benefits</v>
          </cell>
          <cell r="H289" t="str">
            <v>Personnel Salaries and Benefits</v>
          </cell>
          <cell r="I289" t="str">
            <v>Employee Benefits</v>
          </cell>
          <cell r="J289" t="str">
            <v>7420</v>
          </cell>
          <cell r="K289" t="str">
            <v>Life and disability insurance. Ex: Unum</v>
          </cell>
        </row>
        <row r="290">
          <cell r="D290" t="str">
            <v>7430 · Section 125 plan</v>
          </cell>
          <cell r="E290" t="str">
            <v>Expenses</v>
          </cell>
          <cell r="F290" t="str">
            <v>07 · Staff-Related Expense</v>
          </cell>
          <cell r="G290" t="str">
            <v>740 · Employee Benefits</v>
          </cell>
          <cell r="H290" t="str">
            <v>Personnel Salaries and Benefits</v>
          </cell>
          <cell r="I290" t="str">
            <v>Employee Benefits</v>
          </cell>
          <cell r="J290" t="str">
            <v>7430</v>
          </cell>
          <cell r="K290" t="str">
            <v>Ex: 125 Company, Inc. This is for the expense portion (administrative costs) of the FSA plans. Employee payroll contributions and use of FSA plans should be treated as a separate liability account.</v>
          </cell>
        </row>
        <row r="291">
          <cell r="D291" t="str">
            <v>7440 · Travel stipends</v>
          </cell>
          <cell r="E291" t="str">
            <v>Expenses</v>
          </cell>
          <cell r="F291" t="str">
            <v>07 · Staff-Related Expense</v>
          </cell>
          <cell r="G291" t="str">
            <v>740 · Employee Benefits</v>
          </cell>
          <cell r="H291" t="str">
            <v>Personnel Salaries and Benefits</v>
          </cell>
          <cell r="I291" t="str">
            <v>Employee Benefits</v>
          </cell>
          <cell r="J291" t="str">
            <v>7440</v>
          </cell>
          <cell r="K291" t="str">
            <v>Staff travel stipends (not PD-related). This is typically something that would be run through payroll on a recurring basis. Mileage reimbursements should use 7830.</v>
          </cell>
        </row>
        <row r="292">
          <cell r="D292" t="str">
            <v>7450 · Bonuses</v>
          </cell>
          <cell r="E292" t="str">
            <v>Expenses</v>
          </cell>
          <cell r="F292" t="str">
            <v>07 · Staff-Related Expense</v>
          </cell>
          <cell r="G292" t="str">
            <v>740 · Employee Benefits</v>
          </cell>
          <cell r="H292" t="str">
            <v>Personnel Salaries and Benefits</v>
          </cell>
          <cell r="I292" t="str">
            <v>Employee Benefits</v>
          </cell>
          <cell r="J292" t="str">
            <v>7450</v>
          </cell>
          <cell r="K292" t="str">
            <v>Do not use</v>
          </cell>
        </row>
        <row r="293">
          <cell r="D293" t="str">
            <v>7455 · Leave (vacation)</v>
          </cell>
          <cell r="E293" t="str">
            <v>Expenses</v>
          </cell>
          <cell r="F293" t="str">
            <v>07 · Staff-Related Expense</v>
          </cell>
          <cell r="G293" t="str">
            <v>740 · Employee Benefits</v>
          </cell>
          <cell r="H293" t="str">
            <v>Personnel Salaries and Benefits</v>
          </cell>
          <cell r="I293" t="str">
            <v>Employee Benefits</v>
          </cell>
          <cell r="J293" t="str">
            <v>7455</v>
          </cell>
          <cell r="K293">
            <v>0</v>
          </cell>
        </row>
        <row r="294">
          <cell r="D294" t="str">
            <v>7460 · Workers' comp insurance</v>
          </cell>
          <cell r="E294" t="str">
            <v>Expenses</v>
          </cell>
          <cell r="F294" t="str">
            <v>07 · Staff-Related Expense</v>
          </cell>
          <cell r="G294" t="str">
            <v>740 · Employee Benefits</v>
          </cell>
          <cell r="H294" t="str">
            <v>Personnel Salaries and Benefits</v>
          </cell>
          <cell r="I294" t="str">
            <v>Employee Benefits</v>
          </cell>
          <cell r="J294" t="str">
            <v>7460</v>
          </cell>
          <cell r="K294" t="str">
            <v>Worker's compensation insurance Ex: Hartford</v>
          </cell>
        </row>
        <row r="295">
          <cell r="D295">
            <v>0</v>
          </cell>
          <cell r="E295">
            <v>0</v>
          </cell>
          <cell r="F295">
            <v>0</v>
          </cell>
          <cell r="G295">
            <v>0</v>
          </cell>
          <cell r="H295">
            <v>0</v>
          </cell>
          <cell r="I295">
            <v>0</v>
          </cell>
          <cell r="J295">
            <v>0</v>
          </cell>
          <cell r="K295">
            <v>0</v>
          </cell>
        </row>
        <row r="296">
          <cell r="D296" t="str">
            <v>7500 · Social security &amp; medicare</v>
          </cell>
          <cell r="E296" t="str">
            <v>Expenses</v>
          </cell>
          <cell r="F296" t="str">
            <v>07 · Staff-Related Expense</v>
          </cell>
          <cell r="G296" t="str">
            <v>750 · Payroll Taxes</v>
          </cell>
          <cell r="H296" t="str">
            <v>Personnel Salaries and Benefits</v>
          </cell>
          <cell r="I296" t="str">
            <v>Employee Benefits</v>
          </cell>
          <cell r="J296" t="str">
            <v>7500</v>
          </cell>
          <cell r="K296" t="str">
            <v>Federal employer taxes</v>
          </cell>
        </row>
        <row r="297">
          <cell r="D297" t="str">
            <v>7510 · State unemployment tax</v>
          </cell>
          <cell r="E297" t="str">
            <v>Expenses</v>
          </cell>
          <cell r="F297" t="str">
            <v>07 · Staff-Related Expense</v>
          </cell>
          <cell r="G297" t="str">
            <v>750 · Payroll Taxes</v>
          </cell>
          <cell r="H297" t="str">
            <v>Personnel Salaries and Benefits</v>
          </cell>
          <cell r="I297" t="str">
            <v>Employee Benefits</v>
          </cell>
          <cell r="J297" t="str">
            <v>7510</v>
          </cell>
          <cell r="K297" t="str">
            <v>DC state employer taxes for unemployment. Unemployment tax should only be paid for the state in which the organization is located. It is not dependent on the home address of each employee.</v>
          </cell>
        </row>
        <row r="299">
          <cell r="D299" t="str">
            <v>7530 · FUTA</v>
          </cell>
          <cell r="E299" t="str">
            <v>Expenses</v>
          </cell>
          <cell r="F299" t="str">
            <v>07 · Staff-Related Expense</v>
          </cell>
          <cell r="G299" t="str">
            <v>750 · Payroll Taxes</v>
          </cell>
          <cell r="H299" t="str">
            <v>Personnel Salaries and Benefits</v>
          </cell>
          <cell r="I299" t="str">
            <v>Employee Benefits</v>
          </cell>
          <cell r="J299" t="str">
            <v>7530</v>
          </cell>
          <cell r="K299" t="str">
            <v>Federal unemployment tax. Non-profits should never pay this</v>
          </cell>
        </row>
        <row r="300">
          <cell r="D300">
            <v>0</v>
          </cell>
          <cell r="E300">
            <v>0</v>
          </cell>
          <cell r="F300">
            <v>0</v>
          </cell>
          <cell r="G300">
            <v>0</v>
          </cell>
          <cell r="H300">
            <v>0</v>
          </cell>
          <cell r="I300">
            <v>0</v>
          </cell>
          <cell r="J300">
            <v>0</v>
          </cell>
          <cell r="K300">
            <v>0</v>
          </cell>
        </row>
        <row r="301">
          <cell r="D301" t="str">
            <v>7600 · Staff development (non-travel)</v>
          </cell>
          <cell r="E301" t="str">
            <v>Expenses</v>
          </cell>
          <cell r="F301" t="str">
            <v>07 · Staff-Related Expense</v>
          </cell>
          <cell r="G301" t="str">
            <v>760 · Professional Development</v>
          </cell>
          <cell r="H301" t="str">
            <v>Personnel Salaries and Benefits</v>
          </cell>
          <cell r="I301" t="str">
            <v>Staff Development Expense</v>
          </cell>
          <cell r="J301" t="str">
            <v>7600</v>
          </cell>
          <cell r="K301" t="str">
            <v>Professional development contracts, conference registrations, on-site speakers, and staff development meals Ex: Imagine Learning</v>
          </cell>
        </row>
        <row r="302">
          <cell r="D302" t="str">
            <v>7605 · Tuition reimbursement</v>
          </cell>
          <cell r="E302" t="str">
            <v>Expenses</v>
          </cell>
          <cell r="F302" t="str">
            <v>07 · Staff-Related Expense</v>
          </cell>
          <cell r="G302" t="str">
            <v>760 · Professional Development</v>
          </cell>
          <cell r="H302" t="str">
            <v>Personnel Salaries and Benefits</v>
          </cell>
          <cell r="I302" t="str">
            <v>Staff Development Expense</v>
          </cell>
          <cell r="J302" t="str">
            <v>7605</v>
          </cell>
          <cell r="K302" t="str">
            <v>Tuition reimbursement for staff. This is an optional account that can be used.</v>
          </cell>
        </row>
        <row r="303">
          <cell r="D303" t="str">
            <v>7610 · Staff development travel</v>
          </cell>
          <cell r="E303" t="str">
            <v>Expenses</v>
          </cell>
          <cell r="F303" t="str">
            <v>07 · Staff-Related Expense</v>
          </cell>
          <cell r="G303" t="str">
            <v>760 · Professional Development</v>
          </cell>
          <cell r="H303" t="str">
            <v>Personnel Salaries and Benefits</v>
          </cell>
          <cell r="I303" t="str">
            <v>Staff Development Expense</v>
          </cell>
          <cell r="J303" t="str">
            <v>7610</v>
          </cell>
          <cell r="K303" t="str">
            <v>Hotel, airfare, per-diem, and meals while traveling</v>
          </cell>
        </row>
        <row r="304">
          <cell r="D304">
            <v>0</v>
          </cell>
          <cell r="E304">
            <v>0</v>
          </cell>
          <cell r="F304">
            <v>0</v>
          </cell>
          <cell r="G304">
            <v>0</v>
          </cell>
          <cell r="H304">
            <v>0</v>
          </cell>
          <cell r="I304">
            <v>0</v>
          </cell>
          <cell r="J304">
            <v>0</v>
          </cell>
          <cell r="K304">
            <v>0</v>
          </cell>
        </row>
        <row r="305">
          <cell r="D305" t="str">
            <v>7700 · Substitute contract staff</v>
          </cell>
          <cell r="E305" t="str">
            <v>Expenses</v>
          </cell>
          <cell r="F305" t="str">
            <v>07 · Staff-Related Expense</v>
          </cell>
          <cell r="G305" t="str">
            <v>770 · Contracted Staff</v>
          </cell>
          <cell r="H305" t="str">
            <v>Personnel Salaries and Benefits</v>
          </cell>
          <cell r="I305" t="str">
            <v xml:space="preserve">Contracted Staff </v>
          </cell>
          <cell r="J305" t="str">
            <v>7700</v>
          </cell>
          <cell r="K305" t="str">
            <v xml:space="preserve">Short or long-term substitute teachers paid on contract. Charter schools should pay substitutes on payroll since that position fits the definition of an employee. This account should be used for paying vendors providing substitute contractors. Ex. Align Staffing. </v>
          </cell>
        </row>
        <row r="306">
          <cell r="D306" t="str">
            <v>7710 · Temporary contract help</v>
          </cell>
          <cell r="E306" t="str">
            <v>Expenses</v>
          </cell>
          <cell r="F306" t="str">
            <v>07 · Staff-Related Expense</v>
          </cell>
          <cell r="G306" t="str">
            <v>770 · Contracted Staff</v>
          </cell>
          <cell r="H306" t="str">
            <v>Personnel Salaries and Benefits</v>
          </cell>
          <cell r="I306" t="str">
            <v xml:space="preserve">Contracted Staff </v>
          </cell>
          <cell r="J306" t="str">
            <v>7710</v>
          </cell>
          <cell r="K306" t="str">
            <v>Do not use</v>
          </cell>
        </row>
        <row r="307">
          <cell r="D307" t="str">
            <v>7711 · Curricular contract staff</v>
          </cell>
          <cell r="E307" t="str">
            <v>Expenses</v>
          </cell>
          <cell r="F307" t="str">
            <v>07 · Staff-Related Expense</v>
          </cell>
          <cell r="G307" t="str">
            <v>770 · Contracted Staff</v>
          </cell>
          <cell r="H307" t="str">
            <v>Personnel Salaries and Benefits</v>
          </cell>
          <cell r="I307" t="str">
            <v xml:space="preserve">Contracted Staff </v>
          </cell>
          <cell r="J307" t="str">
            <v>7711</v>
          </cell>
          <cell r="K307" t="str">
            <v>Contractors for direct teaching, including teaching aides, art/math/dance teachers. Ex: Urban Teacher Center. Similar to 7700, this should rarely be used for individuals as they should be treated as employees in most cases.</v>
          </cell>
        </row>
        <row r="308">
          <cell r="D308" t="str">
            <v>7712 · Sup service contract staff</v>
          </cell>
          <cell r="E308" t="str">
            <v>Expenses</v>
          </cell>
          <cell r="F308" t="str">
            <v>07 · Staff-Related Expense</v>
          </cell>
          <cell r="G308" t="str">
            <v>770 · Contracted Staff</v>
          </cell>
          <cell r="H308" t="str">
            <v>Personnel Salaries and Benefits</v>
          </cell>
          <cell r="I308" t="str">
            <v xml:space="preserve">Contracted Staff </v>
          </cell>
          <cell r="J308" t="str">
            <v>7712</v>
          </cell>
          <cell r="K308" t="str">
            <v>Temporary contractors for supplemental support, including curriculum consultants, data, registrar, business, clerical, recruiting, or food service. Similar to 7700, this should rarely be used for individuals as they should be treated as employees in most cases.</v>
          </cell>
        </row>
        <row r="309">
          <cell r="D309" t="str">
            <v>7713 · Sup prog contract staff</v>
          </cell>
          <cell r="E309" t="str">
            <v>Expenses</v>
          </cell>
          <cell r="F309" t="str">
            <v>07 · Staff-Related Expense</v>
          </cell>
          <cell r="G309" t="str">
            <v>770 · Contracted Staff</v>
          </cell>
          <cell r="H309" t="str">
            <v>Personnel Salaries and Benefits</v>
          </cell>
          <cell r="I309" t="str">
            <v xml:space="preserve">Contracted Staff </v>
          </cell>
          <cell r="J309" t="str">
            <v>7713</v>
          </cell>
          <cell r="K309" t="str">
            <v>Temporary contractors for additional program support (ex: BC/AC, intersession contractors). Similar to 7700, this should rarely be used for individuals as they should be treated as employees in most cases.</v>
          </cell>
        </row>
        <row r="310">
          <cell r="D310" t="str">
            <v>7714 · Fundraising contract staff</v>
          </cell>
          <cell r="E310" t="str">
            <v>Expenses</v>
          </cell>
          <cell r="F310" t="str">
            <v>07 · Staff-Related Expense</v>
          </cell>
          <cell r="G310" t="str">
            <v>770 · Contracted Staff</v>
          </cell>
          <cell r="H310" t="str">
            <v>Personnel Salaries and Benefits</v>
          </cell>
          <cell r="I310" t="str">
            <v xml:space="preserve">Contracted Staff </v>
          </cell>
          <cell r="J310" t="str">
            <v>7714</v>
          </cell>
          <cell r="K310" t="str">
            <v>Temporary contractors for development. Similar to 7700, this should rarely be used for individuals as they should be treated as employees in most cases.</v>
          </cell>
        </row>
        <row r="311">
          <cell r="D311">
            <v>0</v>
          </cell>
          <cell r="E311">
            <v>0</v>
          </cell>
          <cell r="F311">
            <v>0</v>
          </cell>
          <cell r="G311">
            <v>0</v>
          </cell>
          <cell r="H311">
            <v>0</v>
          </cell>
          <cell r="I311">
            <v>0</v>
          </cell>
          <cell r="J311">
            <v>0</v>
          </cell>
          <cell r="K311">
            <v>0</v>
          </cell>
        </row>
        <row r="312">
          <cell r="D312" t="str">
            <v>7800 · Staff recruiting</v>
          </cell>
          <cell r="E312" t="str">
            <v>Expenses</v>
          </cell>
          <cell r="F312" t="str">
            <v>07 · Staff-Related Expense</v>
          </cell>
          <cell r="G312" t="str">
            <v>780 · Other Staff Expense</v>
          </cell>
          <cell r="H312" t="str">
            <v>Office Expenses</v>
          </cell>
          <cell r="I312" t="str">
            <v>Staff Development Expense</v>
          </cell>
          <cell r="J312" t="str">
            <v>7800</v>
          </cell>
          <cell r="K312" t="str">
            <v>Staff recruiting in the form of advertisements, travel for visiting recruits, fees to recruitment agencies (ex: New Leaders, Teach for America)</v>
          </cell>
        </row>
        <row r="313">
          <cell r="D313" t="str">
            <v>7810 · Staff background checks</v>
          </cell>
          <cell r="E313" t="str">
            <v>Expenses</v>
          </cell>
          <cell r="F313" t="str">
            <v>07 · Staff-Related Expense</v>
          </cell>
          <cell r="G313" t="str">
            <v>780 · Other Staff Expense</v>
          </cell>
          <cell r="H313" t="str">
            <v>Office Expenses</v>
          </cell>
          <cell r="I313" t="str">
            <v>Staff Development Expense</v>
          </cell>
          <cell r="J313" t="str">
            <v>7810</v>
          </cell>
          <cell r="K313" t="str">
            <v>Background checks on new employees</v>
          </cell>
        </row>
        <row r="314">
          <cell r="D314" t="str">
            <v>7820 · Staff meals, events, &amp; awards</v>
          </cell>
          <cell r="E314" t="str">
            <v>Expenses</v>
          </cell>
          <cell r="F314" t="str">
            <v>07 · Staff-Related Expense</v>
          </cell>
          <cell r="G314" t="str">
            <v>780 · Other Staff Expense</v>
          </cell>
          <cell r="H314" t="str">
            <v>Office Expenses</v>
          </cell>
          <cell r="I314" t="str">
            <v>Staff Development Expense</v>
          </cell>
          <cell r="J314" t="str">
            <v>7820</v>
          </cell>
          <cell r="K314" t="str">
            <v>Executive staff business meetings, meals and gifts for staff celebrations, and board meeting food</v>
          </cell>
        </row>
        <row r="315">
          <cell r="D315" t="str">
            <v>7830 · Staff travel (non-development)</v>
          </cell>
          <cell r="E315" t="str">
            <v>Expenses</v>
          </cell>
          <cell r="F315" t="str">
            <v>07 · Staff-Related Expense</v>
          </cell>
          <cell r="G315" t="str">
            <v>780 · Other Staff Expense</v>
          </cell>
          <cell r="H315" t="str">
            <v>General Expenses</v>
          </cell>
          <cell r="I315" t="str">
            <v>Transportation</v>
          </cell>
          <cell r="J315" t="str">
            <v>7830</v>
          </cell>
          <cell r="K315" t="str">
            <v>Staff parking, car rental, mileage reimbursement, and gas</v>
          </cell>
        </row>
        <row r="316">
          <cell r="D316">
            <v>0</v>
          </cell>
          <cell r="E316">
            <v>0</v>
          </cell>
          <cell r="F316">
            <v>0</v>
          </cell>
          <cell r="G316">
            <v>0</v>
          </cell>
          <cell r="H316">
            <v>0</v>
          </cell>
          <cell r="I316">
            <v>0</v>
          </cell>
          <cell r="J316">
            <v>0</v>
          </cell>
          <cell r="K316">
            <v>0</v>
          </cell>
        </row>
        <row r="317">
          <cell r="D317">
            <v>0</v>
          </cell>
          <cell r="E317">
            <v>0</v>
          </cell>
          <cell r="F317">
            <v>0</v>
          </cell>
          <cell r="G317">
            <v>0</v>
          </cell>
          <cell r="H317">
            <v>0</v>
          </cell>
          <cell r="I317">
            <v>0</v>
          </cell>
          <cell r="J317">
            <v>0</v>
          </cell>
          <cell r="K317">
            <v>0</v>
          </cell>
        </row>
        <row r="318">
          <cell r="D318" t="str">
            <v>8000 · Rent</v>
          </cell>
          <cell r="E318" t="str">
            <v>Expenses</v>
          </cell>
          <cell r="F318" t="str">
            <v>08 · Occupancy Expense</v>
          </cell>
          <cell r="G318" t="str">
            <v>800 · Occupancy Rent Expense</v>
          </cell>
          <cell r="H318" t="str">
            <v>Occupancy Expenses</v>
          </cell>
          <cell r="I318" t="str">
            <v>Rent</v>
          </cell>
          <cell r="J318" t="str">
            <v>8000</v>
          </cell>
          <cell r="K318" t="str">
            <v>Operating campus rent</v>
          </cell>
        </row>
        <row r="319">
          <cell r="D319" t="str">
            <v xml:space="preserve">8001 · Deferred Rent Expense </v>
          </cell>
          <cell r="E319" t="str">
            <v>Expenses</v>
          </cell>
          <cell r="F319" t="str">
            <v>08 · Occupancy Expense</v>
          </cell>
          <cell r="G319" t="str">
            <v>800 · Occupancy Rent Expense</v>
          </cell>
          <cell r="H319" t="str">
            <v>Occupancy Expenses</v>
          </cell>
          <cell r="I319" t="str">
            <v>Rent</v>
          </cell>
          <cell r="J319" t="str">
            <v>8001</v>
          </cell>
          <cell r="K319" t="str">
            <v>Non-cash portion of rent expense</v>
          </cell>
        </row>
        <row r="320">
          <cell r="D320" t="str">
            <v>8010 · Supplemental rent</v>
          </cell>
          <cell r="E320" t="str">
            <v>Expenses</v>
          </cell>
          <cell r="F320" t="str">
            <v>08 · Occupancy Expense</v>
          </cell>
          <cell r="G320" t="str">
            <v>800 · Occupancy Rent Expense</v>
          </cell>
          <cell r="H320" t="str">
            <v>Occupancy Expenses</v>
          </cell>
          <cell r="I320" t="str">
            <v>Rent</v>
          </cell>
          <cell r="J320" t="str">
            <v>8010</v>
          </cell>
          <cell r="K320" t="str">
            <v xml:space="preserve">Additional rent, such as CAM, parking, storage, and the like. </v>
          </cell>
        </row>
        <row r="321">
          <cell r="D321" t="str">
            <v>8020 · Real estate taxes</v>
          </cell>
          <cell r="E321" t="str">
            <v>Expenses</v>
          </cell>
          <cell r="F321" t="str">
            <v>08 · Occupancy Expense</v>
          </cell>
          <cell r="G321" t="str">
            <v>800 · Occupancy Rent Expense</v>
          </cell>
          <cell r="H321" t="str">
            <v>Occupancy Expenses</v>
          </cell>
          <cell r="I321" t="str">
            <v>Rent</v>
          </cell>
          <cell r="J321" t="str">
            <v>8020</v>
          </cell>
          <cell r="K321" t="str">
            <v>Real estate taxes. In most cases, schools can get a large portion of these taxes reimbursed by DC by submitting additional paperwork. If school will be reimbursed, code to 1380 Miscellaneous Receivable.</v>
          </cell>
        </row>
        <row r="322">
          <cell r="D322">
            <v>0</v>
          </cell>
          <cell r="E322">
            <v>0</v>
          </cell>
          <cell r="F322">
            <v>0</v>
          </cell>
          <cell r="G322">
            <v>0</v>
          </cell>
          <cell r="H322">
            <v>0</v>
          </cell>
          <cell r="I322">
            <v>0</v>
          </cell>
          <cell r="J322">
            <v>0</v>
          </cell>
          <cell r="K322">
            <v>0</v>
          </cell>
        </row>
        <row r="323">
          <cell r="D323" t="str">
            <v>8100 · Utilities &amp; garbage removal</v>
          </cell>
          <cell r="E323" t="str">
            <v>Expenses</v>
          </cell>
          <cell r="F323" t="str">
            <v>08 · Occupancy Expense</v>
          </cell>
          <cell r="G323" t="str">
            <v>810 · Occupancy Service Expense</v>
          </cell>
          <cell r="H323" t="str">
            <v>Occupancy Expenses</v>
          </cell>
          <cell r="I323" t="str">
            <v>Utilities</v>
          </cell>
          <cell r="J323" t="str">
            <v>8100</v>
          </cell>
          <cell r="K323" t="str">
            <v>Electricity, water, gas, and recycling. Ex: DC WASA, Pepco, Washington Gas</v>
          </cell>
        </row>
        <row r="324">
          <cell r="D324" t="str">
            <v>8110 · Contracted building services</v>
          </cell>
          <cell r="E324" t="str">
            <v>Expenses</v>
          </cell>
          <cell r="F324" t="str">
            <v>08 · Occupancy Expense</v>
          </cell>
          <cell r="G324" t="str">
            <v>810 · Occupancy Service Expense</v>
          </cell>
          <cell r="H324" t="str">
            <v>Occupancy Expenses</v>
          </cell>
          <cell r="I324" t="str">
            <v>Contracted Building Services</v>
          </cell>
          <cell r="J324" t="str">
            <v>8110</v>
          </cell>
          <cell r="K324" t="str">
            <v>Monthly janitorial, security, exterminating, monitoring, etc Ex: A&amp;D Security, Cintas, Orkin Exterminating, PMM Companies</v>
          </cell>
        </row>
        <row r="325">
          <cell r="D325" t="str">
            <v>8120 · Maintenance and repairs</v>
          </cell>
          <cell r="E325" t="str">
            <v>Expenses</v>
          </cell>
          <cell r="F325" t="str">
            <v>08 · Occupancy Expense</v>
          </cell>
          <cell r="G325" t="str">
            <v>810 · Occupancy Service Expense</v>
          </cell>
          <cell r="H325" t="str">
            <v>Occupancy Expenses</v>
          </cell>
          <cell r="I325" t="str">
            <v>Building Maintenance and Repairs</v>
          </cell>
          <cell r="J325" t="str">
            <v>8120</v>
          </cell>
          <cell r="K325" t="str">
            <v>One-time building maintenance, repairs, locksmiths, supplies and movers.</v>
          </cell>
        </row>
        <row r="326">
          <cell r="D326" t="str">
            <v>8130 · Janitorial supplies</v>
          </cell>
          <cell r="E326" t="str">
            <v>Expenses</v>
          </cell>
          <cell r="F326" t="str">
            <v>08 · Occupancy Expense</v>
          </cell>
          <cell r="G326" t="str">
            <v>810 · Occupancy Service Expense</v>
          </cell>
          <cell r="H326" t="str">
            <v>Occupancy Expenses</v>
          </cell>
          <cell r="I326" t="str">
            <v>Janitorial Supplies</v>
          </cell>
          <cell r="J326" t="str">
            <v>8130</v>
          </cell>
          <cell r="K326" t="str">
            <v xml:space="preserve">Cleaning supplies </v>
          </cell>
        </row>
        <row r="327">
          <cell r="D327" t="str">
            <v>8140 · Facility consulting fees</v>
          </cell>
          <cell r="E327" t="str">
            <v>Expenses</v>
          </cell>
          <cell r="F327" t="str">
            <v>08 · Occupancy Expense</v>
          </cell>
          <cell r="G327" t="str">
            <v>810 · Occupancy Service Expense</v>
          </cell>
          <cell r="H327" t="str">
            <v>Occupancy Expenses</v>
          </cell>
          <cell r="I327" t="str">
            <v>Contracted Building Services</v>
          </cell>
          <cell r="J327" t="str">
            <v>8140</v>
          </cell>
          <cell r="K327" t="str">
            <v>Non-capitalized consulting related to facilities such as feasibility studies, legal fees on operating leases, financial consulting in the exploration phase. Capitalized fees would go into 1820, then 1810 or 1830</v>
          </cell>
        </row>
        <row r="328">
          <cell r="D328">
            <v>0</v>
          </cell>
          <cell r="E328">
            <v>0</v>
          </cell>
          <cell r="F328">
            <v>0</v>
          </cell>
          <cell r="G328">
            <v>0</v>
          </cell>
          <cell r="H328">
            <v>0</v>
          </cell>
          <cell r="I328">
            <v>0</v>
          </cell>
          <cell r="J328">
            <v>0</v>
          </cell>
          <cell r="K328">
            <v>0</v>
          </cell>
        </row>
        <row r="329">
          <cell r="D329">
            <v>0</v>
          </cell>
          <cell r="E329">
            <v>0</v>
          </cell>
          <cell r="F329">
            <v>0</v>
          </cell>
          <cell r="G329">
            <v>0</v>
          </cell>
          <cell r="H329">
            <v>0</v>
          </cell>
          <cell r="I329">
            <v>0</v>
          </cell>
          <cell r="J329">
            <v>0</v>
          </cell>
          <cell r="K329">
            <v>0</v>
          </cell>
        </row>
        <row r="330">
          <cell r="D330" t="str">
            <v>9000 · Student supplies, snacks</v>
          </cell>
          <cell r="E330" t="str">
            <v>Expenses</v>
          </cell>
          <cell r="F330" t="str">
            <v>09 · Additional Expense</v>
          </cell>
          <cell r="G330" t="str">
            <v>900 · Direct Student Expense</v>
          </cell>
          <cell r="H330" t="str">
            <v>Direct Student Expense</v>
          </cell>
          <cell r="I330" t="str">
            <v>Student Supplies and Materials</v>
          </cell>
          <cell r="J330" t="str">
            <v>9000</v>
          </cell>
          <cell r="K330" t="str">
            <v xml:space="preserve">Supplies or snacks for students, such as classroom supplies, reading books, non-capitalized student furniture and supplies for teachers in the classroom </v>
          </cell>
        </row>
        <row r="331">
          <cell r="D331" t="str">
            <v>9010 · Student assessment materials</v>
          </cell>
          <cell r="E331" t="str">
            <v>Expenses</v>
          </cell>
          <cell r="F331" t="str">
            <v>09 · Additional Expense</v>
          </cell>
          <cell r="G331" t="str">
            <v>900 · Direct Student Expense</v>
          </cell>
          <cell r="H331" t="str">
            <v>Direct Student Expense</v>
          </cell>
          <cell r="I331" t="str">
            <v>Student Assessment Materials</v>
          </cell>
          <cell r="J331" t="str">
            <v>9010</v>
          </cell>
          <cell r="K331" t="str">
            <v>Supplies that aid in student assessment, as well as the assessments themselves, such as test booklets, assessment books, GED testing, supplies for PARCC testing. Ex: Achievement Network, Pearson</v>
          </cell>
        </row>
        <row r="332">
          <cell r="D332" t="str">
            <v>9020 · Student textbooks</v>
          </cell>
          <cell r="E332" t="str">
            <v>Expenses</v>
          </cell>
          <cell r="F332" t="str">
            <v>09 · Additional Expense</v>
          </cell>
          <cell r="G332" t="str">
            <v>900 · Direct Student Expense</v>
          </cell>
          <cell r="H332" t="str">
            <v>Direct Student Expense</v>
          </cell>
          <cell r="I332" t="str">
            <v>Textbooks</v>
          </cell>
          <cell r="J332" t="str">
            <v>9020</v>
          </cell>
          <cell r="K332" t="str">
            <v xml:space="preserve">Textbooks or annual online subscription equivalent </v>
          </cell>
        </row>
        <row r="333">
          <cell r="D333" t="str">
            <v>9030 · Student uniforms</v>
          </cell>
          <cell r="E333" t="str">
            <v>Expenses</v>
          </cell>
          <cell r="F333" t="str">
            <v>09 · Additional Expense</v>
          </cell>
          <cell r="G333" t="str">
            <v>900 · Direct Student Expense</v>
          </cell>
          <cell r="H333" t="str">
            <v>Direct Student Expense</v>
          </cell>
          <cell r="I333" t="str">
            <v>Student Supplies and Materials</v>
          </cell>
          <cell r="J333" t="str">
            <v>9030</v>
          </cell>
          <cell r="K333" t="str">
            <v>School uniforms for the students</v>
          </cell>
        </row>
        <row r="334">
          <cell r="D334" t="str">
            <v>9040 · Library &amp; media materials</v>
          </cell>
          <cell r="E334" t="str">
            <v>Expenses</v>
          </cell>
          <cell r="F334" t="str">
            <v>09 · Additional Expense</v>
          </cell>
          <cell r="G334" t="str">
            <v>900 · Direct Student Expense</v>
          </cell>
          <cell r="H334" t="str">
            <v>Direct Student Expense</v>
          </cell>
          <cell r="I334" t="str">
            <v>Library and Media Center Materials</v>
          </cell>
          <cell r="J334" t="str">
            <v>9040</v>
          </cell>
          <cell r="K334" t="str">
            <v xml:space="preserve">Books, videos, and online subscriptions for a classroom library or the school’s library </v>
          </cell>
        </row>
        <row r="335">
          <cell r="D335" t="str">
            <v>9050 · Contracted instruction fees</v>
          </cell>
          <cell r="E335" t="str">
            <v>Expenses</v>
          </cell>
          <cell r="F335" t="str">
            <v>09 · Additional Expense</v>
          </cell>
          <cell r="G335" t="str">
            <v>900 · Direct Student Expense</v>
          </cell>
          <cell r="H335" t="str">
            <v>Direct Student Expense</v>
          </cell>
          <cell r="I335" t="str">
            <v>Contracted Student Services</v>
          </cell>
          <cell r="J335" t="str">
            <v>9050</v>
          </cell>
          <cell r="K335" t="str">
            <v xml:space="preserve">Contracted instruction fees provided by outsourced vendors, such as college counselors, art/dance/music/PE teachers. For Special Education use 9051. </v>
          </cell>
        </row>
        <row r="336">
          <cell r="D336" t="str">
            <v>9051 · Contracted SpEd instruction</v>
          </cell>
          <cell r="E336" t="str">
            <v>Expenses</v>
          </cell>
          <cell r="F336" t="str">
            <v>09 · Additional Expense</v>
          </cell>
          <cell r="G336" t="str">
            <v>900 · Direct Student Expense</v>
          </cell>
          <cell r="H336" t="str">
            <v>Direct Student Expense</v>
          </cell>
          <cell r="I336" t="str">
            <v>Contracted Student Services</v>
          </cell>
          <cell r="J336" t="str">
            <v>9051</v>
          </cell>
          <cell r="K336" t="str">
            <v>Special education, speech, therapy, language, occupational, evaluations Ex: Ellis Therapeutic Consultants, End-To-End Solutions, Psychological Assessment Solutions</v>
          </cell>
        </row>
        <row r="337">
          <cell r="D337" t="str">
            <v>9052 · Contracted SES instruction</v>
          </cell>
          <cell r="E337" t="str">
            <v>Expenses</v>
          </cell>
          <cell r="F337" t="str">
            <v>09 · Additional Expense</v>
          </cell>
          <cell r="G337" t="str">
            <v>900 · Direct Student Expense</v>
          </cell>
          <cell r="H337" t="str">
            <v>Direct Student Expense</v>
          </cell>
          <cell r="I337" t="str">
            <v>Contracted Student Services</v>
          </cell>
          <cell r="J337" t="str">
            <v>9052</v>
          </cell>
          <cell r="K337" t="str">
            <v>Supplemental education services or free tutoring, sometimes required under NCLB</v>
          </cell>
        </row>
        <row r="338">
          <cell r="D338" t="str">
            <v>9060 · Food service fees</v>
          </cell>
          <cell r="E338" t="str">
            <v>Expenses</v>
          </cell>
          <cell r="F338" t="str">
            <v>09 · Additional Expense</v>
          </cell>
          <cell r="G338" t="str">
            <v>900 · Direct Student Expense</v>
          </cell>
          <cell r="H338" t="str">
            <v>General Expenses</v>
          </cell>
          <cell r="I338" t="str">
            <v>Food Service</v>
          </cell>
          <cell r="J338" t="str">
            <v>9060</v>
          </cell>
          <cell r="K338" t="str">
            <v>Monthly breakfast, lunch, and snack service for students (ex: Revolution Foods). Staff meals go to 7820.</v>
          </cell>
        </row>
        <row r="339">
          <cell r="D339" t="str">
            <v>9070 · Student field trips</v>
          </cell>
          <cell r="E339" t="str">
            <v>Expenses</v>
          </cell>
          <cell r="F339" t="str">
            <v>09 · Additional Expense</v>
          </cell>
          <cell r="G339" t="str">
            <v>900 · Direct Student Expense</v>
          </cell>
          <cell r="H339" t="str">
            <v>General Expenses</v>
          </cell>
          <cell r="I339" t="str">
            <v>Transportation</v>
          </cell>
          <cell r="J339" t="str">
            <v>9070</v>
          </cell>
          <cell r="K339" t="str">
            <v>Field trips fees, including admission, metro, and buses</v>
          </cell>
        </row>
        <row r="340">
          <cell r="D340" t="str">
            <v>9074 · Student transportation</v>
          </cell>
          <cell r="E340" t="str">
            <v>Expenses</v>
          </cell>
          <cell r="F340" t="str">
            <v>09 · Additional Expense</v>
          </cell>
          <cell r="G340" t="str">
            <v>900 · Direct Student Expense</v>
          </cell>
          <cell r="H340" t="str">
            <v>General Expenses</v>
          </cell>
          <cell r="I340" t="str">
            <v>Transportation</v>
          </cell>
          <cell r="J340" t="str">
            <v>9074</v>
          </cell>
          <cell r="K340" t="str">
            <v>All student transportation not related to field trips. This would only be used for a school that is providing transportation to its students on a daily basis.</v>
          </cell>
        </row>
        <row r="341">
          <cell r="D341" t="str">
            <v>9080 · Student recruiting</v>
          </cell>
          <cell r="E341" t="str">
            <v>Expenses</v>
          </cell>
          <cell r="F341" t="str">
            <v>09 · Additional Expense</v>
          </cell>
          <cell r="G341" t="str">
            <v>900 · Direct Student Expense</v>
          </cell>
          <cell r="H341" t="str">
            <v>Direct Student Expense</v>
          </cell>
          <cell r="I341" t="str">
            <v>Miscellaneous Student Expense</v>
          </cell>
          <cell r="J341" t="str">
            <v>9080</v>
          </cell>
          <cell r="K341" t="str">
            <v>Hourly recruiters, advertising, expo expenses, and printing brochures</v>
          </cell>
        </row>
        <row r="342">
          <cell r="D342" t="str">
            <v>9085 · Student events</v>
          </cell>
          <cell r="E342" t="str">
            <v>Expenses</v>
          </cell>
          <cell r="F342" t="str">
            <v>09 · Additional Expense</v>
          </cell>
          <cell r="G342" t="str">
            <v>900 · Direct Student Expense</v>
          </cell>
          <cell r="H342" t="str">
            <v>Direct Student Expense</v>
          </cell>
          <cell r="I342" t="str">
            <v>Miscellaneous Student Expense</v>
          </cell>
          <cell r="J342" t="str">
            <v>9085</v>
          </cell>
          <cell r="K342" t="str">
            <v>Family &amp; school events.</v>
          </cell>
        </row>
        <row r="343">
          <cell r="D343" t="str">
            <v>9090 · Other student expenses</v>
          </cell>
          <cell r="E343" t="str">
            <v>Expenses</v>
          </cell>
          <cell r="F343" t="str">
            <v>09 · Additional Expense</v>
          </cell>
          <cell r="G343" t="str">
            <v>900 · Direct Student Expense</v>
          </cell>
          <cell r="H343" t="str">
            <v>Direct Student Expense</v>
          </cell>
          <cell r="I343" t="str">
            <v>Miscellaneous Student Expense</v>
          </cell>
          <cell r="J343" t="str">
            <v>9090</v>
          </cell>
          <cell r="K343" t="str">
            <v xml:space="preserve">Student expenses that don't fit into the other categories, such as graduation speakers and costs related to student events </v>
          </cell>
        </row>
        <row r="344">
          <cell r="D344" t="str">
            <v>9091 · Translation services</v>
          </cell>
          <cell r="E344" t="str">
            <v>Expenses</v>
          </cell>
          <cell r="F344" t="str">
            <v>09 · Additional Expense</v>
          </cell>
          <cell r="G344" t="str">
            <v>900 · Direct Student Expense</v>
          </cell>
          <cell r="H344" t="str">
            <v>Direct Student Expense</v>
          </cell>
          <cell r="I344" t="str">
            <v>Miscellaneous Student Expense</v>
          </cell>
          <cell r="J344" t="str">
            <v>9091</v>
          </cell>
          <cell r="K344" t="str">
            <v>Translation of report cards, promotions to other languages</v>
          </cell>
        </row>
        <row r="345">
          <cell r="D345" t="str">
            <v>9092 · After care</v>
          </cell>
          <cell r="E345" t="str">
            <v>Expenses</v>
          </cell>
          <cell r="F345" t="str">
            <v>09 · Additional Expense</v>
          </cell>
          <cell r="G345" t="str">
            <v>900 · Direct Student Expense</v>
          </cell>
          <cell r="H345" t="str">
            <v>Direct Student Expense</v>
          </cell>
          <cell r="I345" t="str">
            <v>Miscellaneous Student Expense</v>
          </cell>
          <cell r="J345" t="str">
            <v>9092</v>
          </cell>
          <cell r="K345" t="str">
            <v>Outsourced after care providers</v>
          </cell>
        </row>
        <row r="346">
          <cell r="D346" t="str">
            <v>9093 · Student Scholarships</v>
          </cell>
          <cell r="E346" t="str">
            <v>Expenses</v>
          </cell>
          <cell r="F346" t="str">
            <v>09 · Additional Expense</v>
          </cell>
          <cell r="G346" t="str">
            <v>900 · Direct Student Expense</v>
          </cell>
          <cell r="H346" t="str">
            <v>Direct Student Expense</v>
          </cell>
          <cell r="I346" t="str">
            <v>Miscellaneous Student Expense</v>
          </cell>
          <cell r="J346" t="str">
            <v>9093</v>
          </cell>
          <cell r="K346" t="str">
            <v>Scholarships or tuition assistance provided to graduating  students, includes middle school students going to HS or HS students going to college.</v>
          </cell>
        </row>
        <row r="347">
          <cell r="D347">
            <v>0</v>
          </cell>
          <cell r="E347">
            <v>0</v>
          </cell>
          <cell r="F347">
            <v>0</v>
          </cell>
          <cell r="G347">
            <v>0</v>
          </cell>
          <cell r="H347">
            <v>0</v>
          </cell>
          <cell r="I347">
            <v>0</v>
          </cell>
          <cell r="J347">
            <v>0</v>
          </cell>
          <cell r="K347">
            <v>0</v>
          </cell>
        </row>
        <row r="348">
          <cell r="D348" t="str">
            <v>9100 · Office supplies</v>
          </cell>
          <cell r="E348" t="str">
            <v>Expenses</v>
          </cell>
          <cell r="F348" t="str">
            <v>09 · Additional Expense</v>
          </cell>
          <cell r="G348" t="str">
            <v>910 · Office Expense</v>
          </cell>
          <cell r="H348" t="str">
            <v>Office Expenses</v>
          </cell>
          <cell r="I348" t="str">
            <v>Office Supplies and Materials</v>
          </cell>
          <cell r="J348" t="str">
            <v>9100</v>
          </cell>
          <cell r="K348" t="str">
            <v>Typical office supplies (ex: folders, copy paper, toner, non-capitalized office furniture, computers supplies where unit cost less than $1,000 or higher capitalization threshold [if applicable]) as well as common area supplies (ex: coffee and water)</v>
          </cell>
        </row>
        <row r="349">
          <cell r="D349" t="str">
            <v>9110 · Copier rental &amp; services</v>
          </cell>
          <cell r="E349" t="str">
            <v>Expenses</v>
          </cell>
          <cell r="F349" t="str">
            <v>09 · Additional Expense</v>
          </cell>
          <cell r="G349" t="str">
            <v>910 · Office Expense</v>
          </cell>
          <cell r="H349" t="str">
            <v>Office Expenses</v>
          </cell>
          <cell r="I349" t="str">
            <v>Office Equipment Rental and Maintenance</v>
          </cell>
          <cell r="J349" t="str">
            <v>9110</v>
          </cell>
          <cell r="K349" t="str">
            <v>Copier lease, maintenance and usages fees of copier Ex: GE Capital</v>
          </cell>
        </row>
        <row r="350">
          <cell r="D350" t="str">
            <v>9111 · Non-copier equipment rental</v>
          </cell>
          <cell r="E350" t="str">
            <v>Expenses</v>
          </cell>
          <cell r="F350" t="str">
            <v>09 · Additional Expense</v>
          </cell>
          <cell r="G350" t="str">
            <v>910 · Office Expense</v>
          </cell>
          <cell r="H350" t="str">
            <v>Office Expenses</v>
          </cell>
          <cell r="I350" t="str">
            <v>Office Equipment Rental and Maintenance</v>
          </cell>
          <cell r="J350" t="str">
            <v>9111</v>
          </cell>
          <cell r="K350" t="str">
            <v>Additional rental equipment that isn't a copier and isn't capitalized</v>
          </cell>
        </row>
        <row r="351">
          <cell r="D351" t="str">
            <v>9120 · Telephone &amp; telecommunications</v>
          </cell>
          <cell r="E351" t="str">
            <v>Expenses</v>
          </cell>
          <cell r="F351" t="str">
            <v>09 · Additional Expense</v>
          </cell>
          <cell r="G351" t="str">
            <v>910 · Office Expense</v>
          </cell>
          <cell r="H351" t="str">
            <v>Office Expenses</v>
          </cell>
          <cell r="I351" t="str">
            <v>Telephone/Telecommunications</v>
          </cell>
          <cell r="J351" t="str">
            <v>9120</v>
          </cell>
          <cell r="K351" t="str">
            <v>Monthly telephone, fax, internet, cell phone, and web hosting Ex: Comcast, PAETEC, Sprint, Verizon, WebEx, XO Communications. E-Rate discounts reflected as credits on vendor invoices should be recorded to 5110.</v>
          </cell>
        </row>
        <row r="352">
          <cell r="D352" t="str">
            <v>9130 · Postage, shipping, delivery</v>
          </cell>
          <cell r="E352" t="str">
            <v>Expenses</v>
          </cell>
          <cell r="F352" t="str">
            <v>09 · Additional Expense</v>
          </cell>
          <cell r="G352" t="str">
            <v>910 · Office Expense</v>
          </cell>
          <cell r="H352" t="str">
            <v>Office Expenses</v>
          </cell>
          <cell r="I352" t="str">
            <v>Postage and Shipping</v>
          </cell>
          <cell r="J352" t="str">
            <v>9130</v>
          </cell>
          <cell r="K352" t="str">
            <v xml:space="preserve">Charges for the school to send physical items, including couriers </v>
          </cell>
        </row>
        <row r="353">
          <cell r="D353" t="str">
            <v>9140 · External printing</v>
          </cell>
          <cell r="E353" t="str">
            <v>Expenses</v>
          </cell>
          <cell r="F353" t="str">
            <v>09 · Additional Expense</v>
          </cell>
          <cell r="G353" t="str">
            <v>910 · Office Expense</v>
          </cell>
          <cell r="H353" t="str">
            <v>Office Expenses</v>
          </cell>
          <cell r="I353" t="str">
            <v>Printing and Copying</v>
          </cell>
          <cell r="J353" t="str">
            <v>9140</v>
          </cell>
          <cell r="K353" t="str">
            <v>Printing/copying done by a vendor outside of the school. Ex: FedEx Office</v>
          </cell>
        </row>
        <row r="354">
          <cell r="D354">
            <v>0</v>
          </cell>
          <cell r="E354">
            <v>0</v>
          </cell>
          <cell r="F354">
            <v>0</v>
          </cell>
          <cell r="G354">
            <v>0</v>
          </cell>
          <cell r="H354">
            <v>0</v>
          </cell>
          <cell r="I354">
            <v>0</v>
          </cell>
          <cell r="J354">
            <v>0</v>
          </cell>
          <cell r="K354">
            <v>0</v>
          </cell>
        </row>
        <row r="355">
          <cell r="D355" t="str">
            <v>9200 · Business insurance</v>
          </cell>
          <cell r="E355" t="str">
            <v>Expenses</v>
          </cell>
          <cell r="F355" t="str">
            <v>09 · Additional Expense</v>
          </cell>
          <cell r="G355" t="str">
            <v>920 · Business Expense</v>
          </cell>
          <cell r="H355" t="str">
            <v>General Expenses</v>
          </cell>
          <cell r="I355" t="str">
            <v>Insurance</v>
          </cell>
          <cell r="J355" t="str">
            <v>9200</v>
          </cell>
          <cell r="K355" t="str">
            <v>Business insurance, including student accident insurance, director and officers policy, umbrella insurance. Ex: Alliance Insurance Service, Hartford. Workers comp insurance should be coded to 7460.</v>
          </cell>
        </row>
        <row r="356">
          <cell r="D356" t="str">
            <v>9210 · Authorizer fees</v>
          </cell>
          <cell r="E356" t="str">
            <v>Expenses</v>
          </cell>
          <cell r="F356" t="str">
            <v>09 · Additional Expense</v>
          </cell>
          <cell r="G356" t="str">
            <v>920 · Business Expense</v>
          </cell>
          <cell r="H356" t="str">
            <v>General Expenses</v>
          </cell>
          <cell r="I356" t="str">
            <v>Administration Fee (to PCSB)</v>
          </cell>
          <cell r="J356" t="str">
            <v>9210</v>
          </cell>
          <cell r="K356" t="str">
            <v>Administrative fees Ex: DC Public Charter School Board</v>
          </cell>
        </row>
        <row r="357">
          <cell r="D357" t="str">
            <v>9220 · Management fees</v>
          </cell>
          <cell r="E357" t="str">
            <v>Expenses</v>
          </cell>
          <cell r="F357" t="str">
            <v>09 · Additional Expense</v>
          </cell>
          <cell r="G357" t="str">
            <v>920 · Business Expense</v>
          </cell>
          <cell r="H357" t="str">
            <v>General Expenses</v>
          </cell>
          <cell r="I357" t="str">
            <v>Management Fee</v>
          </cell>
          <cell r="J357" t="str">
            <v>9220</v>
          </cell>
          <cell r="K357" t="str">
            <v>Fees from an outside management company or internal management fees between campuses and a central office for multi-campus networks without an external CMO.</v>
          </cell>
        </row>
        <row r="358">
          <cell r="D358" t="str">
            <v>9230 · Accounting, auditing, payroll</v>
          </cell>
          <cell r="E358" t="str">
            <v>Expenses</v>
          </cell>
          <cell r="F358" t="str">
            <v>09 · Additional Expense</v>
          </cell>
          <cell r="G358" t="str">
            <v>920 · Business Expense</v>
          </cell>
          <cell r="H358" t="str">
            <v>Office Expenses</v>
          </cell>
          <cell r="I358" t="str">
            <v>Legal, Accounting and Payroll Services</v>
          </cell>
          <cell r="J358" t="str">
            <v>9230</v>
          </cell>
          <cell r="K358" t="str">
            <v>Accounting services, payroll fees, auditing fees Ex: ADP, AnyBill, EdOps, McGladrey</v>
          </cell>
        </row>
        <row r="359">
          <cell r="D359" t="str">
            <v>9240 · Legal fees</v>
          </cell>
          <cell r="E359" t="str">
            <v>Expenses</v>
          </cell>
          <cell r="F359" t="str">
            <v>09 · Additional Expense</v>
          </cell>
          <cell r="G359" t="str">
            <v>920 · Business Expense</v>
          </cell>
          <cell r="H359" t="str">
            <v>Office Expenses</v>
          </cell>
          <cell r="I359" t="str">
            <v>Legal, Accounting and Payroll Services</v>
          </cell>
          <cell r="J359" t="str">
            <v>9240</v>
          </cell>
          <cell r="K359" t="str">
            <v>Legal services for special education, human resources, or other operating activity. Legal fees related to facilities (facilities finance) should go into 8140 or be capitalized. Ex: Lauren E. Baum, Littler Mendelson</v>
          </cell>
        </row>
        <row r="360">
          <cell r="D360" t="str">
            <v>9250 · Instr design &amp; eval fees</v>
          </cell>
          <cell r="E360" t="str">
            <v>Expenses</v>
          </cell>
          <cell r="F360" t="str">
            <v>09 · Additional Expense</v>
          </cell>
          <cell r="G360" t="str">
            <v>920 · Business Expense</v>
          </cell>
          <cell r="H360" t="str">
            <v>General Expenses</v>
          </cell>
          <cell r="I360" t="str">
            <v>Other General Expense</v>
          </cell>
          <cell r="J360" t="str">
            <v>9250</v>
          </cell>
          <cell r="K360" t="str">
            <v>Curricular design contractors, accreditation fees.  Ex: Middle States Association, Policy Studies Associates</v>
          </cell>
        </row>
        <row r="361">
          <cell r="D361" t="str">
            <v>9260 · Computer support fees</v>
          </cell>
          <cell r="E361" t="str">
            <v>Expenses</v>
          </cell>
          <cell r="F361" t="str">
            <v>09 · Additional Expense</v>
          </cell>
          <cell r="G361" t="str">
            <v>920 · Business Expense</v>
          </cell>
          <cell r="H361" t="str">
            <v>General Expenses</v>
          </cell>
          <cell r="I361" t="str">
            <v>Other General Expense</v>
          </cell>
          <cell r="J361" t="str">
            <v>9260</v>
          </cell>
          <cell r="K361" t="str">
            <v>Computer support services such as desktop support (Ex: Building Hope, Dynamic Network Solutions) and data infrastructure services (Ex: InfoSnap, Salesforce.com, Secure Content Solutions, PowerSchool). Note: These two types will be split in the future.</v>
          </cell>
        </row>
        <row r="362">
          <cell r="D362" t="str">
            <v>9270 · Fundraising fees</v>
          </cell>
          <cell r="E362" t="str">
            <v>Expenses</v>
          </cell>
          <cell r="F362" t="str">
            <v>09 · Additional Expense</v>
          </cell>
          <cell r="G362" t="str">
            <v>920 · Business Expense</v>
          </cell>
          <cell r="H362" t="str">
            <v>General Expenses</v>
          </cell>
          <cell r="I362" t="str">
            <v>Other General Expense</v>
          </cell>
          <cell r="J362" t="str">
            <v>9270</v>
          </cell>
          <cell r="K362" t="str">
            <v xml:space="preserve">Fundraising costs including professional fundraisers, promotional materials, credit card merchant fees, and all costs related to an event. Ex: venue rental, catering, speakers </v>
          </cell>
        </row>
        <row r="363">
          <cell r="D363" t="str">
            <v>9280 · Other professional fees</v>
          </cell>
          <cell r="E363" t="str">
            <v>Expenses</v>
          </cell>
          <cell r="F363" t="str">
            <v>09 · Additional Expense</v>
          </cell>
          <cell r="G363" t="str">
            <v>920 · Business Expense</v>
          </cell>
          <cell r="H363" t="str">
            <v>General Expenses</v>
          </cell>
          <cell r="I363" t="str">
            <v>Other General Expense</v>
          </cell>
          <cell r="J363" t="str">
            <v>9280</v>
          </cell>
          <cell r="K363" t="str">
            <v>Expenses related to the business that don't fit into the other categories and are service-related Ex: Charter Board Partners, EdOps Data, HR &amp; Procurement</v>
          </cell>
        </row>
        <row r="364">
          <cell r="D364" t="str">
            <v>9290 · Other expenses</v>
          </cell>
          <cell r="E364" t="str">
            <v>Expenses</v>
          </cell>
          <cell r="F364" t="str">
            <v>09 · Additional Expense</v>
          </cell>
          <cell r="G364" t="str">
            <v>920 · Business Expense</v>
          </cell>
          <cell r="H364" t="str">
            <v>Office Expenses</v>
          </cell>
          <cell r="I364" t="str">
            <v>Other General Expense</v>
          </cell>
          <cell r="J364" t="str">
            <v>9290</v>
          </cell>
          <cell r="K364" t="str">
            <v xml:space="preserve">Business expenses that don't fit into another categories and are not service-related and not a due or fee </v>
          </cell>
        </row>
        <row r="365">
          <cell r="D365">
            <v>0</v>
          </cell>
          <cell r="E365">
            <v>0</v>
          </cell>
          <cell r="F365">
            <v>0</v>
          </cell>
          <cell r="G365">
            <v>0</v>
          </cell>
          <cell r="H365">
            <v>0</v>
          </cell>
          <cell r="I365">
            <v>0</v>
          </cell>
          <cell r="J365">
            <v>0</v>
          </cell>
          <cell r="K365">
            <v>0</v>
          </cell>
        </row>
        <row r="366">
          <cell r="D366" t="str">
            <v>9300 · Dues, fees, and fines</v>
          </cell>
          <cell r="E366" t="str">
            <v>Expenses</v>
          </cell>
          <cell r="F366" t="str">
            <v>09 · Additional Expense</v>
          </cell>
          <cell r="G366" t="str">
            <v>930 · Dues, Fees, &amp; Losses</v>
          </cell>
          <cell r="H366" t="str">
            <v>General Expenses</v>
          </cell>
          <cell r="I366" t="str">
            <v>Other General Expense</v>
          </cell>
          <cell r="J366" t="str">
            <v>9300</v>
          </cell>
          <cell r="K366" t="str">
            <v>Membership dues (Ex: FOCUS, Charter School Association) and bank fees (Ex: AmEx membership, wire transfer, basic business license, deposit correction, letter and line of credit fees, and late fees)</v>
          </cell>
        </row>
        <row r="367">
          <cell r="D367" t="str">
            <v xml:space="preserve">9301 · Financing Fees </v>
          </cell>
          <cell r="E367" t="str">
            <v>Expenses</v>
          </cell>
          <cell r="F367" t="str">
            <v>09 · Additional Expense</v>
          </cell>
          <cell r="G367" t="str">
            <v>930 · Dues, Fees, &amp; Losses</v>
          </cell>
          <cell r="H367" t="str">
            <v>General Expenses</v>
          </cell>
          <cell r="I367" t="str">
            <v>Other General Expense</v>
          </cell>
          <cell r="J367" t="str">
            <v>9301</v>
          </cell>
          <cell r="K367" t="str">
            <v>Guarantee fees, line of credit fees, and any other finance-related fees that aren't capitalized.</v>
          </cell>
        </row>
        <row r="368">
          <cell r="D368" t="str">
            <v>9310 · Loss/theft of asset</v>
          </cell>
          <cell r="E368" t="str">
            <v>Expenses</v>
          </cell>
          <cell r="F368" t="str">
            <v>09 · Additional Expense</v>
          </cell>
          <cell r="G368" t="str">
            <v>930 · Dues, Fees, &amp; Losses</v>
          </cell>
          <cell r="H368" t="str">
            <v>General Expenses</v>
          </cell>
          <cell r="I368" t="str">
            <v>Other General Expense</v>
          </cell>
          <cell r="J368" t="str">
            <v>9310</v>
          </cell>
          <cell r="K368" t="str">
            <v>Write-off non-depreciated portion of lost, stolen asset</v>
          </cell>
        </row>
        <row r="369">
          <cell r="D369" t="str">
            <v>9320 · Bad debts, pledges</v>
          </cell>
          <cell r="E369" t="str">
            <v>Expenses</v>
          </cell>
          <cell r="F369" t="str">
            <v>09 · Additional Expense</v>
          </cell>
          <cell r="G369" t="str">
            <v>930 · Dues, Fees, &amp; Losses</v>
          </cell>
          <cell r="H369" t="str">
            <v>General Expenses</v>
          </cell>
          <cell r="I369" t="str">
            <v>Other General Expense</v>
          </cell>
          <cell r="J369" t="str">
            <v>9320</v>
          </cell>
          <cell r="K369" t="str">
            <v>Write-off of bad debts, grants, pledges or other receivables</v>
          </cell>
        </row>
        <row r="370">
          <cell r="D370" t="str">
            <v>9330 · Cash over/short</v>
          </cell>
          <cell r="E370" t="str">
            <v>Expenses</v>
          </cell>
          <cell r="F370" t="str">
            <v>09 · Additional Expense</v>
          </cell>
          <cell r="G370" t="str">
            <v>940 · Donated Expense</v>
          </cell>
          <cell r="H370" t="str">
            <v>General Expenses</v>
          </cell>
          <cell r="I370" t="str">
            <v>Other General Expense</v>
          </cell>
          <cell r="J370" t="str">
            <v>9330</v>
          </cell>
          <cell r="K370" t="str">
            <v>Write-off of missing cash. Ex. Revenue tracking says $250 but $50 is missing in cash</v>
          </cell>
        </row>
        <row r="371">
          <cell r="D371">
            <v>0</v>
          </cell>
          <cell r="E371">
            <v>0</v>
          </cell>
          <cell r="F371">
            <v>0</v>
          </cell>
          <cell r="G371">
            <v>0</v>
          </cell>
          <cell r="H371">
            <v>0</v>
          </cell>
          <cell r="I371">
            <v>0</v>
          </cell>
          <cell r="J371">
            <v>0</v>
          </cell>
          <cell r="K371">
            <v>0</v>
          </cell>
        </row>
        <row r="372">
          <cell r="D372" t="str">
            <v>9400 · Donated services expense</v>
          </cell>
          <cell r="E372" t="str">
            <v>Expenses</v>
          </cell>
          <cell r="F372" t="str">
            <v>09 · Additional Expense</v>
          </cell>
          <cell r="G372" t="str">
            <v>940 · Donated Expense</v>
          </cell>
          <cell r="H372" t="str">
            <v>General Expenses</v>
          </cell>
          <cell r="I372" t="str">
            <v>Other General Expense</v>
          </cell>
          <cell r="J372" t="str">
            <v>9400</v>
          </cell>
          <cell r="K372" t="str">
            <v>Estimated value provided by in-kind services – must be of a professional nature, does not include volunteer work. Typically services such as consulting, legal, marketing go in their natural accounts and not here. And then booked to donated services revenue</v>
          </cell>
        </row>
        <row r="373">
          <cell r="D373" t="str">
            <v>9410 · Donated products/goods expense</v>
          </cell>
          <cell r="E373" t="str">
            <v>Expenses</v>
          </cell>
          <cell r="F373" t="str">
            <v>09 · Additional Expense</v>
          </cell>
          <cell r="G373" t="str">
            <v>940 · Donated Expense</v>
          </cell>
          <cell r="H373" t="str">
            <v>General Expenses</v>
          </cell>
          <cell r="I373" t="str">
            <v>Other General Expense</v>
          </cell>
          <cell r="J373" t="str">
            <v>9410</v>
          </cell>
          <cell r="K373" t="str">
            <v xml:space="preserve">Estimated value from in-kind products, such as bookshelves, desks and computers. </v>
          </cell>
        </row>
        <row r="374">
          <cell r="D374">
            <v>0</v>
          </cell>
          <cell r="E374">
            <v>0</v>
          </cell>
          <cell r="F374">
            <v>0</v>
          </cell>
          <cell r="G374">
            <v>0</v>
          </cell>
          <cell r="H374">
            <v>0</v>
          </cell>
          <cell r="I374">
            <v>0</v>
          </cell>
          <cell r="J374">
            <v>0</v>
          </cell>
          <cell r="K374">
            <v>0</v>
          </cell>
        </row>
        <row r="375">
          <cell r="D375">
            <v>0</v>
          </cell>
          <cell r="E375">
            <v>0</v>
          </cell>
          <cell r="F375">
            <v>0</v>
          </cell>
          <cell r="G375">
            <v>0</v>
          </cell>
          <cell r="H375">
            <v>0</v>
          </cell>
          <cell r="I375">
            <v>0</v>
          </cell>
          <cell r="J375">
            <v>0</v>
          </cell>
          <cell r="K375">
            <v>0</v>
          </cell>
        </row>
        <row r="376">
          <cell r="D376" t="str">
            <v>9900 · Unforeseen expenses</v>
          </cell>
          <cell r="E376" t="str">
            <v>Expenses</v>
          </cell>
          <cell r="F376" t="str">
            <v>09 · Additional Expense</v>
          </cell>
          <cell r="G376" t="str">
            <v>990 · Operating Contingency</v>
          </cell>
          <cell r="H376" t="str">
            <v>General Expenses</v>
          </cell>
          <cell r="I376" t="str">
            <v>Other General Expense</v>
          </cell>
          <cell r="J376" t="str">
            <v>9900</v>
          </cell>
          <cell r="K376" t="str">
            <v>Contingency funds</v>
          </cell>
        </row>
        <row r="377">
          <cell r="D377" t="str">
            <v>9910 · Building reserves</v>
          </cell>
          <cell r="E377" t="str">
            <v>Expenses</v>
          </cell>
          <cell r="F377" t="str">
            <v>09 · Additional Expense</v>
          </cell>
          <cell r="G377" t="str">
            <v>990 · Operating Contingency</v>
          </cell>
          <cell r="H377" t="str">
            <v>General Expenses</v>
          </cell>
          <cell r="I377" t="str">
            <v>Other General Expense</v>
          </cell>
          <cell r="J377" t="str">
            <v>9910</v>
          </cell>
          <cell r="K377" t="str">
            <v>Budgeted reserves</v>
          </cell>
        </row>
        <row r="378">
          <cell r="D378">
            <v>0</v>
          </cell>
          <cell r="E378">
            <v>0</v>
          </cell>
          <cell r="F378">
            <v>0</v>
          </cell>
          <cell r="G378">
            <v>0</v>
          </cell>
          <cell r="H378">
            <v>0</v>
          </cell>
          <cell r="I378">
            <v>0</v>
          </cell>
          <cell r="J378">
            <v>0</v>
          </cell>
          <cell r="K378">
            <v>0</v>
          </cell>
        </row>
        <row r="379">
          <cell r="D379" t="str">
            <v>11000 · Operating asset depreciation</v>
          </cell>
          <cell r="E379" t="str">
            <v>Expenses</v>
          </cell>
          <cell r="F379" t="str">
            <v>1X · Depreciation, Amortization, &amp; Interest</v>
          </cell>
          <cell r="G379" t="str">
            <v>11 · Depreciation</v>
          </cell>
          <cell r="H379" t="str">
            <v>Other Expenses</v>
          </cell>
          <cell r="I379" t="str">
            <v>Depreciation Expense</v>
          </cell>
          <cell r="J379" t="str">
            <v>11000</v>
          </cell>
          <cell r="K379" t="str">
            <v>Depreciation related to operating assets, including 1600, 1620 and 1660</v>
          </cell>
        </row>
        <row r="380">
          <cell r="D380" t="str">
            <v>11010 · Facility asset amort &amp; depr</v>
          </cell>
          <cell r="E380" t="str">
            <v>Expenses</v>
          </cell>
          <cell r="F380" t="str">
            <v>1X · Depreciation, Amortization, &amp; Interest</v>
          </cell>
          <cell r="G380" t="str">
            <v>11 · Depreciation</v>
          </cell>
          <cell r="H380" t="str">
            <v>Other Expenses</v>
          </cell>
          <cell r="I380" t="str">
            <v>Depreciation Expense</v>
          </cell>
          <cell r="J380" t="str">
            <v>11010</v>
          </cell>
          <cell r="K380" t="str">
            <v>Depreciation and amortization related to facilities. This includes depreciation for building, leasehold improvements and loan costs, including 1810, 1830, and 1840</v>
          </cell>
        </row>
        <row r="381">
          <cell r="D381" t="str">
            <v>11020 · Amortization expense</v>
          </cell>
          <cell r="E381" t="str">
            <v>Expenses</v>
          </cell>
          <cell r="F381" t="str">
            <v>1X · Depreciation, Amortization, &amp; Interest</v>
          </cell>
          <cell r="G381" t="str">
            <v>11 · Depreciation</v>
          </cell>
          <cell r="H381" t="str">
            <v>Other Expenses</v>
          </cell>
          <cell r="I381" t="str">
            <v>Depreciation Expense</v>
          </cell>
          <cell r="J381" t="str">
            <v>11020</v>
          </cell>
          <cell r="K381" t="str">
            <v>Do not use</v>
          </cell>
        </row>
        <row r="382">
          <cell r="D382">
            <v>0</v>
          </cell>
          <cell r="E382">
            <v>0</v>
          </cell>
          <cell r="F382">
            <v>0</v>
          </cell>
          <cell r="G382">
            <v>0</v>
          </cell>
          <cell r="H382">
            <v>0</v>
          </cell>
          <cell r="I382">
            <v>0</v>
          </cell>
          <cell r="J382">
            <v>0</v>
          </cell>
          <cell r="K382">
            <v>0</v>
          </cell>
        </row>
        <row r="383">
          <cell r="D383" t="str">
            <v>12000 · Interest payments</v>
          </cell>
          <cell r="E383" t="str">
            <v>Expenses</v>
          </cell>
          <cell r="F383" t="str">
            <v>1X · Depreciation, Amortization, &amp; Interest</v>
          </cell>
          <cell r="G383" t="str">
            <v>12 · Interest</v>
          </cell>
          <cell r="H383" t="str">
            <v>Other Expenses</v>
          </cell>
          <cell r="I383" t="str">
            <v>Interest Expense</v>
          </cell>
          <cell r="J383" t="str">
            <v>12000</v>
          </cell>
          <cell r="K383" t="str">
            <v>Interest on debt. Consider creating sub-accounts for each debt instrument.</v>
          </cell>
        </row>
        <row r="384">
          <cell r="D384" t="str">
            <v>12005 · Interest payments-Copier lease</v>
          </cell>
          <cell r="E384" t="str">
            <v>Expenses</v>
          </cell>
          <cell r="F384" t="str">
            <v>1X · Depreciation, Amortization, &amp; Interest</v>
          </cell>
          <cell r="G384" t="str">
            <v>12 · Interest</v>
          </cell>
          <cell r="H384" t="str">
            <v>Other Expenses</v>
          </cell>
          <cell r="I384" t="str">
            <v>Interest Expense</v>
          </cell>
          <cell r="J384" t="str">
            <v>12005</v>
          </cell>
          <cell r="K384" t="str">
            <v>Interest on capitalized leases. Consider creating sub-accounts for each debt instrument.</v>
          </cell>
        </row>
        <row r="385">
          <cell r="D385">
            <v>0</v>
          </cell>
          <cell r="E385">
            <v>0</v>
          </cell>
          <cell r="F385">
            <v>0</v>
          </cell>
          <cell r="G385">
            <v>0</v>
          </cell>
          <cell r="H385">
            <v>0</v>
          </cell>
          <cell r="I385">
            <v>0</v>
          </cell>
          <cell r="J385">
            <v>0</v>
          </cell>
          <cell r="K385">
            <v>0</v>
          </cell>
        </row>
        <row r="386">
          <cell r="D386">
            <v>0</v>
          </cell>
          <cell r="E386">
            <v>0</v>
          </cell>
          <cell r="F386">
            <v>0</v>
          </cell>
          <cell r="G386">
            <v>0</v>
          </cell>
          <cell r="H386">
            <v>0</v>
          </cell>
        </row>
        <row r="387">
          <cell r="D387">
            <v>0</v>
          </cell>
          <cell r="E387">
            <v>0</v>
          </cell>
          <cell r="F387">
            <v>0</v>
          </cell>
          <cell r="G387">
            <v>0</v>
          </cell>
          <cell r="H387">
            <v>0</v>
          </cell>
        </row>
        <row r="388">
          <cell r="E388">
            <v>0</v>
          </cell>
          <cell r="F388">
            <v>0</v>
          </cell>
          <cell r="G388">
            <v>0</v>
          </cell>
          <cell r="H388">
            <v>0</v>
          </cell>
        </row>
        <row r="389">
          <cell r="E389">
            <v>0</v>
          </cell>
          <cell r="F389">
            <v>0</v>
          </cell>
          <cell r="G389">
            <v>0</v>
          </cell>
          <cell r="H389">
            <v>0</v>
          </cell>
          <cell r="I389">
            <v>0</v>
          </cell>
          <cell r="J389">
            <v>0</v>
          </cell>
          <cell r="K389">
            <v>0</v>
          </cell>
        </row>
        <row r="390">
          <cell r="E390">
            <v>0</v>
          </cell>
          <cell r="F390">
            <v>0</v>
          </cell>
          <cell r="G390">
            <v>0</v>
          </cell>
          <cell r="H390">
            <v>0</v>
          </cell>
          <cell r="I390">
            <v>0</v>
          </cell>
          <cell r="J390">
            <v>0</v>
          </cell>
          <cell r="K390">
            <v>0</v>
          </cell>
        </row>
        <row r="391">
          <cell r="E391">
            <v>0</v>
          </cell>
          <cell r="F391">
            <v>0</v>
          </cell>
          <cell r="G391">
            <v>0</v>
          </cell>
          <cell r="H391">
            <v>0</v>
          </cell>
          <cell r="I391">
            <v>0</v>
          </cell>
          <cell r="J391">
            <v>0</v>
          </cell>
          <cell r="K391">
            <v>0</v>
          </cell>
        </row>
        <row r="392">
          <cell r="D392">
            <v>0</v>
          </cell>
          <cell r="E392">
            <v>0</v>
          </cell>
          <cell r="F392">
            <v>0</v>
          </cell>
          <cell r="G392">
            <v>0</v>
          </cell>
          <cell r="H392">
            <v>0</v>
          </cell>
          <cell r="I392">
            <v>0</v>
          </cell>
          <cell r="J392">
            <v>0</v>
          </cell>
          <cell r="K392">
            <v>0</v>
          </cell>
        </row>
        <row r="393">
          <cell r="D393">
            <v>0</v>
          </cell>
          <cell r="E393">
            <v>0</v>
          </cell>
          <cell r="F393">
            <v>0</v>
          </cell>
          <cell r="G393">
            <v>0</v>
          </cell>
          <cell r="H393">
            <v>0</v>
          </cell>
          <cell r="I393">
            <v>0</v>
          </cell>
          <cell r="J393">
            <v>0</v>
          </cell>
          <cell r="K393">
            <v>0</v>
          </cell>
        </row>
        <row r="394">
          <cell r="D394">
            <v>0</v>
          </cell>
          <cell r="E394">
            <v>0</v>
          </cell>
          <cell r="F394">
            <v>0</v>
          </cell>
          <cell r="G394">
            <v>0</v>
          </cell>
          <cell r="H394">
            <v>0</v>
          </cell>
          <cell r="I394">
            <v>0</v>
          </cell>
          <cell r="J394">
            <v>0</v>
          </cell>
          <cell r="K394">
            <v>0</v>
          </cell>
        </row>
        <row r="395">
          <cell r="D395">
            <v>0</v>
          </cell>
          <cell r="E395">
            <v>0</v>
          </cell>
          <cell r="F395">
            <v>0</v>
          </cell>
          <cell r="G395">
            <v>0</v>
          </cell>
          <cell r="H395">
            <v>0</v>
          </cell>
          <cell r="I395">
            <v>0</v>
          </cell>
          <cell r="J395">
            <v>0</v>
          </cell>
          <cell r="K395">
            <v>0</v>
          </cell>
        </row>
        <row r="396">
          <cell r="D396">
            <v>0</v>
          </cell>
          <cell r="E396">
            <v>0</v>
          </cell>
          <cell r="F396">
            <v>0</v>
          </cell>
          <cell r="G396">
            <v>0</v>
          </cell>
          <cell r="H396">
            <v>0</v>
          </cell>
          <cell r="I396">
            <v>0</v>
          </cell>
          <cell r="J396">
            <v>0</v>
          </cell>
          <cell r="K396">
            <v>0</v>
          </cell>
        </row>
        <row r="397">
          <cell r="D397">
            <v>0</v>
          </cell>
          <cell r="E397">
            <v>0</v>
          </cell>
          <cell r="F397">
            <v>0</v>
          </cell>
          <cell r="G397">
            <v>0</v>
          </cell>
          <cell r="H397">
            <v>0</v>
          </cell>
          <cell r="I397">
            <v>0</v>
          </cell>
          <cell r="J397">
            <v>0</v>
          </cell>
          <cell r="K397">
            <v>0</v>
          </cell>
        </row>
        <row r="398">
          <cell r="D398">
            <v>0</v>
          </cell>
          <cell r="E398">
            <v>0</v>
          </cell>
          <cell r="F398">
            <v>0</v>
          </cell>
          <cell r="G398">
            <v>0</v>
          </cell>
          <cell r="H398">
            <v>0</v>
          </cell>
          <cell r="I398">
            <v>0</v>
          </cell>
          <cell r="J398">
            <v>0</v>
          </cell>
          <cell r="K398">
            <v>0</v>
          </cell>
        </row>
        <row r="399">
          <cell r="D399">
            <v>0</v>
          </cell>
          <cell r="E399">
            <v>0</v>
          </cell>
          <cell r="F399">
            <v>0</v>
          </cell>
          <cell r="G399">
            <v>0</v>
          </cell>
          <cell r="H399">
            <v>0</v>
          </cell>
          <cell r="I399">
            <v>0</v>
          </cell>
          <cell r="J399">
            <v>0</v>
          </cell>
          <cell r="K399">
            <v>0</v>
          </cell>
        </row>
        <row r="400">
          <cell r="D400">
            <v>0</v>
          </cell>
          <cell r="E400">
            <v>0</v>
          </cell>
          <cell r="F400">
            <v>0</v>
          </cell>
          <cell r="G400">
            <v>0</v>
          </cell>
          <cell r="H400">
            <v>0</v>
          </cell>
          <cell r="I400">
            <v>0</v>
          </cell>
          <cell r="J400">
            <v>0</v>
          </cell>
          <cell r="K400">
            <v>0</v>
          </cell>
        </row>
        <row r="401">
          <cell r="D401">
            <v>0</v>
          </cell>
          <cell r="E401">
            <v>0</v>
          </cell>
          <cell r="F401">
            <v>0</v>
          </cell>
          <cell r="G401">
            <v>0</v>
          </cell>
          <cell r="H401">
            <v>0</v>
          </cell>
          <cell r="I401">
            <v>0</v>
          </cell>
          <cell r="J401">
            <v>0</v>
          </cell>
          <cell r="K401">
            <v>0</v>
          </cell>
        </row>
        <row r="402">
          <cell r="D402">
            <v>0</v>
          </cell>
          <cell r="E402">
            <v>0</v>
          </cell>
          <cell r="F402">
            <v>0</v>
          </cell>
          <cell r="G402">
            <v>0</v>
          </cell>
          <cell r="H402">
            <v>0</v>
          </cell>
          <cell r="I402">
            <v>0</v>
          </cell>
          <cell r="J402">
            <v>0</v>
          </cell>
          <cell r="K402">
            <v>0</v>
          </cell>
        </row>
        <row r="403">
          <cell r="D403">
            <v>0</v>
          </cell>
          <cell r="E403">
            <v>0</v>
          </cell>
          <cell r="F403">
            <v>0</v>
          </cell>
          <cell r="G403">
            <v>0</v>
          </cell>
          <cell r="H403">
            <v>0</v>
          </cell>
          <cell r="I403">
            <v>0</v>
          </cell>
          <cell r="J403">
            <v>0</v>
          </cell>
          <cell r="K403">
            <v>0</v>
          </cell>
        </row>
        <row r="404">
          <cell r="D404">
            <v>0</v>
          </cell>
          <cell r="E404">
            <v>0</v>
          </cell>
          <cell r="F404">
            <v>0</v>
          </cell>
          <cell r="G404">
            <v>0</v>
          </cell>
          <cell r="H404">
            <v>0</v>
          </cell>
          <cell r="I404">
            <v>0</v>
          </cell>
          <cell r="J404">
            <v>0</v>
          </cell>
          <cell r="K404">
            <v>0</v>
          </cell>
        </row>
        <row r="405">
          <cell r="D405">
            <v>0</v>
          </cell>
          <cell r="E405">
            <v>0</v>
          </cell>
          <cell r="F405">
            <v>0</v>
          </cell>
          <cell r="G405">
            <v>0</v>
          </cell>
          <cell r="H405">
            <v>0</v>
          </cell>
          <cell r="I405">
            <v>0</v>
          </cell>
          <cell r="J405">
            <v>0</v>
          </cell>
          <cell r="K405">
            <v>0</v>
          </cell>
        </row>
        <row r="406">
          <cell r="D406">
            <v>0</v>
          </cell>
          <cell r="E406">
            <v>0</v>
          </cell>
          <cell r="F406">
            <v>0</v>
          </cell>
          <cell r="G406">
            <v>0</v>
          </cell>
          <cell r="H406">
            <v>0</v>
          </cell>
          <cell r="I406">
            <v>0</v>
          </cell>
          <cell r="J406">
            <v>0</v>
          </cell>
          <cell r="K406">
            <v>0</v>
          </cell>
        </row>
        <row r="407">
          <cell r="D407">
            <v>0</v>
          </cell>
          <cell r="E407">
            <v>0</v>
          </cell>
          <cell r="F407">
            <v>0</v>
          </cell>
          <cell r="G407">
            <v>0</v>
          </cell>
          <cell r="H407">
            <v>0</v>
          </cell>
          <cell r="I407">
            <v>0</v>
          </cell>
          <cell r="J407">
            <v>0</v>
          </cell>
          <cell r="K407">
            <v>0</v>
          </cell>
        </row>
        <row r="408">
          <cell r="D408">
            <v>0</v>
          </cell>
          <cell r="E408">
            <v>0</v>
          </cell>
          <cell r="F408">
            <v>0</v>
          </cell>
          <cell r="G408">
            <v>0</v>
          </cell>
          <cell r="H408">
            <v>0</v>
          </cell>
          <cell r="I408">
            <v>0</v>
          </cell>
          <cell r="J408">
            <v>0</v>
          </cell>
          <cell r="K408">
            <v>0</v>
          </cell>
        </row>
        <row r="409">
          <cell r="D409">
            <v>0</v>
          </cell>
          <cell r="E409">
            <v>0</v>
          </cell>
          <cell r="F409">
            <v>0</v>
          </cell>
          <cell r="G409">
            <v>0</v>
          </cell>
          <cell r="H409">
            <v>0</v>
          </cell>
          <cell r="I409">
            <v>0</v>
          </cell>
          <cell r="J409">
            <v>0</v>
          </cell>
          <cell r="K409">
            <v>0</v>
          </cell>
        </row>
        <row r="410">
          <cell r="D410">
            <v>0</v>
          </cell>
          <cell r="E410">
            <v>0</v>
          </cell>
          <cell r="F410">
            <v>0</v>
          </cell>
          <cell r="G410">
            <v>0</v>
          </cell>
          <cell r="H410">
            <v>0</v>
          </cell>
          <cell r="I410">
            <v>0</v>
          </cell>
          <cell r="J410">
            <v>0</v>
          </cell>
          <cell r="K410">
            <v>0</v>
          </cell>
        </row>
        <row r="411">
          <cell r="D411">
            <v>0</v>
          </cell>
          <cell r="E411">
            <v>0</v>
          </cell>
          <cell r="F411">
            <v>0</v>
          </cell>
          <cell r="G411">
            <v>0</v>
          </cell>
          <cell r="H411">
            <v>0</v>
          </cell>
          <cell r="I411">
            <v>0</v>
          </cell>
          <cell r="J411">
            <v>0</v>
          </cell>
          <cell r="K411">
            <v>0</v>
          </cell>
        </row>
        <row r="412">
          <cell r="D412">
            <v>0</v>
          </cell>
          <cell r="E412">
            <v>0</v>
          </cell>
          <cell r="F412">
            <v>0</v>
          </cell>
          <cell r="G412">
            <v>0</v>
          </cell>
          <cell r="H412">
            <v>0</v>
          </cell>
          <cell r="I412">
            <v>0</v>
          </cell>
          <cell r="J412">
            <v>0</v>
          </cell>
          <cell r="K412">
            <v>0</v>
          </cell>
        </row>
        <row r="413">
          <cell r="D413">
            <v>0</v>
          </cell>
          <cell r="E413">
            <v>0</v>
          </cell>
          <cell r="F413">
            <v>0</v>
          </cell>
          <cell r="G413">
            <v>0</v>
          </cell>
          <cell r="H413">
            <v>0</v>
          </cell>
          <cell r="I413">
            <v>0</v>
          </cell>
          <cell r="J413">
            <v>0</v>
          </cell>
          <cell r="K413">
            <v>0</v>
          </cell>
        </row>
        <row r="414">
          <cell r="D414">
            <v>0</v>
          </cell>
          <cell r="E414">
            <v>0</v>
          </cell>
          <cell r="F414">
            <v>0</v>
          </cell>
          <cell r="G414">
            <v>0</v>
          </cell>
          <cell r="H414">
            <v>0</v>
          </cell>
          <cell r="I414">
            <v>0</v>
          </cell>
          <cell r="J414">
            <v>0</v>
          </cell>
          <cell r="K414">
            <v>0</v>
          </cell>
        </row>
        <row r="415">
          <cell r="D415">
            <v>0</v>
          </cell>
          <cell r="E415">
            <v>0</v>
          </cell>
          <cell r="F415">
            <v>0</v>
          </cell>
          <cell r="G415">
            <v>0</v>
          </cell>
          <cell r="H415">
            <v>0</v>
          </cell>
          <cell r="I415">
            <v>0</v>
          </cell>
          <cell r="J415">
            <v>0</v>
          </cell>
          <cell r="K415">
            <v>0</v>
          </cell>
        </row>
        <row r="416">
          <cell r="D416">
            <v>0</v>
          </cell>
          <cell r="E416">
            <v>0</v>
          </cell>
          <cell r="F416">
            <v>0</v>
          </cell>
          <cell r="G416">
            <v>0</v>
          </cell>
          <cell r="H416">
            <v>0</v>
          </cell>
          <cell r="I416">
            <v>0</v>
          </cell>
          <cell r="J416">
            <v>0</v>
          </cell>
          <cell r="K416">
            <v>0</v>
          </cell>
        </row>
        <row r="417">
          <cell r="D417">
            <v>0</v>
          </cell>
          <cell r="E417">
            <v>0</v>
          </cell>
          <cell r="F417">
            <v>0</v>
          </cell>
          <cell r="G417">
            <v>0</v>
          </cell>
          <cell r="H417">
            <v>0</v>
          </cell>
          <cell r="I417">
            <v>0</v>
          </cell>
          <cell r="J417">
            <v>0</v>
          </cell>
          <cell r="K417">
            <v>0</v>
          </cell>
        </row>
        <row r="418">
          <cell r="D418">
            <v>0</v>
          </cell>
          <cell r="E418">
            <v>0</v>
          </cell>
          <cell r="F418">
            <v>0</v>
          </cell>
          <cell r="G418">
            <v>0</v>
          </cell>
          <cell r="H418">
            <v>0</v>
          </cell>
          <cell r="I418">
            <v>0</v>
          </cell>
          <cell r="J418">
            <v>0</v>
          </cell>
          <cell r="K418">
            <v>0</v>
          </cell>
        </row>
        <row r="419">
          <cell r="D419">
            <v>0</v>
          </cell>
          <cell r="E419">
            <v>0</v>
          </cell>
          <cell r="F419">
            <v>0</v>
          </cell>
          <cell r="G419">
            <v>0</v>
          </cell>
          <cell r="H419">
            <v>0</v>
          </cell>
          <cell r="I419">
            <v>0</v>
          </cell>
          <cell r="J419">
            <v>0</v>
          </cell>
          <cell r="K419">
            <v>0</v>
          </cell>
        </row>
        <row r="420">
          <cell r="D420">
            <v>0</v>
          </cell>
          <cell r="E420">
            <v>0</v>
          </cell>
          <cell r="F420">
            <v>0</v>
          </cell>
          <cell r="G420">
            <v>0</v>
          </cell>
          <cell r="H420">
            <v>0</v>
          </cell>
          <cell r="I420">
            <v>0</v>
          </cell>
          <cell r="J420">
            <v>0</v>
          </cell>
          <cell r="K420">
            <v>0</v>
          </cell>
        </row>
        <row r="421">
          <cell r="D421">
            <v>0</v>
          </cell>
          <cell r="E421">
            <v>0</v>
          </cell>
          <cell r="F421">
            <v>0</v>
          </cell>
          <cell r="G421">
            <v>0</v>
          </cell>
          <cell r="H421">
            <v>0</v>
          </cell>
          <cell r="I421">
            <v>0</v>
          </cell>
          <cell r="J421">
            <v>0</v>
          </cell>
          <cell r="K421">
            <v>0</v>
          </cell>
        </row>
        <row r="422">
          <cell r="D422">
            <v>0</v>
          </cell>
          <cell r="E422">
            <v>0</v>
          </cell>
          <cell r="F422">
            <v>0</v>
          </cell>
          <cell r="G422">
            <v>0</v>
          </cell>
          <cell r="H422">
            <v>0</v>
          </cell>
          <cell r="I422">
            <v>0</v>
          </cell>
          <cell r="J422">
            <v>0</v>
          </cell>
          <cell r="K422">
            <v>0</v>
          </cell>
        </row>
        <row r="423">
          <cell r="D423">
            <v>0</v>
          </cell>
          <cell r="E423">
            <v>0</v>
          </cell>
          <cell r="F423">
            <v>0</v>
          </cell>
          <cell r="G423">
            <v>0</v>
          </cell>
          <cell r="H423">
            <v>0</v>
          </cell>
          <cell r="I423">
            <v>0</v>
          </cell>
          <cell r="J423">
            <v>0</v>
          </cell>
          <cell r="K423">
            <v>0</v>
          </cell>
        </row>
        <row r="424">
          <cell r="D424">
            <v>0</v>
          </cell>
          <cell r="E424">
            <v>0</v>
          </cell>
          <cell r="F424">
            <v>0</v>
          </cell>
          <cell r="G424">
            <v>0</v>
          </cell>
          <cell r="H424">
            <v>0</v>
          </cell>
          <cell r="I424">
            <v>0</v>
          </cell>
          <cell r="J424">
            <v>0</v>
          </cell>
          <cell r="K424">
            <v>0</v>
          </cell>
        </row>
        <row r="425">
          <cell r="D425">
            <v>0</v>
          </cell>
          <cell r="E425">
            <v>0</v>
          </cell>
          <cell r="F425">
            <v>0</v>
          </cell>
          <cell r="G425">
            <v>0</v>
          </cell>
          <cell r="H425">
            <v>0</v>
          </cell>
          <cell r="I425">
            <v>0</v>
          </cell>
          <cell r="J425">
            <v>0</v>
          </cell>
          <cell r="K425">
            <v>0</v>
          </cell>
        </row>
        <row r="426">
          <cell r="D426">
            <v>0</v>
          </cell>
          <cell r="E426">
            <v>0</v>
          </cell>
          <cell r="F426">
            <v>0</v>
          </cell>
          <cell r="G426">
            <v>0</v>
          </cell>
          <cell r="H426">
            <v>0</v>
          </cell>
          <cell r="I426">
            <v>0</v>
          </cell>
          <cell r="J426">
            <v>0</v>
          </cell>
          <cell r="K426">
            <v>0</v>
          </cell>
        </row>
        <row r="427">
          <cell r="D427">
            <v>0</v>
          </cell>
          <cell r="E427">
            <v>0</v>
          </cell>
          <cell r="F427">
            <v>0</v>
          </cell>
          <cell r="G427">
            <v>0</v>
          </cell>
          <cell r="H427">
            <v>0</v>
          </cell>
          <cell r="I427">
            <v>0</v>
          </cell>
          <cell r="J427">
            <v>0</v>
          </cell>
          <cell r="K427">
            <v>0</v>
          </cell>
        </row>
        <row r="428">
          <cell r="D428">
            <v>0</v>
          </cell>
          <cell r="E428">
            <v>0</v>
          </cell>
          <cell r="F428">
            <v>0</v>
          </cell>
          <cell r="G428">
            <v>0</v>
          </cell>
          <cell r="H428">
            <v>0</v>
          </cell>
          <cell r="I428">
            <v>0</v>
          </cell>
          <cell r="J428">
            <v>0</v>
          </cell>
          <cell r="K428">
            <v>0</v>
          </cell>
        </row>
        <row r="429">
          <cell r="D429">
            <v>0</v>
          </cell>
          <cell r="E429">
            <v>0</v>
          </cell>
          <cell r="F429">
            <v>0</v>
          </cell>
          <cell r="G429">
            <v>0</v>
          </cell>
          <cell r="H429">
            <v>0</v>
          </cell>
          <cell r="I429">
            <v>0</v>
          </cell>
          <cell r="J429">
            <v>0</v>
          </cell>
          <cell r="K429">
            <v>0</v>
          </cell>
        </row>
        <row r="430">
          <cell r="D430">
            <v>0</v>
          </cell>
          <cell r="E430">
            <v>0</v>
          </cell>
          <cell r="F430">
            <v>0</v>
          </cell>
          <cell r="G430">
            <v>0</v>
          </cell>
          <cell r="H430">
            <v>0</v>
          </cell>
          <cell r="I430">
            <v>0</v>
          </cell>
          <cell r="J430">
            <v>0</v>
          </cell>
          <cell r="K430">
            <v>0</v>
          </cell>
        </row>
        <row r="431">
          <cell r="D431">
            <v>0</v>
          </cell>
          <cell r="E431">
            <v>0</v>
          </cell>
          <cell r="F431">
            <v>0</v>
          </cell>
          <cell r="G431">
            <v>0</v>
          </cell>
          <cell r="H431">
            <v>0</v>
          </cell>
          <cell r="I431">
            <v>0</v>
          </cell>
          <cell r="J431">
            <v>0</v>
          </cell>
          <cell r="K431">
            <v>0</v>
          </cell>
        </row>
        <row r="432">
          <cell r="D432">
            <v>0</v>
          </cell>
          <cell r="E432">
            <v>0</v>
          </cell>
          <cell r="F432">
            <v>0</v>
          </cell>
          <cell r="G432">
            <v>0</v>
          </cell>
          <cell r="H432">
            <v>0</v>
          </cell>
          <cell r="I432">
            <v>0</v>
          </cell>
          <cell r="J432">
            <v>0</v>
          </cell>
          <cell r="K432">
            <v>0</v>
          </cell>
        </row>
        <row r="433">
          <cell r="D433">
            <v>0</v>
          </cell>
          <cell r="E433">
            <v>0</v>
          </cell>
          <cell r="F433">
            <v>0</v>
          </cell>
          <cell r="G433">
            <v>0</v>
          </cell>
          <cell r="H433">
            <v>0</v>
          </cell>
          <cell r="I433">
            <v>0</v>
          </cell>
          <cell r="J433">
            <v>0</v>
          </cell>
          <cell r="K433">
            <v>0</v>
          </cell>
        </row>
        <row r="434">
          <cell r="D434">
            <v>0</v>
          </cell>
          <cell r="E434">
            <v>0</v>
          </cell>
          <cell r="F434">
            <v>0</v>
          </cell>
          <cell r="G434">
            <v>0</v>
          </cell>
          <cell r="H434">
            <v>0</v>
          </cell>
          <cell r="I434">
            <v>0</v>
          </cell>
          <cell r="J434">
            <v>0</v>
          </cell>
          <cell r="K434">
            <v>0</v>
          </cell>
        </row>
        <row r="435">
          <cell r="D435">
            <v>0</v>
          </cell>
          <cell r="E435">
            <v>0</v>
          </cell>
          <cell r="F435">
            <v>0</v>
          </cell>
          <cell r="G435">
            <v>0</v>
          </cell>
          <cell r="H435">
            <v>0</v>
          </cell>
          <cell r="I435">
            <v>0</v>
          </cell>
          <cell r="J435">
            <v>0</v>
          </cell>
          <cell r="K435">
            <v>0</v>
          </cell>
        </row>
      </sheetData>
      <sheetData sheetId="40">
        <row r="7">
          <cell r="B7" t="str">
            <v>Halfs</v>
          </cell>
          <cell r="C7">
            <v>0</v>
          </cell>
          <cell r="D7">
            <v>0</v>
          </cell>
          <cell r="E7">
            <v>0</v>
          </cell>
          <cell r="F7">
            <v>0</v>
          </cell>
          <cell r="G7">
            <v>0</v>
          </cell>
          <cell r="H7">
            <v>0</v>
          </cell>
          <cell r="I7">
            <v>0</v>
          </cell>
          <cell r="J7">
            <v>0</v>
          </cell>
          <cell r="K7">
            <v>0</v>
          </cell>
          <cell r="L7">
            <v>0</v>
          </cell>
          <cell r="M7">
            <v>0</v>
          </cell>
          <cell r="N7">
            <v>0</v>
          </cell>
        </row>
        <row r="8">
          <cell r="B8" t="str">
            <v>H1</v>
          </cell>
          <cell r="C8">
            <v>0.16666666666666666</v>
          </cell>
          <cell r="D8">
            <v>0.16666666666666666</v>
          </cell>
          <cell r="E8">
            <v>0.16666666666666666</v>
          </cell>
          <cell r="F8">
            <v>0.16666666666666666</v>
          </cell>
          <cell r="G8">
            <v>0.16666666666666666</v>
          </cell>
          <cell r="H8">
            <v>0.16666666666666666</v>
          </cell>
          <cell r="I8">
            <v>0</v>
          </cell>
          <cell r="J8">
            <v>0</v>
          </cell>
          <cell r="K8">
            <v>0</v>
          </cell>
          <cell r="L8">
            <v>0</v>
          </cell>
          <cell r="M8">
            <v>0</v>
          </cell>
          <cell r="N8">
            <v>0</v>
          </cell>
        </row>
        <row r="9">
          <cell r="B9" t="str">
            <v>H2</v>
          </cell>
          <cell r="C9">
            <v>0</v>
          </cell>
          <cell r="D9">
            <v>0</v>
          </cell>
          <cell r="E9">
            <v>0</v>
          </cell>
          <cell r="F9">
            <v>0</v>
          </cell>
          <cell r="G9">
            <v>0</v>
          </cell>
          <cell r="H9">
            <v>0</v>
          </cell>
          <cell r="I9">
            <v>0.16666666666666666</v>
          </cell>
          <cell r="J9">
            <v>0.16666666666666666</v>
          </cell>
          <cell r="K9">
            <v>0.16666666666666666</v>
          </cell>
          <cell r="L9">
            <v>0.16666666666666666</v>
          </cell>
          <cell r="M9">
            <v>0.16666666666666666</v>
          </cell>
          <cell r="N9">
            <v>0.16666666666666666</v>
          </cell>
        </row>
        <row r="11">
          <cell r="B11" t="str">
            <v>Income</v>
          </cell>
          <cell r="C11">
            <v>0</v>
          </cell>
          <cell r="D11">
            <v>0</v>
          </cell>
          <cell r="E11">
            <v>0</v>
          </cell>
          <cell r="F11">
            <v>0</v>
          </cell>
          <cell r="G11">
            <v>0</v>
          </cell>
          <cell r="H11">
            <v>0</v>
          </cell>
          <cell r="I11">
            <v>0</v>
          </cell>
          <cell r="J11">
            <v>0</v>
          </cell>
          <cell r="K11">
            <v>0</v>
          </cell>
          <cell r="L11">
            <v>0</v>
          </cell>
          <cell r="M11">
            <v>0</v>
          </cell>
          <cell r="N11">
            <v>0</v>
          </cell>
        </row>
        <row r="12">
          <cell r="B12" t="str">
            <v>NCLB</v>
          </cell>
          <cell r="C12">
            <v>0</v>
          </cell>
          <cell r="D12">
            <v>0</v>
          </cell>
          <cell r="E12">
            <v>0</v>
          </cell>
          <cell r="F12">
            <v>0</v>
          </cell>
          <cell r="G12">
            <v>0</v>
          </cell>
          <cell r="H12">
            <v>0</v>
          </cell>
          <cell r="I12">
            <v>0</v>
          </cell>
          <cell r="J12">
            <v>0</v>
          </cell>
          <cell r="K12">
            <v>0.5</v>
          </cell>
          <cell r="L12">
            <v>0</v>
          </cell>
          <cell r="M12">
            <v>0</v>
          </cell>
          <cell r="N12">
            <v>0.5</v>
          </cell>
        </row>
        <row r="13">
          <cell r="B13" t="str">
            <v>NSLP</v>
          </cell>
          <cell r="C13">
            <v>0</v>
          </cell>
          <cell r="D13">
            <v>0</v>
          </cell>
          <cell r="E13">
            <v>0</v>
          </cell>
          <cell r="F13">
            <v>0</v>
          </cell>
          <cell r="G13">
            <v>0.125</v>
          </cell>
          <cell r="H13">
            <v>0.125</v>
          </cell>
          <cell r="I13">
            <v>0.125</v>
          </cell>
          <cell r="J13">
            <v>0.125</v>
          </cell>
          <cell r="K13">
            <v>0.125</v>
          </cell>
          <cell r="L13">
            <v>0.125</v>
          </cell>
          <cell r="M13">
            <v>0.125</v>
          </cell>
          <cell r="N13">
            <v>0.125</v>
          </cell>
        </row>
        <row r="14">
          <cell r="B14" t="str">
            <v>PPF</v>
          </cell>
          <cell r="C14">
            <v>0.3</v>
          </cell>
          <cell r="D14">
            <v>0</v>
          </cell>
          <cell r="E14">
            <v>0</v>
          </cell>
          <cell r="F14">
            <v>0.25</v>
          </cell>
          <cell r="G14">
            <v>0</v>
          </cell>
          <cell r="H14">
            <v>0</v>
          </cell>
          <cell r="I14">
            <v>0.25</v>
          </cell>
          <cell r="J14">
            <v>0</v>
          </cell>
          <cell r="K14">
            <v>0</v>
          </cell>
          <cell r="L14">
            <v>0.2</v>
          </cell>
          <cell r="M14">
            <v>0</v>
          </cell>
          <cell r="N14">
            <v>0</v>
          </cell>
        </row>
        <row r="15">
          <cell r="B15" t="str">
            <v>PPFF</v>
          </cell>
          <cell r="C15">
            <v>0.3</v>
          </cell>
          <cell r="D15">
            <v>0</v>
          </cell>
          <cell r="E15">
            <v>0</v>
          </cell>
          <cell r="F15">
            <v>0.7</v>
          </cell>
          <cell r="G15">
            <v>0</v>
          </cell>
          <cell r="H15">
            <v>0</v>
          </cell>
          <cell r="I15">
            <v>0</v>
          </cell>
          <cell r="J15">
            <v>0</v>
          </cell>
          <cell r="K15">
            <v>0</v>
          </cell>
          <cell r="L15">
            <v>0</v>
          </cell>
          <cell r="M15">
            <v>0</v>
          </cell>
          <cell r="N15">
            <v>0</v>
          </cell>
        </row>
        <row r="16">
          <cell r="B16" t="str">
            <v>GY</v>
          </cell>
          <cell r="C16">
            <v>0</v>
          </cell>
          <cell r="D16">
            <v>0</v>
          </cell>
          <cell r="E16">
            <v>0</v>
          </cell>
          <cell r="F16">
            <v>0</v>
          </cell>
          <cell r="G16">
            <v>0.36363636363636365</v>
          </cell>
          <cell r="H16">
            <v>9.0909090909090912E-2</v>
          </cell>
          <cell r="I16">
            <v>9.0909090909090912E-2</v>
          </cell>
          <cell r="J16">
            <v>9.0909090909090912E-2</v>
          </cell>
          <cell r="K16">
            <v>9.0909090909090912E-2</v>
          </cell>
          <cell r="L16">
            <v>9.0909090909090912E-2</v>
          </cell>
          <cell r="M16">
            <v>9.0909090909090912E-2</v>
          </cell>
          <cell r="N16">
            <v>9.0909090909090912E-2</v>
          </cell>
        </row>
        <row r="18">
          <cell r="B18" t="str">
            <v>Months</v>
          </cell>
          <cell r="C18">
            <v>0</v>
          </cell>
          <cell r="D18">
            <v>0</v>
          </cell>
          <cell r="E18">
            <v>0</v>
          </cell>
          <cell r="F18">
            <v>0</v>
          </cell>
          <cell r="G18">
            <v>0</v>
          </cell>
          <cell r="H18">
            <v>0</v>
          </cell>
          <cell r="I18">
            <v>0</v>
          </cell>
          <cell r="J18">
            <v>0</v>
          </cell>
          <cell r="K18">
            <v>0</v>
          </cell>
          <cell r="L18">
            <v>0</v>
          </cell>
          <cell r="M18">
            <v>0</v>
          </cell>
          <cell r="N18">
            <v>0</v>
          </cell>
        </row>
        <row r="19">
          <cell r="B19" t="str">
            <v>JAN</v>
          </cell>
          <cell r="C19">
            <v>0</v>
          </cell>
          <cell r="D19">
            <v>0</v>
          </cell>
          <cell r="E19">
            <v>0</v>
          </cell>
          <cell r="F19">
            <v>0</v>
          </cell>
          <cell r="G19">
            <v>0</v>
          </cell>
          <cell r="H19">
            <v>0</v>
          </cell>
          <cell r="I19">
            <v>1</v>
          </cell>
          <cell r="J19">
            <v>0</v>
          </cell>
          <cell r="K19">
            <v>0</v>
          </cell>
          <cell r="L19">
            <v>0</v>
          </cell>
          <cell r="M19">
            <v>0</v>
          </cell>
          <cell r="N19">
            <v>0</v>
          </cell>
        </row>
        <row r="20">
          <cell r="B20" t="str">
            <v>FEB</v>
          </cell>
          <cell r="C20">
            <v>0</v>
          </cell>
          <cell r="D20">
            <v>0</v>
          </cell>
          <cell r="E20">
            <v>0</v>
          </cell>
          <cell r="F20">
            <v>0</v>
          </cell>
          <cell r="G20">
            <v>0</v>
          </cell>
          <cell r="H20">
            <v>0</v>
          </cell>
          <cell r="I20">
            <v>0</v>
          </cell>
          <cell r="J20">
            <v>1</v>
          </cell>
          <cell r="K20">
            <v>0</v>
          </cell>
          <cell r="L20">
            <v>0</v>
          </cell>
          <cell r="M20">
            <v>0</v>
          </cell>
          <cell r="N20">
            <v>0</v>
          </cell>
        </row>
        <row r="21">
          <cell r="B21" t="str">
            <v>MAR</v>
          </cell>
          <cell r="C21">
            <v>0</v>
          </cell>
          <cell r="D21">
            <v>0</v>
          </cell>
          <cell r="E21">
            <v>0</v>
          </cell>
          <cell r="F21">
            <v>0</v>
          </cell>
          <cell r="G21">
            <v>0</v>
          </cell>
          <cell r="H21">
            <v>0</v>
          </cell>
          <cell r="I21">
            <v>0</v>
          </cell>
          <cell r="J21">
            <v>0</v>
          </cell>
          <cell r="K21">
            <v>1</v>
          </cell>
          <cell r="L21">
            <v>0</v>
          </cell>
          <cell r="M21">
            <v>0</v>
          </cell>
          <cell r="N21">
            <v>0</v>
          </cell>
        </row>
        <row r="22">
          <cell r="B22" t="str">
            <v>APR</v>
          </cell>
          <cell r="C22">
            <v>0</v>
          </cell>
          <cell r="D22">
            <v>0</v>
          </cell>
          <cell r="E22">
            <v>0</v>
          </cell>
          <cell r="F22">
            <v>0</v>
          </cell>
          <cell r="G22">
            <v>0</v>
          </cell>
          <cell r="H22">
            <v>0</v>
          </cell>
          <cell r="I22">
            <v>0</v>
          </cell>
          <cell r="J22">
            <v>0</v>
          </cell>
          <cell r="K22">
            <v>0</v>
          </cell>
          <cell r="L22">
            <v>1</v>
          </cell>
          <cell r="M22">
            <v>0</v>
          </cell>
          <cell r="N22">
            <v>0</v>
          </cell>
        </row>
        <row r="23">
          <cell r="B23" t="str">
            <v>MAY</v>
          </cell>
          <cell r="C23">
            <v>0</v>
          </cell>
          <cell r="D23">
            <v>0</v>
          </cell>
          <cell r="E23">
            <v>0</v>
          </cell>
          <cell r="F23">
            <v>0</v>
          </cell>
          <cell r="G23">
            <v>0</v>
          </cell>
          <cell r="H23">
            <v>0</v>
          </cell>
          <cell r="I23">
            <v>0</v>
          </cell>
          <cell r="J23">
            <v>0</v>
          </cell>
          <cell r="K23">
            <v>0</v>
          </cell>
          <cell r="L23">
            <v>0</v>
          </cell>
          <cell r="M23">
            <v>1</v>
          </cell>
          <cell r="N23">
            <v>0</v>
          </cell>
        </row>
        <row r="24">
          <cell r="B24" t="str">
            <v>JUN</v>
          </cell>
          <cell r="C24">
            <v>0</v>
          </cell>
          <cell r="D24">
            <v>0</v>
          </cell>
          <cell r="E24">
            <v>0</v>
          </cell>
          <cell r="F24">
            <v>0</v>
          </cell>
          <cell r="G24">
            <v>0</v>
          </cell>
          <cell r="H24">
            <v>0</v>
          </cell>
          <cell r="I24">
            <v>0</v>
          </cell>
          <cell r="J24">
            <v>0</v>
          </cell>
          <cell r="K24">
            <v>0</v>
          </cell>
          <cell r="L24">
            <v>0</v>
          </cell>
          <cell r="M24">
            <v>0</v>
          </cell>
          <cell r="N24">
            <v>1</v>
          </cell>
        </row>
        <row r="25">
          <cell r="B25" t="str">
            <v>JUL</v>
          </cell>
          <cell r="C25">
            <v>1</v>
          </cell>
          <cell r="D25">
            <v>0</v>
          </cell>
          <cell r="E25">
            <v>0</v>
          </cell>
          <cell r="F25">
            <v>0</v>
          </cell>
          <cell r="G25">
            <v>0</v>
          </cell>
          <cell r="H25">
            <v>0</v>
          </cell>
          <cell r="I25">
            <v>0</v>
          </cell>
          <cell r="J25">
            <v>0</v>
          </cell>
          <cell r="K25">
            <v>0</v>
          </cell>
          <cell r="L25">
            <v>0</v>
          </cell>
          <cell r="M25">
            <v>0</v>
          </cell>
          <cell r="N25">
            <v>0</v>
          </cell>
        </row>
        <row r="26">
          <cell r="B26" t="str">
            <v>AUG</v>
          </cell>
          <cell r="C26">
            <v>0</v>
          </cell>
          <cell r="D26">
            <v>1</v>
          </cell>
          <cell r="E26">
            <v>0</v>
          </cell>
          <cell r="F26">
            <v>0</v>
          </cell>
          <cell r="G26">
            <v>0</v>
          </cell>
          <cell r="H26">
            <v>0</v>
          </cell>
          <cell r="I26">
            <v>0</v>
          </cell>
          <cell r="J26">
            <v>0</v>
          </cell>
          <cell r="K26">
            <v>0</v>
          </cell>
          <cell r="L26">
            <v>0</v>
          </cell>
          <cell r="M26">
            <v>0</v>
          </cell>
          <cell r="N26">
            <v>0</v>
          </cell>
        </row>
        <row r="27">
          <cell r="B27" t="str">
            <v>SEP</v>
          </cell>
          <cell r="C27">
            <v>0</v>
          </cell>
          <cell r="D27">
            <v>0</v>
          </cell>
          <cell r="E27">
            <v>1</v>
          </cell>
          <cell r="F27">
            <v>0</v>
          </cell>
          <cell r="G27">
            <v>0</v>
          </cell>
          <cell r="H27">
            <v>0</v>
          </cell>
          <cell r="I27">
            <v>0</v>
          </cell>
          <cell r="J27">
            <v>0</v>
          </cell>
          <cell r="K27">
            <v>0</v>
          </cell>
          <cell r="L27">
            <v>0</v>
          </cell>
          <cell r="M27">
            <v>0</v>
          </cell>
          <cell r="N27">
            <v>0</v>
          </cell>
        </row>
        <row r="28">
          <cell r="B28" t="str">
            <v>OCT</v>
          </cell>
          <cell r="C28">
            <v>0</v>
          </cell>
          <cell r="D28">
            <v>0</v>
          </cell>
          <cell r="E28">
            <v>0</v>
          </cell>
          <cell r="F28">
            <v>1</v>
          </cell>
          <cell r="G28">
            <v>0</v>
          </cell>
          <cell r="H28">
            <v>0</v>
          </cell>
          <cell r="I28">
            <v>0</v>
          </cell>
          <cell r="J28">
            <v>0</v>
          </cell>
          <cell r="K28">
            <v>0</v>
          </cell>
          <cell r="L28">
            <v>0</v>
          </cell>
          <cell r="M28">
            <v>0</v>
          </cell>
          <cell r="N28">
            <v>0</v>
          </cell>
        </row>
        <row r="29">
          <cell r="B29" t="str">
            <v>NOV</v>
          </cell>
          <cell r="C29">
            <v>0</v>
          </cell>
          <cell r="D29">
            <v>0</v>
          </cell>
          <cell r="E29">
            <v>0</v>
          </cell>
          <cell r="F29">
            <v>0</v>
          </cell>
          <cell r="G29">
            <v>1</v>
          </cell>
          <cell r="H29">
            <v>0</v>
          </cell>
          <cell r="I29">
            <v>0</v>
          </cell>
          <cell r="J29">
            <v>0</v>
          </cell>
          <cell r="K29">
            <v>0</v>
          </cell>
          <cell r="L29">
            <v>0</v>
          </cell>
          <cell r="M29">
            <v>0</v>
          </cell>
          <cell r="N29">
            <v>0</v>
          </cell>
        </row>
        <row r="30">
          <cell r="B30" t="str">
            <v>DEC</v>
          </cell>
          <cell r="C30">
            <v>0</v>
          </cell>
          <cell r="D30">
            <v>0</v>
          </cell>
          <cell r="E30">
            <v>0</v>
          </cell>
          <cell r="F30">
            <v>0</v>
          </cell>
          <cell r="G30">
            <v>0</v>
          </cell>
          <cell r="H30">
            <v>1</v>
          </cell>
          <cell r="I30">
            <v>0</v>
          </cell>
          <cell r="J30">
            <v>0</v>
          </cell>
          <cell r="K30">
            <v>0</v>
          </cell>
          <cell r="L30">
            <v>0</v>
          </cell>
          <cell r="M30">
            <v>0</v>
          </cell>
          <cell r="N30">
            <v>0</v>
          </cell>
        </row>
        <row r="31">
          <cell r="B31" t="str">
            <v>11M</v>
          </cell>
          <cell r="C31">
            <v>0</v>
          </cell>
          <cell r="D31">
            <v>9.0909090909090912E-2</v>
          </cell>
          <cell r="E31">
            <v>9.0909090909090912E-2</v>
          </cell>
          <cell r="F31">
            <v>9.0909090909090912E-2</v>
          </cell>
          <cell r="G31">
            <v>9.0909090909090912E-2</v>
          </cell>
          <cell r="H31">
            <v>9.0909090909090912E-2</v>
          </cell>
          <cell r="I31">
            <v>9.0909090909090912E-2</v>
          </cell>
          <cell r="J31">
            <v>9.0909090909090912E-2</v>
          </cell>
          <cell r="K31">
            <v>9.0909090909090912E-2</v>
          </cell>
          <cell r="L31">
            <v>9.0909090909090912E-2</v>
          </cell>
          <cell r="M31">
            <v>9.0909090909090912E-2</v>
          </cell>
          <cell r="N31">
            <v>9.0909090909090912E-2</v>
          </cell>
        </row>
        <row r="32">
          <cell r="B32" t="str">
            <v>10M</v>
          </cell>
          <cell r="C32">
            <v>0</v>
          </cell>
          <cell r="D32">
            <v>0</v>
          </cell>
          <cell r="E32">
            <v>0.1</v>
          </cell>
          <cell r="F32">
            <v>0.1</v>
          </cell>
          <cell r="G32">
            <v>0.1</v>
          </cell>
          <cell r="H32">
            <v>0.1</v>
          </cell>
          <cell r="I32">
            <v>0.1</v>
          </cell>
          <cell r="J32">
            <v>0.1</v>
          </cell>
          <cell r="K32">
            <v>0.1</v>
          </cell>
          <cell r="L32">
            <v>0.1</v>
          </cell>
          <cell r="M32">
            <v>0.1</v>
          </cell>
          <cell r="N32">
            <v>0.1</v>
          </cell>
        </row>
        <row r="33">
          <cell r="B33" t="str">
            <v xml:space="preserve">Quarters </v>
          </cell>
          <cell r="C33">
            <v>0</v>
          </cell>
          <cell r="D33">
            <v>0</v>
          </cell>
          <cell r="E33">
            <v>0</v>
          </cell>
          <cell r="F33">
            <v>0</v>
          </cell>
          <cell r="G33">
            <v>0</v>
          </cell>
          <cell r="H33">
            <v>0</v>
          </cell>
          <cell r="I33">
            <v>0</v>
          </cell>
          <cell r="J33">
            <v>0</v>
          </cell>
          <cell r="K33">
            <v>0</v>
          </cell>
          <cell r="L33">
            <v>0</v>
          </cell>
          <cell r="M33">
            <v>0</v>
          </cell>
          <cell r="N33">
            <v>0</v>
          </cell>
        </row>
        <row r="34">
          <cell r="B34" t="str">
            <v>Q1</v>
          </cell>
          <cell r="C34">
            <v>0.33333333333333331</v>
          </cell>
          <cell r="D34">
            <v>0.33333333333333331</v>
          </cell>
          <cell r="E34">
            <v>0.33333333333333331</v>
          </cell>
          <cell r="F34">
            <v>0</v>
          </cell>
          <cell r="G34">
            <v>0</v>
          </cell>
          <cell r="H34">
            <v>0</v>
          </cell>
          <cell r="I34">
            <v>0</v>
          </cell>
          <cell r="J34">
            <v>0</v>
          </cell>
          <cell r="K34">
            <v>0</v>
          </cell>
          <cell r="L34">
            <v>0</v>
          </cell>
          <cell r="M34">
            <v>0</v>
          </cell>
          <cell r="N34">
            <v>0</v>
          </cell>
        </row>
        <row r="35">
          <cell r="B35" t="str">
            <v>Q2</v>
          </cell>
          <cell r="C35">
            <v>0</v>
          </cell>
          <cell r="D35">
            <v>0</v>
          </cell>
          <cell r="E35">
            <v>0</v>
          </cell>
          <cell r="F35">
            <v>0.33333333333333331</v>
          </cell>
          <cell r="G35">
            <v>0.33333333333333331</v>
          </cell>
          <cell r="H35">
            <v>0.33333333333333331</v>
          </cell>
          <cell r="I35">
            <v>0</v>
          </cell>
          <cell r="J35">
            <v>0</v>
          </cell>
          <cell r="K35">
            <v>0</v>
          </cell>
          <cell r="L35">
            <v>0</v>
          </cell>
          <cell r="M35">
            <v>0</v>
          </cell>
          <cell r="N35">
            <v>0</v>
          </cell>
        </row>
        <row r="36">
          <cell r="B36" t="str">
            <v>Q3</v>
          </cell>
          <cell r="C36">
            <v>0</v>
          </cell>
          <cell r="D36">
            <v>0</v>
          </cell>
          <cell r="E36">
            <v>0</v>
          </cell>
          <cell r="F36">
            <v>0</v>
          </cell>
          <cell r="G36">
            <v>0</v>
          </cell>
          <cell r="H36">
            <v>0</v>
          </cell>
          <cell r="I36">
            <v>0.33333333333333331</v>
          </cell>
          <cell r="J36">
            <v>0.33333333333333331</v>
          </cell>
          <cell r="K36">
            <v>0.33333333333333331</v>
          </cell>
          <cell r="L36">
            <v>0</v>
          </cell>
          <cell r="M36">
            <v>0</v>
          </cell>
          <cell r="N36">
            <v>0</v>
          </cell>
        </row>
        <row r="37">
          <cell r="B37" t="str">
            <v>Q4</v>
          </cell>
          <cell r="C37">
            <v>0</v>
          </cell>
          <cell r="D37">
            <v>0</v>
          </cell>
          <cell r="E37">
            <v>0</v>
          </cell>
          <cell r="F37">
            <v>0</v>
          </cell>
          <cell r="G37">
            <v>0</v>
          </cell>
          <cell r="H37">
            <v>0</v>
          </cell>
          <cell r="I37">
            <v>0</v>
          </cell>
          <cell r="J37">
            <v>0</v>
          </cell>
          <cell r="K37">
            <v>0</v>
          </cell>
          <cell r="L37">
            <v>0.33333333333333331</v>
          </cell>
          <cell r="M37">
            <v>0.33333333333333331</v>
          </cell>
          <cell r="N37">
            <v>0.33333333333333331</v>
          </cell>
        </row>
        <row r="38">
          <cell r="B38" t="str">
            <v>QTR</v>
          </cell>
          <cell r="C38">
            <v>0</v>
          </cell>
          <cell r="D38">
            <v>0</v>
          </cell>
          <cell r="E38">
            <v>0.25</v>
          </cell>
          <cell r="F38">
            <v>0</v>
          </cell>
          <cell r="G38">
            <v>0</v>
          </cell>
          <cell r="H38">
            <v>0.25</v>
          </cell>
          <cell r="I38">
            <v>0</v>
          </cell>
          <cell r="J38">
            <v>0</v>
          </cell>
          <cell r="K38">
            <v>0.25</v>
          </cell>
          <cell r="L38">
            <v>0</v>
          </cell>
          <cell r="M38">
            <v>0</v>
          </cell>
          <cell r="N38">
            <v>0.25</v>
          </cell>
        </row>
        <row r="39">
          <cell r="B39">
            <v>0</v>
          </cell>
          <cell r="C39">
            <v>0</v>
          </cell>
          <cell r="D39">
            <v>0</v>
          </cell>
          <cell r="E39">
            <v>0</v>
          </cell>
          <cell r="F39">
            <v>0</v>
          </cell>
          <cell r="G39">
            <v>0</v>
          </cell>
          <cell r="H39">
            <v>0</v>
          </cell>
          <cell r="I39">
            <v>0</v>
          </cell>
          <cell r="J39">
            <v>0</v>
          </cell>
          <cell r="K39">
            <v>0</v>
          </cell>
          <cell r="L39">
            <v>0</v>
          </cell>
          <cell r="M39">
            <v>0</v>
          </cell>
          <cell r="N39">
            <v>0</v>
          </cell>
        </row>
        <row r="40">
          <cell r="B40" t="str">
            <v>Years</v>
          </cell>
          <cell r="C40">
            <v>0</v>
          </cell>
          <cell r="D40">
            <v>0</v>
          </cell>
          <cell r="E40">
            <v>0</v>
          </cell>
          <cell r="F40">
            <v>0</v>
          </cell>
          <cell r="G40">
            <v>0</v>
          </cell>
          <cell r="H40">
            <v>0</v>
          </cell>
          <cell r="I40">
            <v>0</v>
          </cell>
          <cell r="J40">
            <v>0</v>
          </cell>
          <cell r="K40">
            <v>0</v>
          </cell>
          <cell r="L40">
            <v>0</v>
          </cell>
          <cell r="M40">
            <v>0</v>
          </cell>
          <cell r="N40">
            <v>0</v>
          </cell>
        </row>
        <row r="41">
          <cell r="B41" t="str">
            <v>FY</v>
          </cell>
          <cell r="C41">
            <v>8.3333333333333329E-2</v>
          </cell>
          <cell r="D41">
            <v>8.3333333333333329E-2</v>
          </cell>
          <cell r="E41">
            <v>8.3333333333333329E-2</v>
          </cell>
          <cell r="F41">
            <v>8.3333333333333329E-2</v>
          </cell>
          <cell r="G41">
            <v>8.3333333333333329E-2</v>
          </cell>
          <cell r="H41">
            <v>8.3333333333333329E-2</v>
          </cell>
          <cell r="I41">
            <v>8.3333333333333329E-2</v>
          </cell>
          <cell r="J41">
            <v>8.3333333333333329E-2</v>
          </cell>
          <cell r="K41">
            <v>8.3333333333333329E-2</v>
          </cell>
          <cell r="L41">
            <v>8.3333333333333329E-2</v>
          </cell>
          <cell r="M41">
            <v>8.3333333333333329E-2</v>
          </cell>
          <cell r="N41">
            <v>8.3333333333333329E-2</v>
          </cell>
        </row>
        <row r="42">
          <cell r="B42" t="str">
            <v>PY</v>
          </cell>
          <cell r="C42">
            <v>0</v>
          </cell>
          <cell r="D42">
            <v>0</v>
          </cell>
          <cell r="E42">
            <v>0</v>
          </cell>
          <cell r="F42">
            <v>0</v>
          </cell>
          <cell r="G42">
            <v>0.125</v>
          </cell>
          <cell r="H42">
            <v>0.125</v>
          </cell>
          <cell r="I42">
            <v>0.125</v>
          </cell>
          <cell r="J42">
            <v>0.125</v>
          </cell>
          <cell r="K42">
            <v>0.125</v>
          </cell>
          <cell r="L42">
            <v>0.125</v>
          </cell>
          <cell r="M42">
            <v>0.125</v>
          </cell>
          <cell r="N42">
            <v>0.125</v>
          </cell>
        </row>
        <row r="43">
          <cell r="B43" t="str">
            <v>SY</v>
          </cell>
          <cell r="C43">
            <v>0</v>
          </cell>
          <cell r="D43">
            <v>0</v>
          </cell>
          <cell r="E43">
            <v>0.1111111111111111</v>
          </cell>
          <cell r="F43">
            <v>0.1111111111111111</v>
          </cell>
          <cell r="G43">
            <v>0.1111111111111111</v>
          </cell>
          <cell r="H43">
            <v>0.1111111111111111</v>
          </cell>
          <cell r="I43">
            <v>0.1111111111111111</v>
          </cell>
          <cell r="J43">
            <v>0.1111111111111111</v>
          </cell>
          <cell r="K43">
            <v>0.1111111111111111</v>
          </cell>
          <cell r="L43">
            <v>0.1111111111111111</v>
          </cell>
          <cell r="M43">
            <v>0.1111111111111111</v>
          </cell>
          <cell r="N43">
            <v>0</v>
          </cell>
        </row>
        <row r="44">
          <cell r="B44">
            <v>0</v>
          </cell>
          <cell r="C44">
            <v>0</v>
          </cell>
          <cell r="D44">
            <v>0</v>
          </cell>
          <cell r="E44">
            <v>0</v>
          </cell>
          <cell r="F44">
            <v>0</v>
          </cell>
          <cell r="G44">
            <v>0</v>
          </cell>
          <cell r="H44">
            <v>0</v>
          </cell>
          <cell r="I44">
            <v>0</v>
          </cell>
          <cell r="J44">
            <v>0</v>
          </cell>
          <cell r="K44">
            <v>0</v>
          </cell>
          <cell r="L44">
            <v>0</v>
          </cell>
          <cell r="M44">
            <v>0</v>
          </cell>
          <cell r="N44">
            <v>0</v>
          </cell>
        </row>
        <row r="45">
          <cell r="B45" t="str">
            <v>Per-Pupil</v>
          </cell>
          <cell r="C45">
            <v>0</v>
          </cell>
          <cell r="D45">
            <v>0</v>
          </cell>
          <cell r="E45">
            <v>0</v>
          </cell>
          <cell r="F45">
            <v>0</v>
          </cell>
          <cell r="G45">
            <v>0</v>
          </cell>
          <cell r="H45">
            <v>0</v>
          </cell>
          <cell r="I45">
            <v>0</v>
          </cell>
          <cell r="J45">
            <v>0</v>
          </cell>
          <cell r="K45">
            <v>0</v>
          </cell>
          <cell r="L45">
            <v>0</v>
          </cell>
          <cell r="M45">
            <v>0</v>
          </cell>
          <cell r="N45">
            <v>0</v>
          </cell>
        </row>
        <row r="46">
          <cell r="B46" t="str">
            <v>PPF</v>
          </cell>
          <cell r="C46">
            <v>0.3</v>
          </cell>
          <cell r="D46">
            <v>0</v>
          </cell>
          <cell r="E46">
            <v>0</v>
          </cell>
          <cell r="F46">
            <v>0.25</v>
          </cell>
          <cell r="G46">
            <v>0</v>
          </cell>
          <cell r="H46">
            <v>0</v>
          </cell>
          <cell r="I46">
            <v>0.25</v>
          </cell>
          <cell r="J46">
            <v>0</v>
          </cell>
          <cell r="K46">
            <v>0</v>
          </cell>
          <cell r="L46">
            <v>0.2</v>
          </cell>
          <cell r="M46">
            <v>0</v>
          </cell>
          <cell r="N46">
            <v>0</v>
          </cell>
        </row>
        <row r="47">
          <cell r="B47" t="str">
            <v>PPFF</v>
          </cell>
          <cell r="C47">
            <v>0.3</v>
          </cell>
          <cell r="D47">
            <v>0</v>
          </cell>
          <cell r="E47">
            <v>0</v>
          </cell>
          <cell r="F47">
            <v>0.7</v>
          </cell>
          <cell r="G47">
            <v>0</v>
          </cell>
          <cell r="H47">
            <v>0</v>
          </cell>
          <cell r="I47">
            <v>0</v>
          </cell>
          <cell r="J47">
            <v>0</v>
          </cell>
          <cell r="K47">
            <v>0</v>
          </cell>
          <cell r="L47">
            <v>0</v>
          </cell>
          <cell r="M47">
            <v>0</v>
          </cell>
          <cell r="N47">
            <v>0</v>
          </cell>
        </row>
        <row r="48">
          <cell r="B48">
            <v>0</v>
          </cell>
          <cell r="C48">
            <v>0</v>
          </cell>
          <cell r="D48">
            <v>0</v>
          </cell>
          <cell r="E48">
            <v>0</v>
          </cell>
          <cell r="F48">
            <v>0</v>
          </cell>
          <cell r="G48">
            <v>0</v>
          </cell>
          <cell r="H48">
            <v>0</v>
          </cell>
          <cell r="I48">
            <v>0</v>
          </cell>
          <cell r="J48">
            <v>0</v>
          </cell>
          <cell r="K48">
            <v>0</v>
          </cell>
          <cell r="L48">
            <v>0</v>
          </cell>
          <cell r="M48">
            <v>0</v>
          </cell>
          <cell r="N48">
            <v>0</v>
          </cell>
        </row>
        <row r="49">
          <cell r="B49">
            <v>0</v>
          </cell>
          <cell r="C49">
            <v>0</v>
          </cell>
          <cell r="D49">
            <v>0</v>
          </cell>
          <cell r="E49">
            <v>0</v>
          </cell>
          <cell r="F49">
            <v>0</v>
          </cell>
          <cell r="G49">
            <v>0</v>
          </cell>
          <cell r="H49">
            <v>0</v>
          </cell>
          <cell r="I49">
            <v>0</v>
          </cell>
          <cell r="J49">
            <v>0</v>
          </cell>
          <cell r="K49">
            <v>0</v>
          </cell>
          <cell r="L49">
            <v>0</v>
          </cell>
          <cell r="M49">
            <v>0</v>
          </cell>
          <cell r="N49">
            <v>0</v>
          </cell>
        </row>
        <row r="50">
          <cell r="B50">
            <v>0</v>
          </cell>
          <cell r="C50" t="str">
            <v>Other</v>
          </cell>
          <cell r="D50">
            <v>0</v>
          </cell>
          <cell r="E50">
            <v>0</v>
          </cell>
          <cell r="F50">
            <v>0</v>
          </cell>
          <cell r="G50">
            <v>0</v>
          </cell>
          <cell r="H50">
            <v>0</v>
          </cell>
          <cell r="I50">
            <v>0</v>
          </cell>
          <cell r="J50">
            <v>0</v>
          </cell>
          <cell r="K50">
            <v>0</v>
          </cell>
          <cell r="L50">
            <v>0</v>
          </cell>
          <cell r="M50">
            <v>0</v>
          </cell>
          <cell r="N50">
            <v>0</v>
          </cell>
        </row>
        <row r="51">
          <cell r="B51" t="str">
            <v>None</v>
          </cell>
          <cell r="C51">
            <v>0</v>
          </cell>
          <cell r="D51">
            <v>0</v>
          </cell>
          <cell r="E51">
            <v>0</v>
          </cell>
          <cell r="F51">
            <v>0</v>
          </cell>
          <cell r="G51">
            <v>0</v>
          </cell>
          <cell r="H51">
            <v>0</v>
          </cell>
          <cell r="I51">
            <v>0</v>
          </cell>
          <cell r="J51">
            <v>0</v>
          </cell>
          <cell r="K51">
            <v>0</v>
          </cell>
          <cell r="L51">
            <v>0</v>
          </cell>
          <cell r="M51">
            <v>0</v>
          </cell>
          <cell r="N51">
            <v>0</v>
          </cell>
        </row>
        <row r="52">
          <cell r="B52" t="str">
            <v>JANJUL</v>
          </cell>
          <cell r="C52">
            <v>0.5</v>
          </cell>
          <cell r="D52">
            <v>0</v>
          </cell>
          <cell r="E52">
            <v>0</v>
          </cell>
          <cell r="F52">
            <v>0</v>
          </cell>
          <cell r="G52">
            <v>0</v>
          </cell>
          <cell r="H52">
            <v>0</v>
          </cell>
          <cell r="I52">
            <v>0.5</v>
          </cell>
          <cell r="J52">
            <v>0</v>
          </cell>
          <cell r="K52">
            <v>0</v>
          </cell>
          <cell r="L52">
            <v>0</v>
          </cell>
          <cell r="M52">
            <v>0</v>
          </cell>
          <cell r="N52">
            <v>0</v>
          </cell>
        </row>
        <row r="53">
          <cell r="B53" t="str">
            <v>JanJun</v>
          </cell>
          <cell r="I53">
            <v>0.5</v>
          </cell>
          <cell r="N53">
            <v>0.5</v>
          </cell>
        </row>
        <row r="54">
          <cell r="B54" t="str">
            <v>PCSB</v>
          </cell>
          <cell r="F54">
            <v>0.5</v>
          </cell>
          <cell r="H54">
            <v>0</v>
          </cell>
          <cell r="I54">
            <v>0.5</v>
          </cell>
          <cell r="N54">
            <v>0</v>
          </cell>
        </row>
        <row r="55">
          <cell r="B55" t="str">
            <v>Recruiting</v>
          </cell>
          <cell r="C55">
            <v>0.25</v>
          </cell>
          <cell r="D55">
            <v>0.25</v>
          </cell>
          <cell r="E55">
            <v>0.05</v>
          </cell>
          <cell r="F55">
            <v>0.05</v>
          </cell>
          <cell r="G55">
            <v>0</v>
          </cell>
          <cell r="H55">
            <v>0</v>
          </cell>
          <cell r="I55">
            <v>0</v>
          </cell>
          <cell r="J55">
            <v>0</v>
          </cell>
          <cell r="K55">
            <v>0</v>
          </cell>
          <cell r="L55">
            <v>0</v>
          </cell>
          <cell r="M55">
            <v>0.15</v>
          </cell>
          <cell r="N55">
            <v>0.25</v>
          </cell>
        </row>
      </sheetData>
      <sheetData sheetId="41"/>
      <sheetData sheetId="42"/>
      <sheetData sheetId="4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BI629"/>
  <sheetViews>
    <sheetView tabSelected="1" zoomScale="80" zoomScaleNormal="80" workbookViewId="0">
      <pane xSplit="4" ySplit="6" topLeftCell="E201" activePane="bottomRight" state="frozenSplit"/>
      <selection activeCell="D374" sqref="D374"/>
      <selection pane="topRight" activeCell="D374" sqref="D374"/>
      <selection pane="bottomLeft" activeCell="D374" sqref="D374"/>
      <selection pane="bottomRight" activeCell="F4" sqref="F4"/>
    </sheetView>
  </sheetViews>
  <sheetFormatPr defaultRowHeight="12.75" x14ac:dyDescent="0.2"/>
  <cols>
    <col min="1" max="1" width="2" style="54" customWidth="1"/>
    <col min="2" max="3" width="2" customWidth="1"/>
    <col min="4" max="4" width="37" bestFit="1" customWidth="1"/>
    <col min="5" max="5" width="12.85546875" customWidth="1"/>
    <col min="6" max="6" width="13.140625" customWidth="1"/>
    <col min="7" max="10" width="9.85546875" hidden="1" customWidth="1"/>
    <col min="11" max="45" width="8.7109375" hidden="1" customWidth="1"/>
    <col min="46" max="46" width="3" hidden="1" customWidth="1"/>
    <col min="47" max="50" width="9.85546875" style="136" hidden="1" customWidth="1"/>
    <col min="51" max="51" width="32.7109375" style="136" hidden="1" customWidth="1"/>
    <col min="52" max="52" width="9.85546875" style="136" hidden="1" customWidth="1"/>
    <col min="53" max="53" width="9.140625" hidden="1" customWidth="1"/>
    <col min="54" max="54" width="9.85546875" hidden="1" customWidth="1"/>
    <col min="55" max="55" width="3.5703125" customWidth="1"/>
    <col min="56" max="57" width="9.140625" customWidth="1"/>
  </cols>
  <sheetData>
    <row r="1" spans="1:55" x14ac:dyDescent="0.2">
      <c r="A1" s="1"/>
      <c r="B1" s="2"/>
      <c r="C1" s="2"/>
      <c r="D1" s="2"/>
      <c r="E1" s="2">
        <v>5</v>
      </c>
      <c r="F1" s="2">
        <f>E1+1</f>
        <v>6</v>
      </c>
      <c r="G1" s="2">
        <f t="shared" ref="G1:AS1" si="0">F1+1</f>
        <v>7</v>
      </c>
      <c r="H1" s="2">
        <f t="shared" si="0"/>
        <v>8</v>
      </c>
      <c r="I1" s="2">
        <f t="shared" si="0"/>
        <v>9</v>
      </c>
      <c r="J1" s="2">
        <f t="shared" si="0"/>
        <v>10</v>
      </c>
      <c r="K1" s="2">
        <f t="shared" si="0"/>
        <v>11</v>
      </c>
      <c r="L1" s="2">
        <f t="shared" si="0"/>
        <v>12</v>
      </c>
      <c r="M1" s="2">
        <f t="shared" si="0"/>
        <v>13</v>
      </c>
      <c r="N1" s="2">
        <f t="shared" si="0"/>
        <v>14</v>
      </c>
      <c r="O1" s="2">
        <f t="shared" si="0"/>
        <v>15</v>
      </c>
      <c r="P1" s="2">
        <f t="shared" si="0"/>
        <v>16</v>
      </c>
      <c r="Q1" s="2">
        <f t="shared" si="0"/>
        <v>17</v>
      </c>
      <c r="R1" s="2">
        <f t="shared" si="0"/>
        <v>18</v>
      </c>
      <c r="S1" s="2">
        <f t="shared" si="0"/>
        <v>19</v>
      </c>
      <c r="T1" s="2">
        <f t="shared" si="0"/>
        <v>20</v>
      </c>
      <c r="U1" s="2">
        <f t="shared" si="0"/>
        <v>21</v>
      </c>
      <c r="V1" s="2">
        <f t="shared" si="0"/>
        <v>22</v>
      </c>
      <c r="W1" s="2">
        <f t="shared" si="0"/>
        <v>23</v>
      </c>
      <c r="X1" s="2">
        <f t="shared" si="0"/>
        <v>24</v>
      </c>
      <c r="Y1" s="2">
        <f t="shared" si="0"/>
        <v>25</v>
      </c>
      <c r="Z1" s="2">
        <f t="shared" si="0"/>
        <v>26</v>
      </c>
      <c r="AA1" s="2">
        <f t="shared" si="0"/>
        <v>27</v>
      </c>
      <c r="AB1" s="2">
        <f t="shared" si="0"/>
        <v>28</v>
      </c>
      <c r="AC1" s="2">
        <f t="shared" si="0"/>
        <v>29</v>
      </c>
      <c r="AD1" s="2">
        <f t="shared" si="0"/>
        <v>30</v>
      </c>
      <c r="AE1" s="2">
        <f t="shared" si="0"/>
        <v>31</v>
      </c>
      <c r="AF1" s="2">
        <f t="shared" si="0"/>
        <v>32</v>
      </c>
      <c r="AG1" s="2">
        <f t="shared" si="0"/>
        <v>33</v>
      </c>
      <c r="AH1" s="2">
        <f t="shared" si="0"/>
        <v>34</v>
      </c>
      <c r="AI1" s="2">
        <f t="shared" si="0"/>
        <v>35</v>
      </c>
      <c r="AJ1" s="2">
        <f t="shared" si="0"/>
        <v>36</v>
      </c>
      <c r="AK1" s="2">
        <f t="shared" si="0"/>
        <v>37</v>
      </c>
      <c r="AL1" s="2">
        <f t="shared" si="0"/>
        <v>38</v>
      </c>
      <c r="AM1" s="2">
        <f t="shared" si="0"/>
        <v>39</v>
      </c>
      <c r="AN1" s="2">
        <f t="shared" si="0"/>
        <v>40</v>
      </c>
      <c r="AO1" s="2">
        <f t="shared" si="0"/>
        <v>41</v>
      </c>
      <c r="AP1" s="2">
        <f t="shared" si="0"/>
        <v>42</v>
      </c>
      <c r="AQ1" s="2">
        <f t="shared" si="0"/>
        <v>43</v>
      </c>
      <c r="AR1" s="2">
        <f t="shared" si="0"/>
        <v>44</v>
      </c>
      <c r="AS1" s="2">
        <f t="shared" si="0"/>
        <v>45</v>
      </c>
      <c r="AU1" s="3">
        <v>2</v>
      </c>
      <c r="AV1" s="3">
        <v>3</v>
      </c>
      <c r="AW1" s="3">
        <v>4</v>
      </c>
      <c r="AX1" s="3">
        <v>5</v>
      </c>
      <c r="AY1" s="3">
        <v>6</v>
      </c>
      <c r="AZ1" s="3">
        <v>7</v>
      </c>
      <c r="BB1" s="2"/>
    </row>
    <row r="2" spans="1:55" ht="19.5" x14ac:dyDescent="0.4">
      <c r="A2" s="1"/>
      <c r="B2" s="5" t="s">
        <v>788</v>
      </c>
      <c r="C2" s="6"/>
      <c r="D2" s="6"/>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U2" s="8"/>
      <c r="AV2" s="8"/>
      <c r="AW2" s="8"/>
      <c r="AX2" s="8"/>
      <c r="AY2" s="8"/>
      <c r="AZ2" s="8"/>
      <c r="BB2" s="7"/>
    </row>
    <row r="3" spans="1:55" x14ac:dyDescent="0.2">
      <c r="A3" s="1"/>
      <c r="B3" s="9" t="s">
        <v>0</v>
      </c>
      <c r="C3" s="6"/>
      <c r="D3" s="6"/>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U3" s="11"/>
      <c r="AV3" s="11"/>
      <c r="AW3" s="11"/>
      <c r="AX3" s="11"/>
      <c r="AY3" s="11"/>
      <c r="AZ3" s="11"/>
      <c r="BB3" s="10"/>
    </row>
    <row r="4" spans="1:55" x14ac:dyDescent="0.2">
      <c r="A4" s="1"/>
      <c r="B4" s="9"/>
      <c r="C4" s="6"/>
      <c r="D4" s="6"/>
      <c r="E4" s="10"/>
      <c r="F4" s="12"/>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U4" s="11"/>
      <c r="AV4" s="11"/>
      <c r="AW4" s="11"/>
      <c r="AX4" s="11"/>
      <c r="AY4" s="11"/>
      <c r="AZ4" s="11"/>
      <c r="BB4" s="10"/>
    </row>
    <row r="5" spans="1:55" x14ac:dyDescent="0.2">
      <c r="A5" s="1"/>
      <c r="B5" s="13" t="s">
        <v>1</v>
      </c>
      <c r="C5" s="14"/>
      <c r="D5" s="14"/>
      <c r="E5" s="15" t="s">
        <v>2</v>
      </c>
      <c r="F5" s="15" t="s">
        <v>3</v>
      </c>
      <c r="G5" s="15" t="s">
        <v>4</v>
      </c>
      <c r="H5" s="15" t="s">
        <v>5</v>
      </c>
      <c r="I5" s="15" t="s">
        <v>6</v>
      </c>
      <c r="J5" s="15" t="s">
        <v>7</v>
      </c>
      <c r="K5" s="15" t="s">
        <v>8</v>
      </c>
      <c r="L5" s="15" t="s">
        <v>9</v>
      </c>
      <c r="M5" s="15" t="s">
        <v>10</v>
      </c>
      <c r="N5" s="15" t="s">
        <v>11</v>
      </c>
      <c r="O5" s="15" t="s">
        <v>12</v>
      </c>
      <c r="P5" s="15" t="s">
        <v>13</v>
      </c>
      <c r="Q5" s="15" t="s">
        <v>14</v>
      </c>
      <c r="R5" s="15" t="s">
        <v>15</v>
      </c>
      <c r="S5" s="15" t="s">
        <v>16</v>
      </c>
      <c r="T5" s="15" t="s">
        <v>17</v>
      </c>
      <c r="U5" s="15" t="s">
        <v>18</v>
      </c>
      <c r="V5" s="15" t="s">
        <v>19</v>
      </c>
      <c r="W5" s="15" t="s">
        <v>20</v>
      </c>
      <c r="X5" s="15" t="s">
        <v>21</v>
      </c>
      <c r="Y5" s="15" t="s">
        <v>22</v>
      </c>
      <c r="Z5" s="15" t="s">
        <v>23</v>
      </c>
      <c r="AA5" s="15" t="s">
        <v>24</v>
      </c>
      <c r="AB5" s="15" t="s">
        <v>25</v>
      </c>
      <c r="AC5" s="15" t="s">
        <v>26</v>
      </c>
      <c r="AD5" s="15" t="s">
        <v>27</v>
      </c>
      <c r="AE5" s="15" t="s">
        <v>28</v>
      </c>
      <c r="AF5" s="15" t="s">
        <v>29</v>
      </c>
      <c r="AG5" s="15" t="s">
        <v>30</v>
      </c>
      <c r="AH5" s="15" t="s">
        <v>31</v>
      </c>
      <c r="AI5" s="15" t="s">
        <v>32</v>
      </c>
      <c r="AJ5" s="15" t="s">
        <v>33</v>
      </c>
      <c r="AK5" s="15" t="s">
        <v>34</v>
      </c>
      <c r="AL5" s="15" t="s">
        <v>35</v>
      </c>
      <c r="AM5" s="15" t="s">
        <v>36</v>
      </c>
      <c r="AN5" s="15" t="s">
        <v>37</v>
      </c>
      <c r="AO5" s="15" t="s">
        <v>38</v>
      </c>
      <c r="AP5" s="15" t="s">
        <v>39</v>
      </c>
      <c r="AQ5" s="15" t="s">
        <v>40</v>
      </c>
      <c r="AR5" s="15" t="s">
        <v>41</v>
      </c>
      <c r="AS5" s="16" t="s">
        <v>42</v>
      </c>
      <c r="AT5" s="17"/>
      <c r="AU5" s="18" t="s">
        <v>43</v>
      </c>
      <c r="AV5" s="18" t="s">
        <v>44</v>
      </c>
      <c r="AW5" s="18" t="s">
        <v>45</v>
      </c>
      <c r="AX5" s="18" t="s">
        <v>46</v>
      </c>
      <c r="AY5" s="18" t="s">
        <v>47</v>
      </c>
      <c r="AZ5" s="18" t="s">
        <v>48</v>
      </c>
      <c r="BB5" s="15" t="s">
        <v>49</v>
      </c>
      <c r="BC5" s="19"/>
    </row>
    <row r="6" spans="1:55" x14ac:dyDescent="0.2">
      <c r="A6" s="1"/>
      <c r="B6" s="20" t="s">
        <v>50</v>
      </c>
      <c r="C6" s="21"/>
      <c r="D6" s="22"/>
      <c r="E6" s="23" t="s">
        <v>51</v>
      </c>
      <c r="F6" s="23" t="s">
        <v>52</v>
      </c>
      <c r="G6" s="23" t="s">
        <v>52</v>
      </c>
      <c r="H6" s="23" t="s">
        <v>52</v>
      </c>
      <c r="I6" s="23" t="s">
        <v>52</v>
      </c>
      <c r="J6" s="23" t="s">
        <v>52</v>
      </c>
      <c r="K6" s="23" t="s">
        <v>52</v>
      </c>
      <c r="L6" s="23" t="s">
        <v>52</v>
      </c>
      <c r="M6" s="23" t="s">
        <v>52</v>
      </c>
      <c r="N6" s="23" t="s">
        <v>52</v>
      </c>
      <c r="O6" s="23" t="s">
        <v>52</v>
      </c>
      <c r="P6" s="23" t="s">
        <v>52</v>
      </c>
      <c r="Q6" s="23" t="s">
        <v>52</v>
      </c>
      <c r="R6" s="23" t="s">
        <v>52</v>
      </c>
      <c r="S6" s="23" t="s">
        <v>52</v>
      </c>
      <c r="T6" s="23" t="s">
        <v>52</v>
      </c>
      <c r="U6" s="23" t="s">
        <v>52</v>
      </c>
      <c r="V6" s="23" t="s">
        <v>52</v>
      </c>
      <c r="W6" s="23" t="s">
        <v>52</v>
      </c>
      <c r="X6" s="23" t="s">
        <v>52</v>
      </c>
      <c r="Y6" s="23" t="s">
        <v>52</v>
      </c>
      <c r="Z6" s="23" t="s">
        <v>52</v>
      </c>
      <c r="AA6" s="23" t="s">
        <v>52</v>
      </c>
      <c r="AB6" s="23" t="s">
        <v>52</v>
      </c>
      <c r="AC6" s="23" t="s">
        <v>52</v>
      </c>
      <c r="AD6" s="23" t="s">
        <v>52</v>
      </c>
      <c r="AE6" s="23" t="s">
        <v>52</v>
      </c>
      <c r="AF6" s="23" t="s">
        <v>52</v>
      </c>
      <c r="AG6" s="23" t="s">
        <v>52</v>
      </c>
      <c r="AH6" s="23" t="s">
        <v>52</v>
      </c>
      <c r="AI6" s="23" t="s">
        <v>52</v>
      </c>
      <c r="AJ6" s="23" t="s">
        <v>52</v>
      </c>
      <c r="AK6" s="23" t="s">
        <v>52</v>
      </c>
      <c r="AL6" s="23" t="s">
        <v>52</v>
      </c>
      <c r="AM6" s="23" t="s">
        <v>52</v>
      </c>
      <c r="AN6" s="23" t="s">
        <v>52</v>
      </c>
      <c r="AO6" s="23" t="s">
        <v>52</v>
      </c>
      <c r="AP6" s="23" t="s">
        <v>52</v>
      </c>
      <c r="AQ6" s="23" t="s">
        <v>52</v>
      </c>
      <c r="AR6" s="23" t="s">
        <v>52</v>
      </c>
      <c r="AS6" s="23" t="s">
        <v>52</v>
      </c>
      <c r="AU6" s="24"/>
      <c r="AV6" s="24"/>
      <c r="AW6" s="24"/>
      <c r="AX6" s="24"/>
      <c r="AY6" s="24"/>
      <c r="AZ6" s="24"/>
      <c r="BB6" s="23"/>
      <c r="BC6" s="19"/>
    </row>
    <row r="7" spans="1:55" x14ac:dyDescent="0.2">
      <c r="A7" s="1"/>
      <c r="B7" s="25" t="s">
        <v>53</v>
      </c>
      <c r="C7" s="26"/>
      <c r="D7" s="27"/>
      <c r="E7" s="28">
        <v>718</v>
      </c>
      <c r="F7" s="28">
        <v>685</v>
      </c>
      <c r="G7" s="28">
        <v>0</v>
      </c>
      <c r="H7" s="28">
        <v>0</v>
      </c>
      <c r="I7" s="28">
        <v>0</v>
      </c>
      <c r="J7" s="28">
        <v>0</v>
      </c>
      <c r="K7" s="28">
        <v>0</v>
      </c>
      <c r="L7" s="28">
        <v>0</v>
      </c>
      <c r="M7" s="28">
        <v>0</v>
      </c>
      <c r="N7" s="28">
        <v>0</v>
      </c>
      <c r="O7" s="28">
        <v>0</v>
      </c>
      <c r="P7" s="28">
        <v>0</v>
      </c>
      <c r="Q7" s="28">
        <v>0</v>
      </c>
      <c r="R7" s="28">
        <v>0</v>
      </c>
      <c r="S7" s="28">
        <v>0</v>
      </c>
      <c r="T7" s="28">
        <v>0</v>
      </c>
      <c r="U7" s="28">
        <v>0</v>
      </c>
      <c r="V7" s="28">
        <v>0</v>
      </c>
      <c r="W7" s="28">
        <v>0</v>
      </c>
      <c r="X7" s="28">
        <v>0</v>
      </c>
      <c r="Y7" s="28">
        <v>0</v>
      </c>
      <c r="Z7" s="28">
        <v>0</v>
      </c>
      <c r="AA7" s="28">
        <v>0</v>
      </c>
      <c r="AB7" s="28">
        <v>0</v>
      </c>
      <c r="AC7" s="28">
        <v>0</v>
      </c>
      <c r="AD7" s="28">
        <v>0</v>
      </c>
      <c r="AE7" s="28">
        <v>0</v>
      </c>
      <c r="AF7" s="28">
        <v>0</v>
      </c>
      <c r="AG7" s="28">
        <v>0</v>
      </c>
      <c r="AH7" s="28">
        <v>0</v>
      </c>
      <c r="AI7" s="28">
        <v>0</v>
      </c>
      <c r="AJ7" s="28">
        <v>0</v>
      </c>
      <c r="AK7" s="28">
        <v>0</v>
      </c>
      <c r="AL7" s="28">
        <v>0</v>
      </c>
      <c r="AM7" s="28">
        <v>0</v>
      </c>
      <c r="AN7" s="28">
        <v>0</v>
      </c>
      <c r="AO7" s="28">
        <v>0</v>
      </c>
      <c r="AP7" s="28">
        <v>0</v>
      </c>
      <c r="AQ7" s="28">
        <v>0</v>
      </c>
      <c r="AR7" s="28">
        <v>0</v>
      </c>
      <c r="AS7" s="29">
        <v>0</v>
      </c>
      <c r="AU7" s="30"/>
      <c r="AV7" s="30"/>
      <c r="AW7" s="30"/>
      <c r="AX7" s="30"/>
      <c r="AY7" s="30"/>
      <c r="AZ7" s="30"/>
      <c r="BB7" s="28"/>
    </row>
    <row r="8" spans="1:55" x14ac:dyDescent="0.2">
      <c r="A8" s="1"/>
      <c r="B8" s="31" t="s">
        <v>54</v>
      </c>
      <c r="C8" s="32"/>
      <c r="D8" s="32"/>
      <c r="E8" s="33"/>
      <c r="F8" s="33"/>
      <c r="G8" s="33"/>
      <c r="H8" s="33"/>
      <c r="I8" s="33"/>
      <c r="J8" s="33"/>
      <c r="K8" s="33"/>
      <c r="L8" s="33"/>
      <c r="M8" s="33"/>
      <c r="N8" s="33"/>
      <c r="O8" s="33"/>
      <c r="P8" s="33"/>
      <c r="Q8" s="33"/>
      <c r="R8" s="33"/>
      <c r="S8" s="33"/>
      <c r="T8" s="33"/>
      <c r="U8" s="33"/>
      <c r="V8" s="33"/>
      <c r="W8" s="33"/>
      <c r="X8" s="33"/>
      <c r="Y8" s="33"/>
      <c r="Z8" s="33"/>
      <c r="AA8" s="33"/>
      <c r="AB8" s="33"/>
      <c r="AC8" s="33"/>
      <c r="AD8" s="33"/>
      <c r="AE8" s="33"/>
      <c r="AF8" s="33"/>
      <c r="AG8" s="33"/>
      <c r="AH8" s="33"/>
      <c r="AI8" s="33"/>
      <c r="AJ8" s="33"/>
      <c r="AK8" s="33"/>
      <c r="AL8" s="33"/>
      <c r="AM8" s="33"/>
      <c r="AN8" s="33"/>
      <c r="AO8" s="33"/>
      <c r="AP8" s="33"/>
      <c r="AQ8" s="33"/>
      <c r="AR8" s="33"/>
      <c r="AS8" s="34"/>
      <c r="AU8" s="35"/>
      <c r="AV8" s="35"/>
      <c r="AW8" s="35"/>
      <c r="AX8" s="35"/>
      <c r="AY8" s="35"/>
      <c r="AZ8" s="35"/>
      <c r="BB8" s="36"/>
    </row>
    <row r="9" spans="1:55" x14ac:dyDescent="0.2">
      <c r="A9" s="1"/>
      <c r="B9" s="37" t="s">
        <v>55</v>
      </c>
      <c r="C9" s="38"/>
      <c r="D9" s="32"/>
      <c r="E9" s="33"/>
      <c r="F9" s="33"/>
      <c r="G9" s="33"/>
      <c r="H9" s="33"/>
      <c r="I9" s="33"/>
      <c r="J9" s="33"/>
      <c r="K9" s="33"/>
      <c r="L9" s="33"/>
      <c r="M9" s="33"/>
      <c r="N9" s="33"/>
      <c r="O9" s="33"/>
      <c r="P9" s="33"/>
      <c r="Q9" s="33"/>
      <c r="R9" s="33"/>
      <c r="S9" s="33"/>
      <c r="T9" s="33"/>
      <c r="U9" s="33"/>
      <c r="V9" s="33"/>
      <c r="W9" s="33"/>
      <c r="X9" s="33"/>
      <c r="Y9" s="33"/>
      <c r="Z9" s="33"/>
      <c r="AA9" s="33"/>
      <c r="AB9" s="33"/>
      <c r="AC9" s="33"/>
      <c r="AD9" s="33"/>
      <c r="AE9" s="33"/>
      <c r="AF9" s="33"/>
      <c r="AG9" s="33"/>
      <c r="AH9" s="33"/>
      <c r="AI9" s="33"/>
      <c r="AJ9" s="33"/>
      <c r="AK9" s="33"/>
      <c r="AL9" s="33"/>
      <c r="AM9" s="33"/>
      <c r="AN9" s="33"/>
      <c r="AO9" s="33"/>
      <c r="AP9" s="33"/>
      <c r="AQ9" s="33"/>
      <c r="AR9" s="33"/>
      <c r="AS9" s="34"/>
      <c r="AU9" s="39"/>
      <c r="AV9" s="39"/>
      <c r="AW9" s="39"/>
      <c r="AX9" s="39"/>
      <c r="AY9" s="39"/>
      <c r="AZ9" s="39"/>
      <c r="BB9" s="40" t="b">
        <v>1</v>
      </c>
    </row>
    <row r="10" spans="1:55" x14ac:dyDescent="0.2">
      <c r="A10" s="41"/>
      <c r="B10" s="42"/>
      <c r="C10" s="32" t="s">
        <v>56</v>
      </c>
      <c r="D10" s="32"/>
      <c r="E10" s="33"/>
      <c r="F10" s="33"/>
      <c r="G10" s="33"/>
      <c r="H10" s="33"/>
      <c r="I10" s="33"/>
      <c r="J10" s="33"/>
      <c r="K10" s="33"/>
      <c r="L10" s="33"/>
      <c r="M10" s="33"/>
      <c r="N10" s="33"/>
      <c r="O10" s="33"/>
      <c r="P10" s="33"/>
      <c r="Q10" s="33"/>
      <c r="R10" s="33"/>
      <c r="S10" s="33"/>
      <c r="T10" s="33"/>
      <c r="U10" s="33"/>
      <c r="V10" s="33"/>
      <c r="W10" s="33"/>
      <c r="X10" s="33"/>
      <c r="Y10" s="33"/>
      <c r="Z10" s="33"/>
      <c r="AA10" s="33"/>
      <c r="AB10" s="33"/>
      <c r="AC10" s="33"/>
      <c r="AD10" s="33"/>
      <c r="AE10" s="33"/>
      <c r="AF10" s="33"/>
      <c r="AG10" s="33"/>
      <c r="AH10" s="33"/>
      <c r="AI10" s="33"/>
      <c r="AJ10" s="33"/>
      <c r="AK10" s="33"/>
      <c r="AL10" s="33"/>
      <c r="AM10" s="33"/>
      <c r="AN10" s="33"/>
      <c r="AO10" s="33"/>
      <c r="AP10" s="33"/>
      <c r="AQ10" s="33"/>
      <c r="AR10" s="33"/>
      <c r="AS10" s="34"/>
      <c r="AU10" s="43"/>
      <c r="AV10" s="43"/>
      <c r="AW10" s="43"/>
      <c r="AX10" s="43"/>
      <c r="AY10" s="43"/>
      <c r="AZ10" s="43"/>
      <c r="BB10" s="40" t="b">
        <v>1</v>
      </c>
    </row>
    <row r="11" spans="1:55" x14ac:dyDescent="0.2">
      <c r="A11" s="44"/>
      <c r="B11" s="45"/>
      <c r="C11" s="32"/>
      <c r="D11" s="32" t="s">
        <v>57</v>
      </c>
      <c r="E11" s="33">
        <v>7686431.0899999999</v>
      </c>
      <c r="F11" s="33">
        <v>7416289.4400000004</v>
      </c>
      <c r="G11" s="33">
        <v>7996963.603104</v>
      </c>
      <c r="H11" s="33">
        <v>8156902.8751660809</v>
      </c>
      <c r="I11" s="33">
        <v>8320040.932669403</v>
      </c>
      <c r="J11" s="33">
        <v>8486441.751322791</v>
      </c>
      <c r="K11" s="33">
        <v>8838534.0309923869</v>
      </c>
      <c r="L11" s="33">
        <v>9201315.42514823</v>
      </c>
      <c r="M11" s="33">
        <v>9575072.6614579111</v>
      </c>
      <c r="N11" s="33">
        <v>9960099.6610499211</v>
      </c>
      <c r="O11" s="33">
        <v>10356697.71156103</v>
      </c>
      <c r="P11" s="33">
        <v>10765175.644228162</v>
      </c>
      <c r="Q11" s="33">
        <v>11185850.015117358</v>
      </c>
      <c r="R11" s="33">
        <v>11619045.290584425</v>
      </c>
      <c r="S11" s="33">
        <v>12065094.037064135</v>
      </c>
      <c r="T11" s="33">
        <v>12524337.115286794</v>
      </c>
      <c r="U11" s="33">
        <v>12997123.87902353</v>
      </c>
      <c r="V11" s="33">
        <v>13483812.378463631</v>
      </c>
      <c r="W11" s="33">
        <v>13984769.568329712</v>
      </c>
      <c r="X11" s="33">
        <v>14500371.520839065</v>
      </c>
      <c r="Y11" s="33">
        <v>15031003.643621454</v>
      </c>
      <c r="Z11" s="33">
        <v>15577060.902706807</v>
      </c>
      <c r="AA11" s="33">
        <v>16138948.050698118</v>
      </c>
      <c r="AB11" s="33">
        <v>16717079.860248009</v>
      </c>
      <c r="AC11" s="33">
        <v>17311881.362959608</v>
      </c>
      <c r="AD11" s="33">
        <v>17923788.093835577</v>
      </c>
      <c r="AE11" s="33">
        <v>18553246.341401398</v>
      </c>
      <c r="AF11" s="33">
        <v>19200713.403632317</v>
      </c>
      <c r="AG11" s="33">
        <v>19866657.849815916</v>
      </c>
      <c r="AH11" s="33">
        <v>20551559.788485408</v>
      </c>
      <c r="AI11" s="33">
        <v>21255911.141561739</v>
      </c>
      <c r="AJ11" s="33">
        <v>21980215.924845751</v>
      </c>
      <c r="AK11" s="33">
        <v>22724990.535004482</v>
      </c>
      <c r="AL11" s="33">
        <v>23490764.04319964</v>
      </c>
      <c r="AM11" s="33">
        <v>24278078.495508589</v>
      </c>
      <c r="AN11" s="33">
        <v>25087489.22029262</v>
      </c>
      <c r="AO11" s="33">
        <v>25919565.142669804</v>
      </c>
      <c r="AP11" s="33">
        <v>26774889.106253956</v>
      </c>
      <c r="AQ11" s="33">
        <v>27654058.202324424</v>
      </c>
      <c r="AR11" s="33">
        <v>28557684.106595185</v>
      </c>
      <c r="AS11" s="34">
        <v>29486393.423755866</v>
      </c>
      <c r="AU11" s="46" t="s">
        <v>54</v>
      </c>
      <c r="AV11" s="46" t="s">
        <v>55</v>
      </c>
      <c r="AW11" s="46" t="s">
        <v>56</v>
      </c>
      <c r="AX11" s="46" t="s">
        <v>54</v>
      </c>
      <c r="AY11" s="46" t="s">
        <v>58</v>
      </c>
      <c r="AZ11" s="46" t="s">
        <v>59</v>
      </c>
      <c r="BB11" s="47" t="b">
        <v>1</v>
      </c>
    </row>
    <row r="12" spans="1:55" x14ac:dyDescent="0.2">
      <c r="A12" s="44"/>
      <c r="B12" s="45"/>
      <c r="C12" s="32"/>
      <c r="D12" s="32" t="s">
        <v>60</v>
      </c>
      <c r="E12" s="33">
        <v>847313.48</v>
      </c>
      <c r="F12" s="33">
        <v>604088.72496000002</v>
      </c>
      <c r="G12" s="33">
        <v>737441.35456320003</v>
      </c>
      <c r="H12" s="33">
        <v>752190.18165446399</v>
      </c>
      <c r="I12" s="33">
        <v>767233.9852875534</v>
      </c>
      <c r="J12" s="33">
        <v>782578.66499330453</v>
      </c>
      <c r="K12" s="33">
        <v>814906.35747756821</v>
      </c>
      <c r="L12" s="33">
        <v>848214.12619520538</v>
      </c>
      <c r="M12" s="33">
        <v>882528.24311855691</v>
      </c>
      <c r="N12" s="33">
        <v>917875.63906836428</v>
      </c>
      <c r="O12" s="33">
        <v>954283.91955891694</v>
      </c>
      <c r="P12" s="33">
        <v>991781.38101346383</v>
      </c>
      <c r="Q12" s="33">
        <v>1030397.0273583693</v>
      </c>
      <c r="R12" s="33">
        <v>1070160.5870046655</v>
      </c>
      <c r="S12" s="33">
        <v>1111102.5302258704</v>
      </c>
      <c r="T12" s="33">
        <v>1153254.0869411214</v>
      </c>
      <c r="U12" s="33">
        <v>1196647.2649128919</v>
      </c>
      <c r="V12" s="33">
        <v>1241314.8683687572</v>
      </c>
      <c r="W12" s="33">
        <v>1287290.5170568917</v>
      </c>
      <c r="X12" s="33">
        <v>1334608.6657452043</v>
      </c>
      <c r="Y12" s="33">
        <v>1383304.6241742268</v>
      </c>
      <c r="Z12" s="33">
        <v>1433414.5774741117</v>
      </c>
      <c r="AA12" s="33">
        <v>1484975.6070563223</v>
      </c>
      <c r="AB12" s="33">
        <v>1538025.7119908319</v>
      </c>
      <c r="AC12" s="33">
        <v>1592603.8308798992</v>
      </c>
      <c r="AD12" s="33">
        <v>1648749.8642397334</v>
      </c>
      <c r="AE12" s="33">
        <v>1706504.6974016081</v>
      </c>
      <c r="AF12" s="33">
        <v>1765910.2239442628</v>
      </c>
      <c r="AG12" s="33">
        <v>1827009.369669663</v>
      </c>
      <c r="AH12" s="33">
        <v>1889846.1171345005</v>
      </c>
      <c r="AI12" s="33">
        <v>1954465.5307500644</v>
      </c>
      <c r="AJ12" s="33">
        <v>2020913.7824633971</v>
      </c>
      <c r="AK12" s="33">
        <v>2089238.1780329635</v>
      </c>
      <c r="AL12" s="33">
        <v>2159487.1839123261</v>
      </c>
      <c r="AM12" s="33">
        <v>2231710.4547556508</v>
      </c>
      <c r="AN12" s="33">
        <v>2305958.8615591438</v>
      </c>
      <c r="AO12" s="33">
        <v>2382284.5204528733</v>
      </c>
      <c r="AP12" s="33">
        <v>2460740.8221577294</v>
      </c>
      <c r="AQ12" s="33">
        <v>2541382.4621225973</v>
      </c>
      <c r="AR12" s="33">
        <v>2624265.4713571975</v>
      </c>
      <c r="AS12" s="34">
        <v>2709447.2479763329</v>
      </c>
      <c r="AU12" s="43" t="s">
        <v>54</v>
      </c>
      <c r="AV12" s="43" t="s">
        <v>55</v>
      </c>
      <c r="AW12" s="43" t="s">
        <v>56</v>
      </c>
      <c r="AX12" s="43" t="s">
        <v>54</v>
      </c>
      <c r="AY12" s="43" t="s">
        <v>58</v>
      </c>
      <c r="AZ12" s="43" t="s">
        <v>61</v>
      </c>
      <c r="BB12" s="48" t="b">
        <v>1</v>
      </c>
    </row>
    <row r="13" spans="1:55" x14ac:dyDescent="0.2">
      <c r="A13" s="44"/>
      <c r="B13" s="45"/>
      <c r="C13" s="32"/>
      <c r="D13" s="32" t="s">
        <v>62</v>
      </c>
      <c r="E13" s="33">
        <v>32844</v>
      </c>
      <c r="F13" s="33">
        <v>8134.6440000000002</v>
      </c>
      <c r="G13" s="33">
        <v>23885.099279999999</v>
      </c>
      <c r="H13" s="33">
        <v>24362.801265600003</v>
      </c>
      <c r="I13" s="33">
        <v>24850.057290911995</v>
      </c>
      <c r="J13" s="33">
        <v>25347.05843673024</v>
      </c>
      <c r="K13" s="33">
        <v>25853.999605464847</v>
      </c>
      <c r="L13" s="33">
        <v>26922.007444320123</v>
      </c>
      <c r="M13" s="33">
        <v>28022.393996887422</v>
      </c>
      <c r="N13" s="33">
        <v>29156.027208579686</v>
      </c>
      <c r="O13" s="33">
        <v>30323.796791140885</v>
      </c>
      <c r="P13" s="33">
        <v>31526.614746121104</v>
      </c>
      <c r="Q13" s="33">
        <v>32765.41590058407</v>
      </c>
      <c r="R13" s="33">
        <v>34041.158455327102</v>
      </c>
      <c r="S13" s="33">
        <v>35354.824545899632</v>
      </c>
      <c r="T13" s="33">
        <v>36707.420816712933</v>
      </c>
      <c r="U13" s="33">
        <v>38099.979008540395</v>
      </c>
      <c r="V13" s="33">
        <v>39533.556559714278</v>
      </c>
      <c r="W13" s="33">
        <v>41009.237221331707</v>
      </c>
      <c r="X13" s="33">
        <v>42528.131686789937</v>
      </c>
      <c r="Y13" s="33">
        <v>44091.378235977973</v>
      </c>
      <c r="Z13" s="33">
        <v>45700.143394458806</v>
      </c>
      <c r="AA13" s="33">
        <v>47355.622607984471</v>
      </c>
      <c r="AB13" s="33">
        <v>49059.040932693388</v>
      </c>
      <c r="AC13" s="33">
        <v>50811.653741347473</v>
      </c>
      <c r="AD13" s="33">
        <v>52614.747445974645</v>
      </c>
      <c r="AE13" s="33">
        <v>54469.640237290361</v>
      </c>
      <c r="AF13" s="33">
        <v>56377.682841280315</v>
      </c>
      <c r="AG13" s="33">
        <v>58340.259293334952</v>
      </c>
      <c r="AH13" s="33">
        <v>60358.787730335265</v>
      </c>
      <c r="AI13" s="33">
        <v>62434.721201098255</v>
      </c>
      <c r="AJ13" s="33">
        <v>64569.548495599651</v>
      </c>
      <c r="AK13" s="33">
        <v>66764.794993400646</v>
      </c>
      <c r="AL13" s="33">
        <v>69022.023531715444</v>
      </c>
      <c r="AM13" s="33">
        <v>71342.835293565455</v>
      </c>
      <c r="AN13" s="33">
        <v>73728.870716476798</v>
      </c>
      <c r="AO13" s="33">
        <v>76181.810422187176</v>
      </c>
      <c r="AP13" s="33">
        <v>78703.376167839378</v>
      </c>
      <c r="AQ13" s="33">
        <v>81295.331819148778</v>
      </c>
      <c r="AR13" s="33">
        <v>83959.484346043406</v>
      </c>
      <c r="AS13" s="34">
        <v>86697.684841286187</v>
      </c>
      <c r="AU13" s="43" t="s">
        <v>54</v>
      </c>
      <c r="AV13" s="43" t="s">
        <v>55</v>
      </c>
      <c r="AW13" s="43" t="s">
        <v>56</v>
      </c>
      <c r="AX13" s="43" t="s">
        <v>54</v>
      </c>
      <c r="AY13" s="43" t="s">
        <v>58</v>
      </c>
      <c r="AZ13" s="43" t="s">
        <v>63</v>
      </c>
      <c r="BB13" s="48" t="b">
        <v>1</v>
      </c>
    </row>
    <row r="14" spans="1:55" x14ac:dyDescent="0.2">
      <c r="A14" s="44"/>
      <c r="B14" s="45"/>
      <c r="C14" s="32"/>
      <c r="D14" s="32" t="s">
        <v>64</v>
      </c>
      <c r="E14" s="33">
        <v>781381.73</v>
      </c>
      <c r="F14" s="33">
        <v>760377.73276880221</v>
      </c>
      <c r="G14" s="33">
        <v>812949.25017600006</v>
      </c>
      <c r="H14" s="33">
        <v>829208.23517951998</v>
      </c>
      <c r="I14" s="33">
        <v>845792.39988311043</v>
      </c>
      <c r="J14" s="33">
        <v>862708.24788077257</v>
      </c>
      <c r="K14" s="33">
        <v>898346.0287054854</v>
      </c>
      <c r="L14" s="33">
        <v>935064.23746403435</v>
      </c>
      <c r="M14" s="33">
        <v>972891.83616144315</v>
      </c>
      <c r="N14" s="33">
        <v>1011858.5131117625</v>
      </c>
      <c r="O14" s="33">
        <v>1051994.7004056301</v>
      </c>
      <c r="P14" s="33">
        <v>1093331.5917860079</v>
      </c>
      <c r="Q14" s="33">
        <v>1135901.1609414381</v>
      </c>
      <c r="R14" s="33">
        <v>1179736.1802263714</v>
      </c>
      <c r="S14" s="33">
        <v>1224870.2398183257</v>
      </c>
      <c r="T14" s="33">
        <v>1271337.7673218672</v>
      </c>
      <c r="U14" s="33">
        <v>1319174.0478296231</v>
      </c>
      <c r="V14" s="33">
        <v>1368415.2444507605</v>
      </c>
      <c r="W14" s="33">
        <v>1419098.4193176115</v>
      </c>
      <c r="X14" s="33">
        <v>1471261.5550813565</v>
      </c>
      <c r="Y14" s="33">
        <v>1524943.5769079241</v>
      </c>
      <c r="Z14" s="33">
        <v>1580184.3749855219</v>
      </c>
      <c r="AA14" s="33">
        <v>1637024.8275554602</v>
      </c>
      <c r="AB14" s="33">
        <v>1695506.8244782023</v>
      </c>
      <c r="AC14" s="33">
        <v>1755673.2913468315</v>
      </c>
      <c r="AD14" s="33">
        <v>1817568.2141604149</v>
      </c>
      <c r="AE14" s="33">
        <v>1881236.6645700026</v>
      </c>
      <c r="AF14" s="33">
        <v>1946724.8257103099</v>
      </c>
      <c r="AG14" s="33">
        <v>2014080.0186304015</v>
      </c>
      <c r="AH14" s="33">
        <v>2083350.7293370122</v>
      </c>
      <c r="AI14" s="33">
        <v>2154586.6364644356</v>
      </c>
      <c r="AJ14" s="33">
        <v>2227838.6395852212</v>
      </c>
      <c r="AK14" s="33">
        <v>2303158.8881762526</v>
      </c>
      <c r="AL14" s="33">
        <v>2380600.8112550904</v>
      </c>
      <c r="AM14" s="33">
        <v>2460219.147701812</v>
      </c>
      <c r="AN14" s="33">
        <v>2542069.9772819001</v>
      </c>
      <c r="AO14" s="33">
        <v>2626210.7523861118</v>
      </c>
      <c r="AP14" s="33">
        <v>2712700.3305035783</v>
      </c>
      <c r="AQ14" s="33">
        <v>2801599.0074447892</v>
      </c>
      <c r="AR14" s="33">
        <v>2892968.551331447</v>
      </c>
      <c r="AS14" s="34">
        <v>2986872.237370593</v>
      </c>
      <c r="AU14" s="43" t="s">
        <v>54</v>
      </c>
      <c r="AV14" s="43" t="s">
        <v>55</v>
      </c>
      <c r="AW14" s="43" t="s">
        <v>56</v>
      </c>
      <c r="AX14" s="43" t="s">
        <v>54</v>
      </c>
      <c r="AY14" s="43" t="s">
        <v>58</v>
      </c>
      <c r="AZ14" s="43" t="s">
        <v>65</v>
      </c>
      <c r="BB14" s="48" t="b">
        <v>1</v>
      </c>
    </row>
    <row r="15" spans="1:55" x14ac:dyDescent="0.2">
      <c r="A15" s="44"/>
      <c r="B15" s="45"/>
      <c r="C15" s="32"/>
      <c r="D15" s="32" t="s">
        <v>66</v>
      </c>
      <c r="E15" s="33">
        <v>0</v>
      </c>
      <c r="F15" s="33">
        <v>0</v>
      </c>
      <c r="G15" s="33">
        <v>0</v>
      </c>
      <c r="H15" s="33">
        <v>0</v>
      </c>
      <c r="I15" s="33">
        <v>0</v>
      </c>
      <c r="J15" s="33">
        <v>0</v>
      </c>
      <c r="K15" s="33">
        <v>0</v>
      </c>
      <c r="L15" s="33">
        <v>0</v>
      </c>
      <c r="M15" s="33">
        <v>0</v>
      </c>
      <c r="N15" s="33">
        <v>0</v>
      </c>
      <c r="O15" s="33">
        <v>0</v>
      </c>
      <c r="P15" s="33">
        <v>0</v>
      </c>
      <c r="Q15" s="33">
        <v>0</v>
      </c>
      <c r="R15" s="33">
        <v>0</v>
      </c>
      <c r="S15" s="33">
        <v>0</v>
      </c>
      <c r="T15" s="33">
        <v>0</v>
      </c>
      <c r="U15" s="33">
        <v>0</v>
      </c>
      <c r="V15" s="33">
        <v>0</v>
      </c>
      <c r="W15" s="33">
        <v>0</v>
      </c>
      <c r="X15" s="33">
        <v>0</v>
      </c>
      <c r="Y15" s="33">
        <v>0</v>
      </c>
      <c r="Z15" s="33">
        <v>0</v>
      </c>
      <c r="AA15" s="33">
        <v>0</v>
      </c>
      <c r="AB15" s="33">
        <v>0</v>
      </c>
      <c r="AC15" s="33">
        <v>0</v>
      </c>
      <c r="AD15" s="33">
        <v>0</v>
      </c>
      <c r="AE15" s="33">
        <v>0</v>
      </c>
      <c r="AF15" s="33">
        <v>0</v>
      </c>
      <c r="AG15" s="33">
        <v>0</v>
      </c>
      <c r="AH15" s="33">
        <v>0</v>
      </c>
      <c r="AI15" s="33">
        <v>0</v>
      </c>
      <c r="AJ15" s="33">
        <v>0</v>
      </c>
      <c r="AK15" s="33">
        <v>0</v>
      </c>
      <c r="AL15" s="33">
        <v>0</v>
      </c>
      <c r="AM15" s="33">
        <v>0</v>
      </c>
      <c r="AN15" s="33">
        <v>0</v>
      </c>
      <c r="AO15" s="33">
        <v>0</v>
      </c>
      <c r="AP15" s="33">
        <v>0</v>
      </c>
      <c r="AQ15" s="33">
        <v>0</v>
      </c>
      <c r="AR15" s="33">
        <v>0</v>
      </c>
      <c r="AS15" s="34">
        <v>0</v>
      </c>
      <c r="AU15" s="43" t="s">
        <v>54</v>
      </c>
      <c r="AV15" s="43" t="s">
        <v>55</v>
      </c>
      <c r="AW15" s="43" t="s">
        <v>56</v>
      </c>
      <c r="AX15" s="43" t="s">
        <v>54</v>
      </c>
      <c r="AY15" s="43" t="s">
        <v>58</v>
      </c>
      <c r="AZ15" s="43" t="s">
        <v>67</v>
      </c>
      <c r="BB15" s="48" t="b">
        <v>1</v>
      </c>
    </row>
    <row r="16" spans="1:55" x14ac:dyDescent="0.2">
      <c r="A16" s="41"/>
      <c r="B16" s="45"/>
      <c r="C16" s="32"/>
      <c r="D16" s="32" t="s">
        <v>68</v>
      </c>
      <c r="E16" s="33">
        <v>683990.7</v>
      </c>
      <c r="F16" s="33">
        <v>665524.49008412252</v>
      </c>
      <c r="G16" s="33">
        <v>711537.9789168</v>
      </c>
      <c r="H16" s="33">
        <v>725768.73849513603</v>
      </c>
      <c r="I16" s="33">
        <v>740284.1132650387</v>
      </c>
      <c r="J16" s="33">
        <v>755089.79553033959</v>
      </c>
      <c r="K16" s="33">
        <v>786281.94502258184</v>
      </c>
      <c r="L16" s="33">
        <v>818419.74457630154</v>
      </c>
      <c r="M16" s="33">
        <v>851528.54333416105</v>
      </c>
      <c r="N16" s="33">
        <v>885634.32614450448</v>
      </c>
      <c r="O16" s="33">
        <v>920763.72884992778</v>
      </c>
      <c r="P16" s="33">
        <v>956944.05393311055</v>
      </c>
      <c r="Q16" s="33">
        <v>994203.28652808024</v>
      </c>
      <c r="R16" s="33">
        <v>1032570.1108052757</v>
      </c>
      <c r="S16" s="33">
        <v>1072073.9267389476</v>
      </c>
      <c r="T16" s="33">
        <v>1112744.8672656445</v>
      </c>
      <c r="U16" s="33">
        <v>1154613.8158427135</v>
      </c>
      <c r="V16" s="33">
        <v>1197712.4244159593</v>
      </c>
      <c r="W16" s="33">
        <v>1242073.1318057973</v>
      </c>
      <c r="X16" s="33">
        <v>1287729.1825214631</v>
      </c>
      <c r="Y16" s="33">
        <v>1334714.6460130326</v>
      </c>
      <c r="Z16" s="33">
        <v>1383064.4363712564</v>
      </c>
      <c r="AA16" s="33">
        <v>1432814.3324854043</v>
      </c>
      <c r="AB16" s="33">
        <v>1484000.9986695694</v>
      </c>
      <c r="AC16" s="33">
        <v>1536662.0057681073</v>
      </c>
      <c r="AD16" s="33">
        <v>1590835.8527511184</v>
      </c>
      <c r="AE16" s="33">
        <v>1646561.988811143</v>
      </c>
      <c r="AF16" s="33">
        <v>1703880.8359724677</v>
      </c>
      <c r="AG16" s="33">
        <v>1762833.8122247218</v>
      </c>
      <c r="AH16" s="33">
        <v>1823463.3551926762</v>
      </c>
      <c r="AI16" s="33">
        <v>1885812.946354459</v>
      </c>
      <c r="AJ16" s="33">
        <v>1949927.1358206368</v>
      </c>
      <c r="AK16" s="33">
        <v>2015851.5676869194</v>
      </c>
      <c r="AL16" s="33">
        <v>2083633.0059735246</v>
      </c>
      <c r="AM16" s="33">
        <v>2153319.36116452</v>
      </c>
      <c r="AN16" s="33">
        <v>2224959.7173607657</v>
      </c>
      <c r="AO16" s="33">
        <v>2298604.3600603952</v>
      </c>
      <c r="AP16" s="33">
        <v>2374304.8045810657</v>
      </c>
      <c r="AQ16" s="33">
        <v>2452113.8251385386</v>
      </c>
      <c r="AR16" s="33">
        <v>2532085.4845964783</v>
      </c>
      <c r="AS16" s="34">
        <v>2614275.1649026796</v>
      </c>
      <c r="AU16" s="43" t="s">
        <v>54</v>
      </c>
      <c r="AV16" s="43" t="s">
        <v>55</v>
      </c>
      <c r="AW16" s="43" t="s">
        <v>56</v>
      </c>
      <c r="AX16" s="43" t="s">
        <v>54</v>
      </c>
      <c r="AY16" s="43" t="s">
        <v>58</v>
      </c>
      <c r="AZ16" s="43" t="s">
        <v>69</v>
      </c>
      <c r="BB16" s="48" t="b">
        <v>1</v>
      </c>
    </row>
    <row r="17" spans="1:55" x14ac:dyDescent="0.2">
      <c r="A17" s="41"/>
      <c r="B17" s="45"/>
      <c r="C17" s="32"/>
      <c r="D17" s="32" t="s">
        <v>70</v>
      </c>
      <c r="E17" s="33">
        <v>104638</v>
      </c>
      <c r="F17" s="33">
        <v>0</v>
      </c>
      <c r="G17" s="33">
        <v>0</v>
      </c>
      <c r="H17" s="33">
        <v>0</v>
      </c>
      <c r="I17" s="33">
        <v>0</v>
      </c>
      <c r="J17" s="33">
        <v>0</v>
      </c>
      <c r="K17" s="33">
        <v>0</v>
      </c>
      <c r="L17" s="33">
        <v>0</v>
      </c>
      <c r="M17" s="33">
        <v>0</v>
      </c>
      <c r="N17" s="33">
        <v>0</v>
      </c>
      <c r="O17" s="33">
        <v>0</v>
      </c>
      <c r="P17" s="33">
        <v>0</v>
      </c>
      <c r="Q17" s="33">
        <v>0</v>
      </c>
      <c r="R17" s="33">
        <v>0</v>
      </c>
      <c r="S17" s="33">
        <v>0</v>
      </c>
      <c r="T17" s="33">
        <v>0</v>
      </c>
      <c r="U17" s="33">
        <v>0</v>
      </c>
      <c r="V17" s="33">
        <v>0</v>
      </c>
      <c r="W17" s="33">
        <v>0</v>
      </c>
      <c r="X17" s="33">
        <v>0</v>
      </c>
      <c r="Y17" s="33">
        <v>0</v>
      </c>
      <c r="Z17" s="33">
        <v>0</v>
      </c>
      <c r="AA17" s="33">
        <v>0</v>
      </c>
      <c r="AB17" s="33">
        <v>0</v>
      </c>
      <c r="AC17" s="33">
        <v>0</v>
      </c>
      <c r="AD17" s="33">
        <v>0</v>
      </c>
      <c r="AE17" s="33">
        <v>0</v>
      </c>
      <c r="AF17" s="33">
        <v>0</v>
      </c>
      <c r="AG17" s="33">
        <v>0</v>
      </c>
      <c r="AH17" s="33">
        <v>0</v>
      </c>
      <c r="AI17" s="33">
        <v>0</v>
      </c>
      <c r="AJ17" s="33">
        <v>0</v>
      </c>
      <c r="AK17" s="33">
        <v>0</v>
      </c>
      <c r="AL17" s="33">
        <v>0</v>
      </c>
      <c r="AM17" s="33">
        <v>0</v>
      </c>
      <c r="AN17" s="33">
        <v>0</v>
      </c>
      <c r="AO17" s="33">
        <v>0</v>
      </c>
      <c r="AP17" s="33">
        <v>0</v>
      </c>
      <c r="AQ17" s="33">
        <v>0</v>
      </c>
      <c r="AR17" s="33">
        <v>0</v>
      </c>
      <c r="AS17" s="34">
        <v>0</v>
      </c>
      <c r="AU17" s="43" t="s">
        <v>54</v>
      </c>
      <c r="AV17" s="43" t="s">
        <v>55</v>
      </c>
      <c r="AW17" s="43" t="s">
        <v>56</v>
      </c>
      <c r="AX17" s="43" t="s">
        <v>54</v>
      </c>
      <c r="AY17" s="43" t="s">
        <v>58</v>
      </c>
      <c r="AZ17" s="43" t="s">
        <v>71</v>
      </c>
      <c r="BB17" s="48" t="b">
        <v>1</v>
      </c>
    </row>
    <row r="18" spans="1:55" x14ac:dyDescent="0.2">
      <c r="A18" s="41"/>
      <c r="B18" s="45"/>
      <c r="C18" s="32"/>
      <c r="D18" s="49" t="s">
        <v>72</v>
      </c>
      <c r="E18" s="50">
        <v>10136599</v>
      </c>
      <c r="F18" s="50">
        <v>9454415.0318129268</v>
      </c>
      <c r="G18" s="50">
        <f t="shared" ref="F18:AS18" si="1">SUM(G11:G17)</f>
        <v>10282777.286039999</v>
      </c>
      <c r="H18" s="50">
        <f t="shared" si="1"/>
        <v>10488432.8317608</v>
      </c>
      <c r="I18" s="50">
        <f t="shared" si="1"/>
        <v>10698201.488396017</v>
      </c>
      <c r="J18" s="50">
        <f t="shared" si="1"/>
        <v>10912165.518163938</v>
      </c>
      <c r="K18" s="50">
        <f t="shared" si="1"/>
        <v>11363922.361803487</v>
      </c>
      <c r="L18" s="50">
        <f t="shared" si="1"/>
        <v>11829935.540828092</v>
      </c>
      <c r="M18" s="50">
        <f t="shared" si="1"/>
        <v>12310043.67806896</v>
      </c>
      <c r="N18" s="50">
        <f t="shared" si="1"/>
        <v>12804624.166583134</v>
      </c>
      <c r="O18" s="50">
        <f t="shared" si="1"/>
        <v>13314063.857166642</v>
      </c>
      <c r="P18" s="50">
        <f t="shared" si="1"/>
        <v>13838759.285706867</v>
      </c>
      <c r="Q18" s="50">
        <f t="shared" si="1"/>
        <v>14379116.905845832</v>
      </c>
      <c r="R18" s="50">
        <f t="shared" si="1"/>
        <v>14935553.327076063</v>
      </c>
      <c r="S18" s="50">
        <f t="shared" si="1"/>
        <v>15508495.558393179</v>
      </c>
      <c r="T18" s="50">
        <f t="shared" si="1"/>
        <v>16098381.25763214</v>
      </c>
      <c r="U18" s="50">
        <f t="shared" si="1"/>
        <v>16705658.986617299</v>
      </c>
      <c r="V18" s="50">
        <f t="shared" si="1"/>
        <v>17330788.472258825</v>
      </c>
      <c r="W18" s="50">
        <f t="shared" si="1"/>
        <v>17974240.873731345</v>
      </c>
      <c r="X18" s="50">
        <f t="shared" si="1"/>
        <v>18636499.055873878</v>
      </c>
      <c r="Y18" s="50">
        <f t="shared" si="1"/>
        <v>19318057.868952613</v>
      </c>
      <c r="Z18" s="50">
        <f t="shared" si="1"/>
        <v>20019424.434932157</v>
      </c>
      <c r="AA18" s="50">
        <f t="shared" si="1"/>
        <v>20741118.440403286</v>
      </c>
      <c r="AB18" s="50">
        <f t="shared" si="1"/>
        <v>21483672.436319303</v>
      </c>
      <c r="AC18" s="50">
        <f t="shared" si="1"/>
        <v>22247632.144695796</v>
      </c>
      <c r="AD18" s="50">
        <f t="shared" si="1"/>
        <v>23033556.772432819</v>
      </c>
      <c r="AE18" s="50">
        <f t="shared" si="1"/>
        <v>23842019.332421444</v>
      </c>
      <c r="AF18" s="50">
        <f t="shared" si="1"/>
        <v>24673606.972100638</v>
      </c>
      <c r="AG18" s="50">
        <f t="shared" si="1"/>
        <v>25528921.309634041</v>
      </c>
      <c r="AH18" s="50">
        <f t="shared" si="1"/>
        <v>26408578.777879931</v>
      </c>
      <c r="AI18" s="50">
        <f t="shared" si="1"/>
        <v>27313210.9763318</v>
      </c>
      <c r="AJ18" s="50">
        <f t="shared" si="1"/>
        <v>28243465.031210605</v>
      </c>
      <c r="AK18" s="50">
        <f t="shared" si="1"/>
        <v>29200003.963894017</v>
      </c>
      <c r="AL18" s="50">
        <f t="shared" si="1"/>
        <v>30183507.067872297</v>
      </c>
      <c r="AM18" s="50">
        <f t="shared" si="1"/>
        <v>31194670.294424135</v>
      </c>
      <c r="AN18" s="50">
        <f t="shared" si="1"/>
        <v>32234206.647210903</v>
      </c>
      <c r="AO18" s="50">
        <f t="shared" si="1"/>
        <v>33302846.585991368</v>
      </c>
      <c r="AP18" s="50">
        <f t="shared" si="1"/>
        <v>34401338.43966417</v>
      </c>
      <c r="AQ18" s="50">
        <f t="shared" si="1"/>
        <v>35530448.828849494</v>
      </c>
      <c r="AR18" s="50">
        <f t="shared" si="1"/>
        <v>36690963.098226346</v>
      </c>
      <c r="AS18" s="51">
        <f t="shared" si="1"/>
        <v>37883685.75884676</v>
      </c>
      <c r="AU18" s="52"/>
      <c r="AV18" s="52"/>
      <c r="AW18" s="52"/>
      <c r="AX18" s="52"/>
      <c r="AY18" s="52"/>
      <c r="AZ18" s="52"/>
      <c r="BB18" s="53" t="b">
        <v>1</v>
      </c>
    </row>
    <row r="19" spans="1:55" x14ac:dyDescent="0.2">
      <c r="A19" s="44"/>
      <c r="B19" s="45"/>
      <c r="C19" s="32" t="s">
        <v>73</v>
      </c>
      <c r="D19" s="32"/>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4"/>
      <c r="AU19" s="43"/>
      <c r="AV19" s="43"/>
      <c r="AW19" s="43"/>
      <c r="AX19" s="43"/>
      <c r="AY19" s="43"/>
      <c r="AZ19" s="43"/>
      <c r="BB19" s="40" t="b">
        <v>1</v>
      </c>
    </row>
    <row r="20" spans="1:55" x14ac:dyDescent="0.2">
      <c r="A20" s="44"/>
      <c r="B20" s="45"/>
      <c r="C20" s="32"/>
      <c r="D20" s="32" t="s">
        <v>74</v>
      </c>
      <c r="E20" s="33">
        <v>2243032</v>
      </c>
      <c r="F20" s="33">
        <v>2139940</v>
      </c>
      <c r="G20" s="33">
        <v>2243032</v>
      </c>
      <c r="H20" s="33">
        <v>2243032</v>
      </c>
      <c r="I20" s="33">
        <v>2243032</v>
      </c>
      <c r="J20" s="33">
        <v>2243032</v>
      </c>
      <c r="K20" s="33">
        <v>2289892</v>
      </c>
      <c r="L20" s="33">
        <v>2336752</v>
      </c>
      <c r="M20" s="33">
        <v>2383612</v>
      </c>
      <c r="N20" s="33">
        <v>2430472</v>
      </c>
      <c r="O20" s="33">
        <v>2477332</v>
      </c>
      <c r="P20" s="33">
        <v>2524192</v>
      </c>
      <c r="Q20" s="33">
        <v>2571052</v>
      </c>
      <c r="R20" s="33">
        <v>2617912</v>
      </c>
      <c r="S20" s="33">
        <v>2664772</v>
      </c>
      <c r="T20" s="33">
        <v>2711632</v>
      </c>
      <c r="U20" s="33">
        <v>2758492</v>
      </c>
      <c r="V20" s="33">
        <v>2805352</v>
      </c>
      <c r="W20" s="33">
        <v>2852212</v>
      </c>
      <c r="X20" s="33">
        <v>2899072</v>
      </c>
      <c r="Y20" s="33">
        <v>2945932</v>
      </c>
      <c r="Z20" s="33">
        <v>2992792</v>
      </c>
      <c r="AA20" s="33">
        <v>3039652</v>
      </c>
      <c r="AB20" s="33">
        <v>3086512</v>
      </c>
      <c r="AC20" s="33">
        <v>3133372</v>
      </c>
      <c r="AD20" s="33">
        <v>3180232</v>
      </c>
      <c r="AE20" s="33">
        <v>3227092</v>
      </c>
      <c r="AF20" s="33">
        <v>3273952</v>
      </c>
      <c r="AG20" s="33">
        <v>3320812</v>
      </c>
      <c r="AH20" s="33">
        <v>3367672</v>
      </c>
      <c r="AI20" s="33">
        <v>3414532</v>
      </c>
      <c r="AJ20" s="33">
        <v>3461392</v>
      </c>
      <c r="AK20" s="33">
        <v>3508252</v>
      </c>
      <c r="AL20" s="33">
        <v>3555112</v>
      </c>
      <c r="AM20" s="33">
        <v>3601972</v>
      </c>
      <c r="AN20" s="33">
        <v>3648832</v>
      </c>
      <c r="AO20" s="33">
        <v>3695692</v>
      </c>
      <c r="AP20" s="33">
        <v>3742552</v>
      </c>
      <c r="AQ20" s="33">
        <v>3789412</v>
      </c>
      <c r="AR20" s="33">
        <v>3836272</v>
      </c>
      <c r="AS20" s="34">
        <v>3883132</v>
      </c>
      <c r="AU20" s="46" t="s">
        <v>54</v>
      </c>
      <c r="AV20" s="46" t="s">
        <v>55</v>
      </c>
      <c r="AW20" s="46" t="s">
        <v>73</v>
      </c>
      <c r="AX20" s="46" t="s">
        <v>54</v>
      </c>
      <c r="AY20" s="46" t="s">
        <v>75</v>
      </c>
      <c r="AZ20" s="46" t="s">
        <v>76</v>
      </c>
      <c r="BB20" s="47" t="b">
        <v>1</v>
      </c>
    </row>
    <row r="21" spans="1:55" hidden="1" x14ac:dyDescent="0.2">
      <c r="A21" s="44"/>
      <c r="B21" s="45"/>
      <c r="C21" s="32"/>
      <c r="D21" s="32"/>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4"/>
      <c r="AU21" s="46"/>
      <c r="AV21" s="46"/>
      <c r="AW21" s="46"/>
      <c r="AX21" s="46"/>
      <c r="AY21" s="46"/>
      <c r="AZ21" s="46"/>
      <c r="BB21" s="47"/>
    </row>
    <row r="22" spans="1:55" x14ac:dyDescent="0.2">
      <c r="A22" s="44"/>
      <c r="B22" s="45"/>
      <c r="C22" s="32"/>
      <c r="D22" s="49" t="s">
        <v>77</v>
      </c>
      <c r="E22" s="50">
        <v>2243032</v>
      </c>
      <c r="F22" s="50">
        <v>2139940</v>
      </c>
      <c r="G22" s="50">
        <f t="shared" ref="F22:AS22" si="2">SUM(G20:G21)</f>
        <v>2243032</v>
      </c>
      <c r="H22" s="50">
        <f t="shared" si="2"/>
        <v>2243032</v>
      </c>
      <c r="I22" s="50">
        <f t="shared" si="2"/>
        <v>2243032</v>
      </c>
      <c r="J22" s="50">
        <f t="shared" si="2"/>
        <v>2243032</v>
      </c>
      <c r="K22" s="50">
        <f t="shared" si="2"/>
        <v>2289892</v>
      </c>
      <c r="L22" s="50">
        <f t="shared" si="2"/>
        <v>2336752</v>
      </c>
      <c r="M22" s="50">
        <f t="shared" si="2"/>
        <v>2383612</v>
      </c>
      <c r="N22" s="50">
        <f t="shared" si="2"/>
        <v>2430472</v>
      </c>
      <c r="O22" s="50">
        <f t="shared" si="2"/>
        <v>2477332</v>
      </c>
      <c r="P22" s="50">
        <f t="shared" si="2"/>
        <v>2524192</v>
      </c>
      <c r="Q22" s="50">
        <f t="shared" si="2"/>
        <v>2571052</v>
      </c>
      <c r="R22" s="50">
        <f t="shared" si="2"/>
        <v>2617912</v>
      </c>
      <c r="S22" s="50">
        <f t="shared" si="2"/>
        <v>2664772</v>
      </c>
      <c r="T22" s="50">
        <f t="shared" si="2"/>
        <v>2711632</v>
      </c>
      <c r="U22" s="50">
        <f t="shared" si="2"/>
        <v>2758492</v>
      </c>
      <c r="V22" s="50">
        <f t="shared" si="2"/>
        <v>2805352</v>
      </c>
      <c r="W22" s="50">
        <f t="shared" si="2"/>
        <v>2852212</v>
      </c>
      <c r="X22" s="50">
        <f t="shared" si="2"/>
        <v>2899072</v>
      </c>
      <c r="Y22" s="50">
        <f t="shared" si="2"/>
        <v>2945932</v>
      </c>
      <c r="Z22" s="50">
        <f t="shared" si="2"/>
        <v>2992792</v>
      </c>
      <c r="AA22" s="50">
        <f t="shared" si="2"/>
        <v>3039652</v>
      </c>
      <c r="AB22" s="50">
        <f t="shared" si="2"/>
        <v>3086512</v>
      </c>
      <c r="AC22" s="50">
        <f t="shared" si="2"/>
        <v>3133372</v>
      </c>
      <c r="AD22" s="50">
        <f t="shared" si="2"/>
        <v>3180232</v>
      </c>
      <c r="AE22" s="50">
        <f t="shared" si="2"/>
        <v>3227092</v>
      </c>
      <c r="AF22" s="50">
        <f t="shared" si="2"/>
        <v>3273952</v>
      </c>
      <c r="AG22" s="50">
        <f t="shared" si="2"/>
        <v>3320812</v>
      </c>
      <c r="AH22" s="50">
        <f t="shared" si="2"/>
        <v>3367672</v>
      </c>
      <c r="AI22" s="50">
        <f t="shared" si="2"/>
        <v>3414532</v>
      </c>
      <c r="AJ22" s="50">
        <f t="shared" si="2"/>
        <v>3461392</v>
      </c>
      <c r="AK22" s="50">
        <f t="shared" si="2"/>
        <v>3508252</v>
      </c>
      <c r="AL22" s="50">
        <f t="shared" si="2"/>
        <v>3555112</v>
      </c>
      <c r="AM22" s="50">
        <f t="shared" si="2"/>
        <v>3601972</v>
      </c>
      <c r="AN22" s="50">
        <f t="shared" si="2"/>
        <v>3648832</v>
      </c>
      <c r="AO22" s="50">
        <f t="shared" si="2"/>
        <v>3695692</v>
      </c>
      <c r="AP22" s="50">
        <f t="shared" si="2"/>
        <v>3742552</v>
      </c>
      <c r="AQ22" s="50">
        <f t="shared" si="2"/>
        <v>3789412</v>
      </c>
      <c r="AR22" s="50">
        <f t="shared" si="2"/>
        <v>3836272</v>
      </c>
      <c r="AS22" s="51">
        <f t="shared" si="2"/>
        <v>3883132</v>
      </c>
      <c r="AT22" s="54"/>
      <c r="AU22" s="52"/>
      <c r="AV22" s="52"/>
      <c r="AW22" s="52"/>
      <c r="AX22" s="52"/>
      <c r="AY22" s="52"/>
      <c r="AZ22" s="52"/>
      <c r="BA22" s="54"/>
      <c r="BB22" s="53" t="b">
        <v>1</v>
      </c>
      <c r="BC22" s="54"/>
    </row>
    <row r="23" spans="1:55" x14ac:dyDescent="0.2">
      <c r="A23" s="44"/>
      <c r="B23" s="45"/>
      <c r="C23" s="32" t="s">
        <v>78</v>
      </c>
      <c r="D23" s="32"/>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4"/>
      <c r="AT23" s="54"/>
      <c r="AU23" s="43"/>
      <c r="AV23" s="43"/>
      <c r="AW23" s="43"/>
      <c r="AX23" s="43"/>
      <c r="AY23" s="43"/>
      <c r="AZ23" s="43"/>
      <c r="BA23" s="54"/>
      <c r="BB23" s="40" t="b">
        <v>1</v>
      </c>
      <c r="BC23" s="54"/>
    </row>
    <row r="24" spans="1:55" x14ac:dyDescent="0.2">
      <c r="A24" s="44"/>
      <c r="B24" s="45"/>
      <c r="C24" s="32"/>
      <c r="D24" s="32" t="s">
        <v>79</v>
      </c>
      <c r="E24" s="33">
        <v>97183.9765625</v>
      </c>
      <c r="F24" s="33">
        <v>31643.46</v>
      </c>
      <c r="G24" s="33">
        <v>32276.3292</v>
      </c>
      <c r="H24" s="33">
        <v>32921.855783999999</v>
      </c>
      <c r="I24" s="33">
        <v>33580.292899679996</v>
      </c>
      <c r="J24" s="33">
        <v>34251.898757673596</v>
      </c>
      <c r="K24" s="33">
        <v>34251.898757673596</v>
      </c>
      <c r="L24" s="33">
        <v>34251.898757673596</v>
      </c>
      <c r="M24" s="33">
        <v>34251.898757673596</v>
      </c>
      <c r="N24" s="33">
        <v>34251.898757673596</v>
      </c>
      <c r="O24" s="33">
        <v>34251.898757673596</v>
      </c>
      <c r="P24" s="33">
        <v>34251.898757673596</v>
      </c>
      <c r="Q24" s="33">
        <v>34251.898757673596</v>
      </c>
      <c r="R24" s="33">
        <v>34251.898757673596</v>
      </c>
      <c r="S24" s="33">
        <v>34251.898757673596</v>
      </c>
      <c r="T24" s="33">
        <v>34251.898757673596</v>
      </c>
      <c r="U24" s="33">
        <v>34251.898757673596</v>
      </c>
      <c r="V24" s="33">
        <v>34251.898757673596</v>
      </c>
      <c r="W24" s="33">
        <v>34251.898757673596</v>
      </c>
      <c r="X24" s="33">
        <v>34251.898757673596</v>
      </c>
      <c r="Y24" s="33">
        <v>34251.898757673596</v>
      </c>
      <c r="Z24" s="33">
        <v>34251.898757673596</v>
      </c>
      <c r="AA24" s="33">
        <v>34251.898757673596</v>
      </c>
      <c r="AB24" s="33">
        <v>34251.898757673596</v>
      </c>
      <c r="AC24" s="33">
        <v>34251.898757673596</v>
      </c>
      <c r="AD24" s="33">
        <v>34251.898757673596</v>
      </c>
      <c r="AE24" s="33">
        <v>34251.898757673596</v>
      </c>
      <c r="AF24" s="33">
        <v>34251.898757673596</v>
      </c>
      <c r="AG24" s="33">
        <v>34251.898757673596</v>
      </c>
      <c r="AH24" s="33">
        <v>34251.898757673596</v>
      </c>
      <c r="AI24" s="33">
        <v>34251.898757673596</v>
      </c>
      <c r="AJ24" s="33">
        <v>34251.898757673596</v>
      </c>
      <c r="AK24" s="33">
        <v>34251.898757673596</v>
      </c>
      <c r="AL24" s="33">
        <v>34251.898757673596</v>
      </c>
      <c r="AM24" s="33">
        <v>34251.898757673596</v>
      </c>
      <c r="AN24" s="33">
        <v>34251.898757673596</v>
      </c>
      <c r="AO24" s="33">
        <v>34251.898757673596</v>
      </c>
      <c r="AP24" s="33">
        <v>34251.898757673596</v>
      </c>
      <c r="AQ24" s="33">
        <v>34251.898757673596</v>
      </c>
      <c r="AR24" s="33">
        <v>34251.898757673596</v>
      </c>
      <c r="AS24" s="34">
        <v>34251.898757673596</v>
      </c>
      <c r="AU24" s="46" t="s">
        <v>54</v>
      </c>
      <c r="AV24" s="46" t="s">
        <v>55</v>
      </c>
      <c r="AW24" s="46" t="s">
        <v>78</v>
      </c>
      <c r="AX24" s="46" t="s">
        <v>54</v>
      </c>
      <c r="AY24" s="46" t="s">
        <v>80</v>
      </c>
      <c r="AZ24" s="46" t="s">
        <v>81</v>
      </c>
      <c r="BB24" s="47" t="b">
        <v>1</v>
      </c>
    </row>
    <row r="25" spans="1:55" x14ac:dyDescent="0.2">
      <c r="A25" s="44"/>
      <c r="B25" s="45"/>
      <c r="C25" s="32"/>
      <c r="D25" s="32" t="s">
        <v>82</v>
      </c>
      <c r="E25" s="33">
        <v>28910.960546875001</v>
      </c>
      <c r="F25" s="33">
        <v>28133.827484821119</v>
      </c>
      <c r="G25" s="33">
        <v>30078.96416578125</v>
      </c>
      <c r="H25" s="33">
        <v>30680.543449096876</v>
      </c>
      <c r="I25" s="33">
        <v>31294.154318078818</v>
      </c>
      <c r="J25" s="33">
        <v>31920.037404440394</v>
      </c>
      <c r="K25" s="33">
        <v>33238.628364629396</v>
      </c>
      <c r="L25" s="33">
        <v>34597.194948264179</v>
      </c>
      <c r="M25" s="33">
        <v>35996.808743898502</v>
      </c>
      <c r="N25" s="33">
        <v>37438.568213378894</v>
      </c>
      <c r="O25" s="33">
        <v>38923.599338140943</v>
      </c>
      <c r="P25" s="33">
        <v>40453.056280608114</v>
      </c>
      <c r="Q25" s="33">
        <v>42028.122061038724</v>
      </c>
      <c r="R25" s="33">
        <v>43650.009250174313</v>
      </c>
      <c r="S25" s="33">
        <v>45319.960678050913</v>
      </c>
      <c r="T25" s="33">
        <v>47039.250159342511</v>
      </c>
      <c r="U25" s="33">
        <v>48809.183235614539</v>
      </c>
      <c r="V25" s="33">
        <v>50631.097934873724</v>
      </c>
      <c r="W25" s="33">
        <v>52506.365548809023</v>
      </c>
      <c r="X25" s="33">
        <v>54436.39142812779</v>
      </c>
      <c r="Y25" s="33">
        <v>56422.615796399783</v>
      </c>
      <c r="Z25" s="33">
        <v>58466.514582831398</v>
      </c>
      <c r="AA25" s="33">
        <v>60569.600274401724</v>
      </c>
      <c r="AB25" s="33">
        <v>62733.422787801726</v>
      </c>
      <c r="AC25" s="33">
        <v>64959.570361627972</v>
      </c>
      <c r="AD25" s="33">
        <v>67249.670469292148</v>
      </c>
      <c r="AE25" s="33">
        <v>69605.390753118234</v>
      </c>
      <c r="AF25" s="33">
        <v>72028.439980109644</v>
      </c>
      <c r="AG25" s="33">
        <v>74520.569019879462</v>
      </c>
      <c r="AH25" s="33">
        <v>77083.571845248036</v>
      </c>
      <c r="AI25" s="33">
        <v>79719.286556023406</v>
      </c>
      <c r="AJ25" s="33">
        <v>82429.596426491669</v>
      </c>
      <c r="AK25" s="33">
        <v>85216.430977156269</v>
      </c>
      <c r="AL25" s="33">
        <v>88081.767071276859</v>
      </c>
      <c r="AM25" s="33">
        <v>91027.630036771414</v>
      </c>
      <c r="AN25" s="33">
        <v>94056.094814057229</v>
      </c>
      <c r="AO25" s="33">
        <v>97169.287130419776</v>
      </c>
      <c r="AP25" s="33">
        <v>100369.38470151121</v>
      </c>
      <c r="AQ25" s="33">
        <v>103658.61846059412</v>
      </c>
      <c r="AR25" s="33">
        <v>107039.27381615975</v>
      </c>
      <c r="AS25" s="34">
        <v>110513.69193856377</v>
      </c>
      <c r="AU25" s="46" t="s">
        <v>54</v>
      </c>
      <c r="AV25" s="46" t="s">
        <v>55</v>
      </c>
      <c r="AW25" s="46" t="s">
        <v>78</v>
      </c>
      <c r="AX25" s="46" t="s">
        <v>54</v>
      </c>
      <c r="AY25" s="46" t="s">
        <v>80</v>
      </c>
      <c r="AZ25" s="46" t="s">
        <v>83</v>
      </c>
      <c r="BB25" s="47" t="b">
        <v>1</v>
      </c>
    </row>
    <row r="26" spans="1:55" x14ac:dyDescent="0.2">
      <c r="A26" s="44"/>
      <c r="B26" s="45"/>
      <c r="C26" s="32"/>
      <c r="D26" s="55" t="s">
        <v>84</v>
      </c>
      <c r="E26" s="50">
        <v>126094.93710937499</v>
      </c>
      <c r="F26" s="50">
        <v>59777.287484821121</v>
      </c>
      <c r="G26" s="50">
        <f t="shared" ref="F26:AS26" si="3">SUM(G24:G25)</f>
        <v>62355.293365781254</v>
      </c>
      <c r="H26" s="50">
        <f t="shared" si="3"/>
        <v>63602.399233096876</v>
      </c>
      <c r="I26" s="50">
        <f t="shared" si="3"/>
        <v>64874.447217758818</v>
      </c>
      <c r="J26" s="50">
        <f t="shared" si="3"/>
        <v>66171.936162113998</v>
      </c>
      <c r="K26" s="50">
        <f t="shared" si="3"/>
        <v>67490.527122302999</v>
      </c>
      <c r="L26" s="50">
        <f t="shared" si="3"/>
        <v>68849.093705937776</v>
      </c>
      <c r="M26" s="50">
        <f t="shared" si="3"/>
        <v>70248.707501572091</v>
      </c>
      <c r="N26" s="50">
        <f t="shared" si="3"/>
        <v>71690.46697105249</v>
      </c>
      <c r="O26" s="50">
        <f t="shared" si="3"/>
        <v>73175.498095814546</v>
      </c>
      <c r="P26" s="50">
        <f t="shared" si="3"/>
        <v>74704.955038281711</v>
      </c>
      <c r="Q26" s="50">
        <f t="shared" si="3"/>
        <v>76280.020818712321</v>
      </c>
      <c r="R26" s="50">
        <f t="shared" si="3"/>
        <v>77901.908007847902</v>
      </c>
      <c r="S26" s="50">
        <f t="shared" si="3"/>
        <v>79571.859435724502</v>
      </c>
      <c r="T26" s="50">
        <f t="shared" si="3"/>
        <v>81291.148917016108</v>
      </c>
      <c r="U26" s="50">
        <f t="shared" si="3"/>
        <v>83061.081993288128</v>
      </c>
      <c r="V26" s="50">
        <f t="shared" si="3"/>
        <v>84882.996692547313</v>
      </c>
      <c r="W26" s="50">
        <f t="shared" si="3"/>
        <v>86758.264306482626</v>
      </c>
      <c r="X26" s="50">
        <f t="shared" si="3"/>
        <v>88688.290185801394</v>
      </c>
      <c r="Y26" s="50">
        <f t="shared" si="3"/>
        <v>90674.514554073379</v>
      </c>
      <c r="Z26" s="50">
        <f t="shared" si="3"/>
        <v>92718.413340504994</v>
      </c>
      <c r="AA26" s="50">
        <f t="shared" si="3"/>
        <v>94821.499032075313</v>
      </c>
      <c r="AB26" s="50">
        <f t="shared" si="3"/>
        <v>96985.321545475323</v>
      </c>
      <c r="AC26" s="50">
        <f t="shared" si="3"/>
        <v>99211.469119301561</v>
      </c>
      <c r="AD26" s="50">
        <f t="shared" si="3"/>
        <v>101501.56922696574</v>
      </c>
      <c r="AE26" s="50">
        <f t="shared" si="3"/>
        <v>103857.28951079183</v>
      </c>
      <c r="AF26" s="50">
        <f t="shared" si="3"/>
        <v>106280.33873778324</v>
      </c>
      <c r="AG26" s="50">
        <f t="shared" si="3"/>
        <v>108772.46777755306</v>
      </c>
      <c r="AH26" s="50">
        <f t="shared" si="3"/>
        <v>111335.47060292163</v>
      </c>
      <c r="AI26" s="50">
        <f t="shared" si="3"/>
        <v>113971.185313697</v>
      </c>
      <c r="AJ26" s="50">
        <f t="shared" si="3"/>
        <v>116681.49518416527</v>
      </c>
      <c r="AK26" s="50">
        <f t="shared" si="3"/>
        <v>119468.32973482987</v>
      </c>
      <c r="AL26" s="50">
        <f t="shared" si="3"/>
        <v>122333.66582895046</v>
      </c>
      <c r="AM26" s="50">
        <f t="shared" si="3"/>
        <v>125279.52879444501</v>
      </c>
      <c r="AN26" s="50">
        <f t="shared" si="3"/>
        <v>128307.99357173083</v>
      </c>
      <c r="AO26" s="50">
        <f t="shared" si="3"/>
        <v>131421.18588809337</v>
      </c>
      <c r="AP26" s="50">
        <f t="shared" si="3"/>
        <v>134621.28345918481</v>
      </c>
      <c r="AQ26" s="50">
        <f t="shared" si="3"/>
        <v>137910.51721826772</v>
      </c>
      <c r="AR26" s="50">
        <f t="shared" si="3"/>
        <v>141291.17257383335</v>
      </c>
      <c r="AS26" s="51">
        <f t="shared" si="3"/>
        <v>144765.59069623737</v>
      </c>
      <c r="AU26" s="56"/>
      <c r="AV26" s="56"/>
      <c r="AW26" s="56"/>
      <c r="AX26" s="56"/>
      <c r="AY26" s="56"/>
      <c r="AZ26" s="56"/>
      <c r="BB26" s="57" t="b">
        <v>1</v>
      </c>
    </row>
    <row r="27" spans="1:55" x14ac:dyDescent="0.2">
      <c r="A27" s="1"/>
      <c r="B27" s="58"/>
      <c r="C27" s="59" t="s">
        <v>85</v>
      </c>
      <c r="D27" s="59"/>
      <c r="E27" s="60">
        <v>12505725.937109375</v>
      </c>
      <c r="F27" s="60">
        <v>11654132.319297748</v>
      </c>
      <c r="G27" s="60">
        <f t="shared" ref="F27:AS27" si="4">SUM(G18,G22,G26)</f>
        <v>12588164.579405781</v>
      </c>
      <c r="H27" s="60">
        <f t="shared" si="4"/>
        <v>12795067.230993897</v>
      </c>
      <c r="I27" s="60">
        <f t="shared" si="4"/>
        <v>13006107.935613776</v>
      </c>
      <c r="J27" s="60">
        <f t="shared" si="4"/>
        <v>13221369.454326052</v>
      </c>
      <c r="K27" s="60">
        <f t="shared" si="4"/>
        <v>13721304.888925791</v>
      </c>
      <c r="L27" s="60">
        <f t="shared" si="4"/>
        <v>14235536.634534029</v>
      </c>
      <c r="M27" s="60">
        <f t="shared" si="4"/>
        <v>14763904.385570532</v>
      </c>
      <c r="N27" s="60">
        <f t="shared" si="4"/>
        <v>15306786.633554187</v>
      </c>
      <c r="O27" s="60">
        <f t="shared" si="4"/>
        <v>15864571.355262456</v>
      </c>
      <c r="P27" s="60">
        <f t="shared" si="4"/>
        <v>16437656.240745148</v>
      </c>
      <c r="Q27" s="60">
        <f t="shared" si="4"/>
        <v>17026448.926664546</v>
      </c>
      <c r="R27" s="60">
        <f t="shared" si="4"/>
        <v>17631367.235083912</v>
      </c>
      <c r="S27" s="60">
        <f t="shared" si="4"/>
        <v>18252839.417828906</v>
      </c>
      <c r="T27" s="60">
        <f t="shared" si="4"/>
        <v>18891304.406549156</v>
      </c>
      <c r="U27" s="60">
        <f t="shared" si="4"/>
        <v>19547212.068610586</v>
      </c>
      <c r="V27" s="60">
        <f t="shared" si="4"/>
        <v>20221023.468951371</v>
      </c>
      <c r="W27" s="60">
        <f t="shared" si="4"/>
        <v>20913211.138037827</v>
      </c>
      <c r="X27" s="60">
        <f t="shared" si="4"/>
        <v>21624259.34605968</v>
      </c>
      <c r="Y27" s="60">
        <f t="shared" si="4"/>
        <v>22354664.383506685</v>
      </c>
      <c r="Z27" s="60">
        <f t="shared" si="4"/>
        <v>23104934.848272663</v>
      </c>
      <c r="AA27" s="60">
        <f t="shared" si="4"/>
        <v>23875591.939435363</v>
      </c>
      <c r="AB27" s="60">
        <f t="shared" si="4"/>
        <v>24667169.757864777</v>
      </c>
      <c r="AC27" s="60">
        <f t="shared" si="4"/>
        <v>25480215.613815099</v>
      </c>
      <c r="AD27" s="60">
        <f t="shared" si="4"/>
        <v>26315290.341659784</v>
      </c>
      <c r="AE27" s="60">
        <f t="shared" si="4"/>
        <v>27172968.621932235</v>
      </c>
      <c r="AF27" s="60">
        <f t="shared" si="4"/>
        <v>28053839.31083842</v>
      </c>
      <c r="AG27" s="60">
        <f t="shared" si="4"/>
        <v>28958505.777411595</v>
      </c>
      <c r="AH27" s="60">
        <f t="shared" si="4"/>
        <v>29887586.248482853</v>
      </c>
      <c r="AI27" s="60">
        <f t="shared" si="4"/>
        <v>30841714.161645498</v>
      </c>
      <c r="AJ27" s="60">
        <f t="shared" si="4"/>
        <v>31821538.52639477</v>
      </c>
      <c r="AK27" s="60">
        <f t="shared" si="4"/>
        <v>32827724.293628845</v>
      </c>
      <c r="AL27" s="60">
        <f t="shared" si="4"/>
        <v>33860952.733701251</v>
      </c>
      <c r="AM27" s="60">
        <f t="shared" si="4"/>
        <v>34921921.823218577</v>
      </c>
      <c r="AN27" s="60">
        <f t="shared" si="4"/>
        <v>36011346.640782632</v>
      </c>
      <c r="AO27" s="60">
        <f t="shared" si="4"/>
        <v>37129959.771879464</v>
      </c>
      <c r="AP27" s="60">
        <f t="shared" si="4"/>
        <v>38278511.723123357</v>
      </c>
      <c r="AQ27" s="60">
        <f t="shared" si="4"/>
        <v>39457771.346067764</v>
      </c>
      <c r="AR27" s="60">
        <f t="shared" si="4"/>
        <v>40668526.270800181</v>
      </c>
      <c r="AS27" s="61">
        <f t="shared" si="4"/>
        <v>41911583.349542998</v>
      </c>
      <c r="AU27" s="62"/>
      <c r="AV27" s="62"/>
      <c r="AW27" s="62"/>
      <c r="AX27" s="62"/>
      <c r="AY27" s="62"/>
      <c r="AZ27" s="62"/>
      <c r="BB27" s="53" t="b">
        <v>1</v>
      </c>
    </row>
    <row r="28" spans="1:55" x14ac:dyDescent="0.2">
      <c r="A28" s="41"/>
      <c r="B28" s="37" t="s">
        <v>86</v>
      </c>
      <c r="C28" s="32"/>
      <c r="D28" s="32"/>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4"/>
      <c r="AU28" s="43"/>
      <c r="AV28" s="43"/>
      <c r="AW28" s="43"/>
      <c r="AX28" s="43"/>
      <c r="AY28" s="43"/>
      <c r="AZ28" s="43"/>
      <c r="BB28" s="40" t="b">
        <v>1</v>
      </c>
    </row>
    <row r="29" spans="1:55" x14ac:dyDescent="0.2">
      <c r="A29" s="44"/>
      <c r="B29" s="45"/>
      <c r="C29" s="32" t="s">
        <v>87</v>
      </c>
      <c r="D29" s="32"/>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4"/>
      <c r="AU29" s="43"/>
      <c r="AV29" s="43"/>
      <c r="AW29" s="43"/>
      <c r="AX29" s="43"/>
      <c r="AY29" s="43"/>
      <c r="AZ29" s="43"/>
      <c r="BB29" s="40" t="b">
        <v>1</v>
      </c>
    </row>
    <row r="30" spans="1:55" x14ac:dyDescent="0.2">
      <c r="A30" s="63"/>
      <c r="B30" s="45"/>
      <c r="C30" s="32"/>
      <c r="D30" s="32" t="s">
        <v>88</v>
      </c>
      <c r="E30" s="33">
        <v>326575.06625000003</v>
      </c>
      <c r="F30" s="33">
        <v>311565.34872040391</v>
      </c>
      <c r="G30" s="33">
        <v>339768.69892650004</v>
      </c>
      <c r="H30" s="33">
        <v>346564.07290503004</v>
      </c>
      <c r="I30" s="33">
        <v>353495.35436313064</v>
      </c>
      <c r="J30" s="33">
        <v>360565.26145039324</v>
      </c>
      <c r="K30" s="33">
        <v>375459.9211364917</v>
      </c>
      <c r="L30" s="33">
        <v>390806.14110545395</v>
      </c>
      <c r="M30" s="33">
        <v>406616.02590472001</v>
      </c>
      <c r="N30" s="33">
        <v>422901.98363951454</v>
      </c>
      <c r="O30" s="33">
        <v>439676.73327333899</v>
      </c>
      <c r="P30" s="33">
        <v>456953.31209906057</v>
      </c>
      <c r="Q30" s="33">
        <v>474745.08338450169</v>
      </c>
      <c r="R30" s="33">
        <v>493065.74419652089</v>
      </c>
      <c r="S30" s="33">
        <v>511929.33340766706</v>
      </c>
      <c r="T30" s="33">
        <v>531350.23988958041</v>
      </c>
      <c r="U30" s="33">
        <v>551343.21089740726</v>
      </c>
      <c r="V30" s="33">
        <v>571923.36064959143</v>
      </c>
      <c r="W30" s="33">
        <v>593106.17910750397</v>
      </c>
      <c r="X30" s="33">
        <v>614907.54095947312</v>
      </c>
      <c r="Y30" s="33">
        <v>637343.71481387806</v>
      </c>
      <c r="Z30" s="33">
        <v>660431.37260607537</v>
      </c>
      <c r="AA30" s="33">
        <v>684187.59922403505</v>
      </c>
      <c r="AB30" s="33">
        <v>708629.90235767071</v>
      </c>
      <c r="AC30" s="33">
        <v>733776.22257696209</v>
      </c>
      <c r="AD30" s="33">
        <v>759644.94364408206</v>
      </c>
      <c r="AE30" s="33">
        <v>786254.90306485619</v>
      </c>
      <c r="AF30" s="33">
        <v>813625.4028850036</v>
      </c>
      <c r="AG30" s="33">
        <v>841776.22073673084</v>
      </c>
      <c r="AH30" s="33">
        <v>870727.6211413733</v>
      </c>
      <c r="AI30" s="33">
        <v>900500.36707390682</v>
      </c>
      <c r="AJ30" s="33">
        <v>931115.73179528501</v>
      </c>
      <c r="AK30" s="33">
        <v>962595.5109586888</v>
      </c>
      <c r="AL30" s="33">
        <v>994962.0349959106</v>
      </c>
      <c r="AM30" s="33">
        <v>1028238.1817902378</v>
      </c>
      <c r="AN30" s="33">
        <v>1062447.3896423397</v>
      </c>
      <c r="AO30" s="33">
        <v>1097613.6705358096</v>
      </c>
      <c r="AP30" s="33">
        <v>1133761.6237091615</v>
      </c>
      <c r="AQ30" s="33">
        <v>1170916.449541233</v>
      </c>
      <c r="AR30" s="33">
        <v>1209103.9637571038</v>
      </c>
      <c r="AS30" s="34">
        <v>1248350.6119617929</v>
      </c>
      <c r="AU30" s="46" t="s">
        <v>54</v>
      </c>
      <c r="AV30" s="46" t="s">
        <v>86</v>
      </c>
      <c r="AW30" s="46" t="s">
        <v>87</v>
      </c>
      <c r="AX30" s="46" t="s">
        <v>54</v>
      </c>
      <c r="AY30" s="46" t="s">
        <v>89</v>
      </c>
      <c r="AZ30" s="46" t="s">
        <v>90</v>
      </c>
      <c r="BB30" s="47" t="b">
        <v>1</v>
      </c>
    </row>
    <row r="31" spans="1:55" x14ac:dyDescent="0.2">
      <c r="A31" s="63"/>
      <c r="B31" s="45"/>
      <c r="C31" s="32"/>
      <c r="D31" s="32" t="s">
        <v>91</v>
      </c>
      <c r="E31" s="33">
        <v>98289.790781250005</v>
      </c>
      <c r="F31" s="33">
        <v>93772.293433365252</v>
      </c>
      <c r="G31" s="33">
        <v>102260.6983288125</v>
      </c>
      <c r="H31" s="33">
        <v>104305.91229538876</v>
      </c>
      <c r="I31" s="33">
        <v>106392.03054129654</v>
      </c>
      <c r="J31" s="33">
        <v>108519.87115212246</v>
      </c>
      <c r="K31" s="33">
        <v>113002.73936712519</v>
      </c>
      <c r="L31" s="33">
        <v>117621.51436226716</v>
      </c>
      <c r="M31" s="33">
        <v>122379.83926146796</v>
      </c>
      <c r="N31" s="33">
        <v>127281.4485508919</v>
      </c>
      <c r="O31" s="33">
        <v>132330.1702761882</v>
      </c>
      <c r="P31" s="33">
        <v>137529.92829107604</v>
      </c>
      <c r="Q31" s="33">
        <v>142884.74455844885</v>
      </c>
      <c r="R31" s="33">
        <v>148398.74150520019</v>
      </c>
      <c r="S31" s="33">
        <v>154076.14443199817</v>
      </c>
      <c r="T31" s="33">
        <v>159921.28397926601</v>
      </c>
      <c r="U31" s="33">
        <v>165938.59865065172</v>
      </c>
      <c r="V31" s="33">
        <v>172132.63739530119</v>
      </c>
      <c r="W31" s="33">
        <v>178508.06225027639</v>
      </c>
      <c r="X31" s="33">
        <v>185069.65104449246</v>
      </c>
      <c r="Y31" s="33">
        <v>191822.30016557706</v>
      </c>
      <c r="Z31" s="33">
        <v>198771.02739108726</v>
      </c>
      <c r="AA31" s="33">
        <v>205920.97478555163</v>
      </c>
      <c r="AB31" s="33">
        <v>213277.41166483815</v>
      </c>
      <c r="AC31" s="33">
        <v>220845.73762938191</v>
      </c>
      <c r="AD31" s="33">
        <v>228631.48566784145</v>
      </c>
      <c r="AE31" s="33">
        <v>236640.32533278764</v>
      </c>
      <c r="AF31" s="33">
        <v>244878.06599006456</v>
      </c>
      <c r="AG31" s="33">
        <v>253350.66014349941</v>
      </c>
      <c r="AH31" s="33">
        <v>262064.20683667564</v>
      </c>
      <c r="AI31" s="33">
        <v>271024.95513352152</v>
      </c>
      <c r="AJ31" s="33">
        <v>280239.3076795066</v>
      </c>
      <c r="AK31" s="33">
        <v>289713.82434527762</v>
      </c>
      <c r="AL31" s="33">
        <v>299455.22595460771</v>
      </c>
      <c r="AM31" s="33">
        <v>309470.39809857286</v>
      </c>
      <c r="AN31" s="33">
        <v>319766.39503791486</v>
      </c>
      <c r="AO31" s="33">
        <v>330350.44369559101</v>
      </c>
      <c r="AP31" s="33">
        <v>341229.94774155907</v>
      </c>
      <c r="AQ31" s="33">
        <v>352412.49177188764</v>
      </c>
      <c r="AR31" s="33">
        <v>363905.84558433271</v>
      </c>
      <c r="AS31" s="34">
        <v>375717.96855256683</v>
      </c>
      <c r="AU31" s="46" t="s">
        <v>54</v>
      </c>
      <c r="AV31" s="46" t="s">
        <v>86</v>
      </c>
      <c r="AW31" s="46" t="s">
        <v>87</v>
      </c>
      <c r="AX31" s="46" t="s">
        <v>54</v>
      </c>
      <c r="AY31" s="46" t="s">
        <v>89</v>
      </c>
      <c r="AZ31" s="46" t="s">
        <v>92</v>
      </c>
      <c r="BB31" s="47" t="b">
        <v>1</v>
      </c>
    </row>
    <row r="32" spans="1:55" x14ac:dyDescent="0.2">
      <c r="A32" s="63"/>
      <c r="B32" s="45"/>
      <c r="C32" s="32"/>
      <c r="D32" s="32" t="s">
        <v>93</v>
      </c>
      <c r="E32" s="33">
        <v>38825.350234375001</v>
      </c>
      <c r="F32" s="33">
        <v>37040.898204104284</v>
      </c>
      <c r="G32" s="33">
        <v>40393.894383843755</v>
      </c>
      <c r="H32" s="33">
        <v>41201.772271520633</v>
      </c>
      <c r="I32" s="33">
        <v>42025.807716951051</v>
      </c>
      <c r="J32" s="33">
        <v>42866.323871290071</v>
      </c>
      <c r="K32" s="33">
        <v>44637.097083020519</v>
      </c>
      <c r="L32" s="33">
        <v>46461.554693671671</v>
      </c>
      <c r="M32" s="33">
        <v>48341.135769915665</v>
      </c>
      <c r="N32" s="33">
        <v>50277.315467331951</v>
      </c>
      <c r="O32" s="33">
        <v>52271.605898336922</v>
      </c>
      <c r="P32" s="33">
        <v>54325.557020395157</v>
      </c>
      <c r="Q32" s="33">
        <v>56440.75754497639</v>
      </c>
      <c r="R32" s="33">
        <v>58618.835867732712</v>
      </c>
      <c r="S32" s="33">
        <v>60861.461020381292</v>
      </c>
      <c r="T32" s="33">
        <v>63170.343644788722</v>
      </c>
      <c r="U32" s="33">
        <v>65547.236989764293</v>
      </c>
      <c r="V32" s="33">
        <v>67993.937931080975</v>
      </c>
      <c r="W32" s="33">
        <v>70512.288015254424</v>
      </c>
      <c r="X32" s="33">
        <v>73104.174527622366</v>
      </c>
      <c r="Y32" s="33">
        <v>75771.531585278935</v>
      </c>
      <c r="Z32" s="33">
        <v>78516.341255430714</v>
      </c>
      <c r="AA32" s="33">
        <v>81340.634699754446</v>
      </c>
      <c r="AB32" s="33">
        <v>84246.493345348979</v>
      </c>
      <c r="AC32" s="33">
        <v>87236.050082887363</v>
      </c>
      <c r="AD32" s="33">
        <v>90311.490492589161</v>
      </c>
      <c r="AE32" s="33">
        <v>93475.05409864588</v>
      </c>
      <c r="AF32" s="33">
        <v>96729.035652747814</v>
      </c>
      <c r="AG32" s="33">
        <v>100075.78644737437</v>
      </c>
      <c r="AH32" s="33">
        <v>103517.71565952491</v>
      </c>
      <c r="AI32" s="33">
        <v>107057.2917255825</v>
      </c>
      <c r="AJ32" s="33">
        <v>110697.04374801859</v>
      </c>
      <c r="AK32" s="33">
        <v>114439.5629346619</v>
      </c>
      <c r="AL32" s="33">
        <v>118287.50407127173</v>
      </c>
      <c r="AM32" s="33">
        <v>122243.58702817209</v>
      </c>
      <c r="AN32" s="33">
        <v>126310.59830171995</v>
      </c>
      <c r="AO32" s="33">
        <v>130491.39259139846</v>
      </c>
      <c r="AP32" s="33">
        <v>134788.89441334343</v>
      </c>
      <c r="AQ32" s="33">
        <v>139206.09975112963</v>
      </c>
      <c r="AR32" s="33">
        <v>143746.07774466192</v>
      </c>
      <c r="AS32" s="34">
        <v>148411.97241803506</v>
      </c>
      <c r="AU32" s="46" t="s">
        <v>54</v>
      </c>
      <c r="AV32" s="46" t="s">
        <v>86</v>
      </c>
      <c r="AW32" s="46" t="s">
        <v>87</v>
      </c>
      <c r="AX32" s="46" t="s">
        <v>54</v>
      </c>
      <c r="AY32" s="46" t="s">
        <v>89</v>
      </c>
      <c r="AZ32" s="46" t="s">
        <v>94</v>
      </c>
      <c r="BB32" s="47" t="b">
        <v>1</v>
      </c>
    </row>
    <row r="33" spans="1:54" x14ac:dyDescent="0.2">
      <c r="A33" s="63"/>
      <c r="B33" s="45"/>
      <c r="C33" s="32"/>
      <c r="D33" s="32" t="s">
        <v>95</v>
      </c>
      <c r="E33" s="33">
        <v>168409.074375</v>
      </c>
      <c r="F33" s="33">
        <v>160668.82443854457</v>
      </c>
      <c r="G33" s="33">
        <v>175212.80097975</v>
      </c>
      <c r="H33" s="33">
        <v>178717.05699934502</v>
      </c>
      <c r="I33" s="33">
        <v>182291.3981393319</v>
      </c>
      <c r="J33" s="33">
        <v>185937.22610211855</v>
      </c>
      <c r="K33" s="33">
        <v>193618.1427124094</v>
      </c>
      <c r="L33" s="33">
        <v>201531.92109667108</v>
      </c>
      <c r="M33" s="33">
        <v>209684.80335921823</v>
      </c>
      <c r="N33" s="33">
        <v>218083.18814382859</v>
      </c>
      <c r="O33" s="33">
        <v>226733.63439847971</v>
      </c>
      <c r="P33" s="33">
        <v>235642.86522805935</v>
      </c>
      <c r="Q33" s="33">
        <v>244817.77183706276</v>
      </c>
      <c r="R33" s="33">
        <v>254265.41756433508</v>
      </c>
      <c r="S33" s="33">
        <v>263993.04201196349</v>
      </c>
      <c r="T33" s="33">
        <v>274008.06527047127</v>
      </c>
      <c r="U33" s="33">
        <v>284318.0922425146</v>
      </c>
      <c r="V33" s="33">
        <v>294930.91706733149</v>
      </c>
      <c r="W33" s="33">
        <v>305854.52764824399</v>
      </c>
      <c r="X33" s="33">
        <v>317097.11028556613</v>
      </c>
      <c r="Y33" s="33">
        <v>328667.05441732181</v>
      </c>
      <c r="Z33" s="33">
        <v>340572.95747023344</v>
      </c>
      <c r="AA33" s="33">
        <v>352823.6298234947</v>
      </c>
      <c r="AB33" s="33">
        <v>365428.09988789825</v>
      </c>
      <c r="AC33" s="33">
        <v>378395.61930294853</v>
      </c>
      <c r="AD33" s="33">
        <v>391735.66825464572</v>
      </c>
      <c r="AE33" s="33">
        <v>405457.96091668966</v>
      </c>
      <c r="AF33" s="33">
        <v>419572.45101791341</v>
      </c>
      <c r="AG33" s="33">
        <v>434089.33753881947</v>
      </c>
      <c r="AH33" s="33">
        <v>449019.07054015464</v>
      </c>
      <c r="AI33" s="33">
        <v>464372.35712652764</v>
      </c>
      <c r="AJ33" s="33">
        <v>480160.16754813952</v>
      </c>
      <c r="AK33" s="33">
        <v>496393.74144376523</v>
      </c>
      <c r="AL33" s="33">
        <v>513084.59422819671</v>
      </c>
      <c r="AM33" s="33">
        <v>530244.52362742799</v>
      </c>
      <c r="AN33" s="33">
        <v>547885.61636493728</v>
      </c>
      <c r="AO33" s="33">
        <v>566020.25500249583</v>
      </c>
      <c r="AP33" s="33">
        <v>584661.12493901094</v>
      </c>
      <c r="AQ33" s="33">
        <v>603821.22157098551</v>
      </c>
      <c r="AR33" s="33">
        <v>623513.85761826346</v>
      </c>
      <c r="AS33" s="34">
        <v>643752.67061880429</v>
      </c>
      <c r="AU33" s="46" t="s">
        <v>54</v>
      </c>
      <c r="AV33" s="46" t="s">
        <v>86</v>
      </c>
      <c r="AW33" s="46" t="s">
        <v>87</v>
      </c>
      <c r="AX33" s="46" t="s">
        <v>54</v>
      </c>
      <c r="AY33" s="46" t="s">
        <v>89</v>
      </c>
      <c r="AZ33" s="46" t="s">
        <v>96</v>
      </c>
      <c r="BB33" s="47" t="b">
        <v>1</v>
      </c>
    </row>
    <row r="34" spans="1:54" x14ac:dyDescent="0.2">
      <c r="A34" s="63"/>
      <c r="B34" s="45"/>
      <c r="C34" s="32"/>
      <c r="D34" s="32" t="s">
        <v>97</v>
      </c>
      <c r="E34" s="33">
        <v>6128.6602734375001</v>
      </c>
      <c r="F34" s="33">
        <v>5846.9809015385626</v>
      </c>
      <c r="G34" s="33">
        <v>6376.2581484843759</v>
      </c>
      <c r="H34" s="33">
        <v>6503.7833114540636</v>
      </c>
      <c r="I34" s="33">
        <v>6633.8589776831459</v>
      </c>
      <c r="J34" s="33">
        <v>6766.5361572368083</v>
      </c>
      <c r="K34" s="33">
        <v>7046.0562998881232</v>
      </c>
      <c r="L34" s="33">
        <v>7334.0506337825955</v>
      </c>
      <c r="M34" s="33">
        <v>7630.7463185128918</v>
      </c>
      <c r="N34" s="33">
        <v>7936.3762103788858</v>
      </c>
      <c r="O34" s="33">
        <v>8251.1789993921157</v>
      </c>
      <c r="P34" s="33">
        <v>8575.3993494817223</v>
      </c>
      <c r="Q34" s="33">
        <v>8909.2880419751564</v>
      </c>
      <c r="R34" s="33">
        <v>9253.1021224285359</v>
      </c>
      <c r="S34" s="33">
        <v>9607.1050508832595</v>
      </c>
      <c r="T34" s="33">
        <v>9971.5668556272012</v>
      </c>
      <c r="U34" s="33">
        <v>10346.764290540546</v>
      </c>
      <c r="V34" s="33">
        <v>10732.980996108176</v>
      </c>
      <c r="W34" s="33">
        <v>11130.507664182294</v>
      </c>
      <c r="X34" s="33">
        <v>11539.642206580933</v>
      </c>
      <c r="Y34" s="33">
        <v>11960.689927609847</v>
      </c>
      <c r="Z34" s="33">
        <v>12393.963700597282</v>
      </c>
      <c r="AA34" s="33">
        <v>12839.784148533172</v>
      </c>
      <c r="AB34" s="33">
        <v>13298.479828906258</v>
      </c>
      <c r="AC34" s="33">
        <v>13770.387422834856</v>
      </c>
      <c r="AD34" s="33">
        <v>14255.851928589034</v>
      </c>
      <c r="AE34" s="33">
        <v>14755.226859604245</v>
      </c>
      <c r="AF34" s="33">
        <v>15268.874447088629</v>
      </c>
      <c r="AG34" s="33">
        <v>15797.165847328548</v>
      </c>
      <c r="AH34" s="33">
        <v>16340.481353799227</v>
      </c>
      <c r="AI34" s="33">
        <v>16899.210614189804</v>
      </c>
      <c r="AJ34" s="33">
        <v>17473.752852454483</v>
      </c>
      <c r="AK34" s="33">
        <v>18064.51709600407</v>
      </c>
      <c r="AL34" s="33">
        <v>18671.922408154664</v>
      </c>
      <c r="AM34" s="33">
        <v>19296.398125952874</v>
      </c>
      <c r="AN34" s="33">
        <v>19938.384103499753</v>
      </c>
      <c r="AO34" s="33">
        <v>20598.330960898129</v>
      </c>
      <c r="AP34" s="33">
        <v>21276.700338951039</v>
      </c>
      <c r="AQ34" s="33">
        <v>21973.965159741707</v>
      </c>
      <c r="AR34" s="33">
        <v>22690.609893228419</v>
      </c>
      <c r="AS34" s="34">
        <v>23427.130829990703</v>
      </c>
      <c r="AU34" s="46" t="s">
        <v>54</v>
      </c>
      <c r="AV34" s="46" t="s">
        <v>86</v>
      </c>
      <c r="AW34" s="46" t="s">
        <v>87</v>
      </c>
      <c r="AX34" s="46" t="s">
        <v>54</v>
      </c>
      <c r="AY34" s="46" t="s">
        <v>89</v>
      </c>
      <c r="AZ34" s="46" t="s">
        <v>98</v>
      </c>
      <c r="BB34" s="47" t="b">
        <v>1</v>
      </c>
    </row>
    <row r="35" spans="1:54" x14ac:dyDescent="0.2">
      <c r="A35" s="63"/>
      <c r="B35" s="45"/>
      <c r="C35" s="32"/>
      <c r="D35" s="32" t="s">
        <v>99</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c r="AF35" s="33">
        <v>0</v>
      </c>
      <c r="AG35" s="33">
        <v>0</v>
      </c>
      <c r="AH35" s="33">
        <v>0</v>
      </c>
      <c r="AI35" s="33">
        <v>0</v>
      </c>
      <c r="AJ35" s="33">
        <v>0</v>
      </c>
      <c r="AK35" s="33">
        <v>0</v>
      </c>
      <c r="AL35" s="33">
        <v>0</v>
      </c>
      <c r="AM35" s="33">
        <v>0</v>
      </c>
      <c r="AN35" s="33">
        <v>0</v>
      </c>
      <c r="AO35" s="33">
        <v>0</v>
      </c>
      <c r="AP35" s="33">
        <v>0</v>
      </c>
      <c r="AQ35" s="33">
        <v>0</v>
      </c>
      <c r="AR35" s="33">
        <v>0</v>
      </c>
      <c r="AS35" s="34">
        <v>0</v>
      </c>
      <c r="AU35" s="46" t="s">
        <v>54</v>
      </c>
      <c r="AV35" s="46" t="s">
        <v>86</v>
      </c>
      <c r="AW35" s="46" t="s">
        <v>87</v>
      </c>
      <c r="AX35" s="46" t="s">
        <v>54</v>
      </c>
      <c r="AY35" s="46" t="s">
        <v>89</v>
      </c>
      <c r="AZ35" s="46" t="s">
        <v>100</v>
      </c>
      <c r="BB35" s="47" t="b">
        <v>1</v>
      </c>
    </row>
    <row r="36" spans="1:54" x14ac:dyDescent="0.2">
      <c r="A36" s="63"/>
      <c r="B36" s="45"/>
      <c r="C36" s="32"/>
      <c r="D36" s="32" t="s">
        <v>101</v>
      </c>
      <c r="E36" s="33">
        <v>0</v>
      </c>
      <c r="F36" s="33">
        <v>0</v>
      </c>
      <c r="G36" s="33">
        <v>0</v>
      </c>
      <c r="H36" s="33">
        <v>0</v>
      </c>
      <c r="I36" s="33">
        <v>0</v>
      </c>
      <c r="J36" s="33">
        <v>0</v>
      </c>
      <c r="K36" s="33">
        <v>0</v>
      </c>
      <c r="L36" s="33">
        <v>0</v>
      </c>
      <c r="M36" s="33">
        <v>0</v>
      </c>
      <c r="N36" s="33">
        <v>0</v>
      </c>
      <c r="O36" s="33">
        <v>0</v>
      </c>
      <c r="P36" s="33">
        <v>0</v>
      </c>
      <c r="Q36" s="33">
        <v>0</v>
      </c>
      <c r="R36" s="33">
        <v>0</v>
      </c>
      <c r="S36" s="33">
        <v>0</v>
      </c>
      <c r="T36" s="33">
        <v>0</v>
      </c>
      <c r="U36" s="33">
        <v>0</v>
      </c>
      <c r="V36" s="33">
        <v>0</v>
      </c>
      <c r="W36" s="33">
        <v>0</v>
      </c>
      <c r="X36" s="33">
        <v>0</v>
      </c>
      <c r="Y36" s="33">
        <v>0</v>
      </c>
      <c r="Z36" s="33">
        <v>0</v>
      </c>
      <c r="AA36" s="33">
        <v>0</v>
      </c>
      <c r="AB36" s="33">
        <v>0</v>
      </c>
      <c r="AC36" s="33">
        <v>0</v>
      </c>
      <c r="AD36" s="33">
        <v>0</v>
      </c>
      <c r="AE36" s="33">
        <v>0</v>
      </c>
      <c r="AF36" s="33">
        <v>0</v>
      </c>
      <c r="AG36" s="33">
        <v>0</v>
      </c>
      <c r="AH36" s="33">
        <v>0</v>
      </c>
      <c r="AI36" s="33">
        <v>0</v>
      </c>
      <c r="AJ36" s="33">
        <v>0</v>
      </c>
      <c r="AK36" s="33">
        <v>0</v>
      </c>
      <c r="AL36" s="33">
        <v>0</v>
      </c>
      <c r="AM36" s="33">
        <v>0</v>
      </c>
      <c r="AN36" s="33">
        <v>0</v>
      </c>
      <c r="AO36" s="33">
        <v>0</v>
      </c>
      <c r="AP36" s="33">
        <v>0</v>
      </c>
      <c r="AQ36" s="33">
        <v>0</v>
      </c>
      <c r="AR36" s="33">
        <v>0</v>
      </c>
      <c r="AS36" s="34">
        <v>0</v>
      </c>
      <c r="AU36" s="46" t="s">
        <v>54</v>
      </c>
      <c r="AV36" s="46" t="s">
        <v>86</v>
      </c>
      <c r="AW36" s="46" t="s">
        <v>87</v>
      </c>
      <c r="AX36" s="46" t="s">
        <v>54</v>
      </c>
      <c r="AY36" s="46" t="s">
        <v>89</v>
      </c>
      <c r="AZ36" s="46" t="s">
        <v>102</v>
      </c>
      <c r="BB36" s="47" t="b">
        <v>1</v>
      </c>
    </row>
    <row r="37" spans="1:54" hidden="1" x14ac:dyDescent="0.2">
      <c r="A37" s="44"/>
      <c r="B37" s="45"/>
      <c r="C37" s="32"/>
      <c r="D37" s="32" t="s">
        <v>103</v>
      </c>
      <c r="E37" s="33">
        <v>0</v>
      </c>
      <c r="F37" s="33">
        <v>0</v>
      </c>
      <c r="G37" s="33">
        <v>0</v>
      </c>
      <c r="H37" s="33">
        <v>0</v>
      </c>
      <c r="I37" s="33">
        <v>0</v>
      </c>
      <c r="J37" s="33">
        <v>0</v>
      </c>
      <c r="K37" s="33">
        <v>0</v>
      </c>
      <c r="L37" s="33">
        <v>0</v>
      </c>
      <c r="M37" s="33">
        <v>0</v>
      </c>
      <c r="N37" s="33">
        <v>0</v>
      </c>
      <c r="O37" s="33">
        <v>0</v>
      </c>
      <c r="P37" s="33">
        <v>0</v>
      </c>
      <c r="Q37" s="33">
        <v>0</v>
      </c>
      <c r="R37" s="33">
        <v>0</v>
      </c>
      <c r="S37" s="33">
        <v>0</v>
      </c>
      <c r="T37" s="33">
        <v>0</v>
      </c>
      <c r="U37" s="33">
        <v>0</v>
      </c>
      <c r="V37" s="33">
        <v>0</v>
      </c>
      <c r="W37" s="33">
        <v>0</v>
      </c>
      <c r="X37" s="33">
        <v>0</v>
      </c>
      <c r="Y37" s="33">
        <v>0</v>
      </c>
      <c r="Z37" s="33">
        <v>0</v>
      </c>
      <c r="AA37" s="33">
        <v>0</v>
      </c>
      <c r="AB37" s="33">
        <v>0</v>
      </c>
      <c r="AC37" s="33">
        <v>0</v>
      </c>
      <c r="AD37" s="33">
        <v>0</v>
      </c>
      <c r="AE37" s="33">
        <v>0</v>
      </c>
      <c r="AF37" s="33">
        <v>0</v>
      </c>
      <c r="AG37" s="33">
        <v>0</v>
      </c>
      <c r="AH37" s="33">
        <v>0</v>
      </c>
      <c r="AI37" s="33">
        <v>0</v>
      </c>
      <c r="AJ37" s="33">
        <v>0</v>
      </c>
      <c r="AK37" s="33">
        <v>0</v>
      </c>
      <c r="AL37" s="33">
        <v>0</v>
      </c>
      <c r="AM37" s="33">
        <v>0</v>
      </c>
      <c r="AN37" s="33">
        <v>0</v>
      </c>
      <c r="AO37" s="33">
        <v>0</v>
      </c>
      <c r="AP37" s="33">
        <v>0</v>
      </c>
      <c r="AQ37" s="33">
        <v>0</v>
      </c>
      <c r="AR37" s="33">
        <v>0</v>
      </c>
      <c r="AS37" s="34">
        <v>0</v>
      </c>
      <c r="AU37" s="46" t="s">
        <v>54</v>
      </c>
      <c r="AV37" s="46" t="s">
        <v>86</v>
      </c>
      <c r="AW37" s="46" t="s">
        <v>87</v>
      </c>
      <c r="AX37" s="46" t="s">
        <v>54</v>
      </c>
      <c r="AY37" s="46" t="s">
        <v>89</v>
      </c>
      <c r="AZ37" s="46" t="s">
        <v>104</v>
      </c>
      <c r="BB37" s="47" t="b">
        <v>0</v>
      </c>
    </row>
    <row r="38" spans="1:54" hidden="1" x14ac:dyDescent="0.2">
      <c r="A38" s="44"/>
      <c r="B38" s="64"/>
      <c r="C38" s="32"/>
      <c r="D38" s="32" t="s">
        <v>105</v>
      </c>
      <c r="E38" s="33">
        <v>0</v>
      </c>
      <c r="F38" s="33">
        <v>0</v>
      </c>
      <c r="G38" s="33">
        <v>0</v>
      </c>
      <c r="H38" s="33">
        <v>0</v>
      </c>
      <c r="I38" s="33">
        <v>0</v>
      </c>
      <c r="J38" s="33">
        <v>0</v>
      </c>
      <c r="K38" s="33">
        <v>0</v>
      </c>
      <c r="L38" s="33">
        <v>0</v>
      </c>
      <c r="M38" s="33">
        <v>0</v>
      </c>
      <c r="N38" s="33">
        <v>0</v>
      </c>
      <c r="O38" s="33">
        <v>0</v>
      </c>
      <c r="P38" s="33">
        <v>0</v>
      </c>
      <c r="Q38" s="33">
        <v>0</v>
      </c>
      <c r="R38" s="33">
        <v>0</v>
      </c>
      <c r="S38" s="33">
        <v>0</v>
      </c>
      <c r="T38" s="33">
        <v>0</v>
      </c>
      <c r="U38" s="33">
        <v>0</v>
      </c>
      <c r="V38" s="33">
        <v>0</v>
      </c>
      <c r="W38" s="33">
        <v>0</v>
      </c>
      <c r="X38" s="33">
        <v>0</v>
      </c>
      <c r="Y38" s="33">
        <v>0</v>
      </c>
      <c r="Z38" s="33">
        <v>0</v>
      </c>
      <c r="AA38" s="33">
        <v>0</v>
      </c>
      <c r="AB38" s="33">
        <v>0</v>
      </c>
      <c r="AC38" s="33">
        <v>0</v>
      </c>
      <c r="AD38" s="33">
        <v>0</v>
      </c>
      <c r="AE38" s="33">
        <v>0</v>
      </c>
      <c r="AF38" s="33">
        <v>0</v>
      </c>
      <c r="AG38" s="33">
        <v>0</v>
      </c>
      <c r="AH38" s="33">
        <v>0</v>
      </c>
      <c r="AI38" s="33">
        <v>0</v>
      </c>
      <c r="AJ38" s="33">
        <v>0</v>
      </c>
      <c r="AK38" s="33">
        <v>0</v>
      </c>
      <c r="AL38" s="33">
        <v>0</v>
      </c>
      <c r="AM38" s="33">
        <v>0</v>
      </c>
      <c r="AN38" s="33">
        <v>0</v>
      </c>
      <c r="AO38" s="33">
        <v>0</v>
      </c>
      <c r="AP38" s="33">
        <v>0</v>
      </c>
      <c r="AQ38" s="33">
        <v>0</v>
      </c>
      <c r="AR38" s="33">
        <v>0</v>
      </c>
      <c r="AS38" s="34">
        <v>0</v>
      </c>
      <c r="AU38" s="46" t="s">
        <v>54</v>
      </c>
      <c r="AV38" s="46" t="s">
        <v>86</v>
      </c>
      <c r="AW38" s="46" t="s">
        <v>87</v>
      </c>
      <c r="AX38" s="46" t="s">
        <v>54</v>
      </c>
      <c r="AY38" s="46" t="s">
        <v>80</v>
      </c>
      <c r="AZ38" s="46" t="s">
        <v>106</v>
      </c>
      <c r="BB38" s="47" t="b">
        <v>0</v>
      </c>
    </row>
    <row r="39" spans="1:54" x14ac:dyDescent="0.2">
      <c r="A39" s="44"/>
      <c r="B39" s="65"/>
      <c r="C39" s="32"/>
      <c r="D39" s="32" t="s">
        <v>107</v>
      </c>
      <c r="E39" s="33">
        <v>61287.077968750003</v>
      </c>
      <c r="F39" s="33">
        <v>0</v>
      </c>
      <c r="G39" s="33">
        <v>0</v>
      </c>
      <c r="H39" s="33">
        <v>0</v>
      </c>
      <c r="I39" s="33">
        <v>0</v>
      </c>
      <c r="J39" s="33">
        <v>0</v>
      </c>
      <c r="K39" s="33">
        <v>0</v>
      </c>
      <c r="L39" s="33">
        <v>0</v>
      </c>
      <c r="M39" s="33">
        <v>0</v>
      </c>
      <c r="N39" s="33">
        <v>0</v>
      </c>
      <c r="O39" s="33">
        <v>0</v>
      </c>
      <c r="P39" s="33">
        <v>0</v>
      </c>
      <c r="Q39" s="33">
        <v>0</v>
      </c>
      <c r="R39" s="33">
        <v>0</v>
      </c>
      <c r="S39" s="33">
        <v>0</v>
      </c>
      <c r="T39" s="33">
        <v>0</v>
      </c>
      <c r="U39" s="33">
        <v>0</v>
      </c>
      <c r="V39" s="33">
        <v>0</v>
      </c>
      <c r="W39" s="33">
        <v>0</v>
      </c>
      <c r="X39" s="33">
        <v>0</v>
      </c>
      <c r="Y39" s="33">
        <v>0</v>
      </c>
      <c r="Z39" s="33">
        <v>0</v>
      </c>
      <c r="AA39" s="33">
        <v>0</v>
      </c>
      <c r="AB39" s="33">
        <v>0</v>
      </c>
      <c r="AC39" s="33">
        <v>0</v>
      </c>
      <c r="AD39" s="33">
        <v>0</v>
      </c>
      <c r="AE39" s="33">
        <v>0</v>
      </c>
      <c r="AF39" s="33">
        <v>0</v>
      </c>
      <c r="AG39" s="33">
        <v>0</v>
      </c>
      <c r="AH39" s="33">
        <v>0</v>
      </c>
      <c r="AI39" s="33">
        <v>0</v>
      </c>
      <c r="AJ39" s="33">
        <v>0</v>
      </c>
      <c r="AK39" s="33">
        <v>0</v>
      </c>
      <c r="AL39" s="33">
        <v>0</v>
      </c>
      <c r="AM39" s="33">
        <v>0</v>
      </c>
      <c r="AN39" s="33">
        <v>0</v>
      </c>
      <c r="AO39" s="33">
        <v>0</v>
      </c>
      <c r="AP39" s="33">
        <v>0</v>
      </c>
      <c r="AQ39" s="33">
        <v>0</v>
      </c>
      <c r="AR39" s="33">
        <v>0</v>
      </c>
      <c r="AS39" s="34">
        <v>0</v>
      </c>
      <c r="AU39" s="46" t="s">
        <v>54</v>
      </c>
      <c r="AV39" s="46" t="s">
        <v>86</v>
      </c>
      <c r="AW39" s="46" t="s">
        <v>87</v>
      </c>
      <c r="AX39" s="46" t="s">
        <v>54</v>
      </c>
      <c r="AY39" s="46" t="s">
        <v>80</v>
      </c>
      <c r="AZ39" s="46" t="s">
        <v>108</v>
      </c>
      <c r="BB39" s="47" t="b">
        <v>1</v>
      </c>
    </row>
    <row r="40" spans="1:54" hidden="1" x14ac:dyDescent="0.2">
      <c r="A40" s="44"/>
      <c r="B40" s="65"/>
      <c r="C40" s="32"/>
      <c r="D40" s="66" t="s">
        <v>109</v>
      </c>
      <c r="E40" s="33">
        <v>0</v>
      </c>
      <c r="F40" s="33">
        <v>0</v>
      </c>
      <c r="G40" s="33">
        <v>0</v>
      </c>
      <c r="H40" s="33">
        <v>0</v>
      </c>
      <c r="I40" s="33">
        <v>0</v>
      </c>
      <c r="J40" s="33">
        <v>0</v>
      </c>
      <c r="K40" s="33">
        <v>0</v>
      </c>
      <c r="L40" s="33">
        <v>0</v>
      </c>
      <c r="M40" s="33">
        <v>0</v>
      </c>
      <c r="N40" s="33">
        <v>0</v>
      </c>
      <c r="O40" s="33">
        <v>0</v>
      </c>
      <c r="P40" s="33">
        <v>0</v>
      </c>
      <c r="Q40" s="33">
        <v>0</v>
      </c>
      <c r="R40" s="33">
        <v>0</v>
      </c>
      <c r="S40" s="33">
        <v>0</v>
      </c>
      <c r="T40" s="33">
        <v>0</v>
      </c>
      <c r="U40" s="33">
        <v>0</v>
      </c>
      <c r="V40" s="33">
        <v>0</v>
      </c>
      <c r="W40" s="33">
        <v>0</v>
      </c>
      <c r="X40" s="33">
        <v>0</v>
      </c>
      <c r="Y40" s="33">
        <v>0</v>
      </c>
      <c r="Z40" s="33">
        <v>0</v>
      </c>
      <c r="AA40" s="33">
        <v>0</v>
      </c>
      <c r="AB40" s="33">
        <v>0</v>
      </c>
      <c r="AC40" s="33">
        <v>0</v>
      </c>
      <c r="AD40" s="33">
        <v>0</v>
      </c>
      <c r="AE40" s="33">
        <v>0</v>
      </c>
      <c r="AF40" s="33">
        <v>0</v>
      </c>
      <c r="AG40" s="33">
        <v>0</v>
      </c>
      <c r="AH40" s="33">
        <v>0</v>
      </c>
      <c r="AI40" s="33">
        <v>0</v>
      </c>
      <c r="AJ40" s="33">
        <v>0</v>
      </c>
      <c r="AK40" s="33">
        <v>0</v>
      </c>
      <c r="AL40" s="33">
        <v>0</v>
      </c>
      <c r="AM40" s="33">
        <v>0</v>
      </c>
      <c r="AN40" s="33">
        <v>0</v>
      </c>
      <c r="AO40" s="33">
        <v>0</v>
      </c>
      <c r="AP40" s="33">
        <v>0</v>
      </c>
      <c r="AQ40" s="33">
        <v>0</v>
      </c>
      <c r="AR40" s="33">
        <v>0</v>
      </c>
      <c r="AS40" s="34">
        <v>0</v>
      </c>
      <c r="AU40" s="46" t="s">
        <v>54</v>
      </c>
      <c r="AV40" s="46" t="s">
        <v>86</v>
      </c>
      <c r="AW40" s="46" t="s">
        <v>87</v>
      </c>
      <c r="AX40" s="46" t="s">
        <v>54</v>
      </c>
      <c r="AY40" s="46" t="s">
        <v>80</v>
      </c>
      <c r="AZ40" s="46" t="s">
        <v>110</v>
      </c>
      <c r="BB40" s="47" t="b">
        <v>0</v>
      </c>
    </row>
    <row r="41" spans="1:54" hidden="1" x14ac:dyDescent="0.2">
      <c r="A41" s="44"/>
      <c r="B41" s="65"/>
      <c r="C41" s="32"/>
      <c r="D41" s="32" t="s">
        <v>111</v>
      </c>
      <c r="E41" s="33">
        <v>0</v>
      </c>
      <c r="F41" s="33">
        <v>0</v>
      </c>
      <c r="G41" s="33">
        <v>0</v>
      </c>
      <c r="H41" s="33">
        <v>0</v>
      </c>
      <c r="I41" s="33">
        <v>0</v>
      </c>
      <c r="J41" s="33">
        <v>0</v>
      </c>
      <c r="K41" s="33">
        <v>0</v>
      </c>
      <c r="L41" s="33">
        <v>0</v>
      </c>
      <c r="M41" s="33">
        <v>0</v>
      </c>
      <c r="N41" s="33">
        <v>0</v>
      </c>
      <c r="O41" s="33">
        <v>0</v>
      </c>
      <c r="P41" s="33">
        <v>0</v>
      </c>
      <c r="Q41" s="33">
        <v>0</v>
      </c>
      <c r="R41" s="33">
        <v>0</v>
      </c>
      <c r="S41" s="33">
        <v>0</v>
      </c>
      <c r="T41" s="33">
        <v>0</v>
      </c>
      <c r="U41" s="33">
        <v>0</v>
      </c>
      <c r="V41" s="33">
        <v>0</v>
      </c>
      <c r="W41" s="33">
        <v>0</v>
      </c>
      <c r="X41" s="33">
        <v>0</v>
      </c>
      <c r="Y41" s="33">
        <v>0</v>
      </c>
      <c r="Z41" s="33">
        <v>0</v>
      </c>
      <c r="AA41" s="33">
        <v>0</v>
      </c>
      <c r="AB41" s="33">
        <v>0</v>
      </c>
      <c r="AC41" s="33">
        <v>0</v>
      </c>
      <c r="AD41" s="33">
        <v>0</v>
      </c>
      <c r="AE41" s="33">
        <v>0</v>
      </c>
      <c r="AF41" s="33">
        <v>0</v>
      </c>
      <c r="AG41" s="33">
        <v>0</v>
      </c>
      <c r="AH41" s="33">
        <v>0</v>
      </c>
      <c r="AI41" s="33">
        <v>0</v>
      </c>
      <c r="AJ41" s="33">
        <v>0</v>
      </c>
      <c r="AK41" s="33">
        <v>0</v>
      </c>
      <c r="AL41" s="33">
        <v>0</v>
      </c>
      <c r="AM41" s="33">
        <v>0</v>
      </c>
      <c r="AN41" s="33">
        <v>0</v>
      </c>
      <c r="AO41" s="33">
        <v>0</v>
      </c>
      <c r="AP41" s="33">
        <v>0</v>
      </c>
      <c r="AQ41" s="33">
        <v>0</v>
      </c>
      <c r="AR41" s="33">
        <v>0</v>
      </c>
      <c r="AS41" s="34">
        <v>0</v>
      </c>
      <c r="AU41" s="46" t="s">
        <v>54</v>
      </c>
      <c r="AV41" s="46" t="s">
        <v>86</v>
      </c>
      <c r="AW41" s="46" t="s">
        <v>87</v>
      </c>
      <c r="AX41" s="46" t="s">
        <v>54</v>
      </c>
      <c r="AY41" s="46" t="s">
        <v>80</v>
      </c>
      <c r="AZ41" s="46" t="s">
        <v>112</v>
      </c>
      <c r="BB41" s="47" t="b">
        <v>0</v>
      </c>
    </row>
    <row r="42" spans="1:54" hidden="1" x14ac:dyDescent="0.2">
      <c r="A42" s="44"/>
      <c r="B42" s="65"/>
      <c r="C42" s="32"/>
      <c r="D42" s="32" t="s">
        <v>113</v>
      </c>
      <c r="E42" s="33">
        <v>0</v>
      </c>
      <c r="F42" s="33">
        <v>0</v>
      </c>
      <c r="G42" s="33">
        <v>0</v>
      </c>
      <c r="H42" s="33">
        <v>0</v>
      </c>
      <c r="I42" s="33">
        <v>0</v>
      </c>
      <c r="J42" s="33">
        <v>0</v>
      </c>
      <c r="K42" s="33">
        <v>0</v>
      </c>
      <c r="L42" s="33">
        <v>0</v>
      </c>
      <c r="M42" s="33">
        <v>0</v>
      </c>
      <c r="N42" s="33">
        <v>0</v>
      </c>
      <c r="O42" s="33">
        <v>0</v>
      </c>
      <c r="P42" s="33">
        <v>0</v>
      </c>
      <c r="Q42" s="33">
        <v>0</v>
      </c>
      <c r="R42" s="33">
        <v>0</v>
      </c>
      <c r="S42" s="33">
        <v>0</v>
      </c>
      <c r="T42" s="33">
        <v>0</v>
      </c>
      <c r="U42" s="33">
        <v>0</v>
      </c>
      <c r="V42" s="33">
        <v>0</v>
      </c>
      <c r="W42" s="33">
        <v>0</v>
      </c>
      <c r="X42" s="33">
        <v>0</v>
      </c>
      <c r="Y42" s="33">
        <v>0</v>
      </c>
      <c r="Z42" s="33">
        <v>0</v>
      </c>
      <c r="AA42" s="33">
        <v>0</v>
      </c>
      <c r="AB42" s="33">
        <v>0</v>
      </c>
      <c r="AC42" s="33">
        <v>0</v>
      </c>
      <c r="AD42" s="33">
        <v>0</v>
      </c>
      <c r="AE42" s="33">
        <v>0</v>
      </c>
      <c r="AF42" s="33">
        <v>0</v>
      </c>
      <c r="AG42" s="33">
        <v>0</v>
      </c>
      <c r="AH42" s="33">
        <v>0</v>
      </c>
      <c r="AI42" s="33">
        <v>0</v>
      </c>
      <c r="AJ42" s="33">
        <v>0</v>
      </c>
      <c r="AK42" s="33">
        <v>0</v>
      </c>
      <c r="AL42" s="33">
        <v>0</v>
      </c>
      <c r="AM42" s="33">
        <v>0</v>
      </c>
      <c r="AN42" s="33">
        <v>0</v>
      </c>
      <c r="AO42" s="33">
        <v>0</v>
      </c>
      <c r="AP42" s="33">
        <v>0</v>
      </c>
      <c r="AQ42" s="33">
        <v>0</v>
      </c>
      <c r="AR42" s="33">
        <v>0</v>
      </c>
      <c r="AS42" s="34">
        <v>0</v>
      </c>
      <c r="AU42" s="46" t="s">
        <v>54</v>
      </c>
      <c r="AV42" s="46" t="s">
        <v>86</v>
      </c>
      <c r="AW42" s="46" t="s">
        <v>87</v>
      </c>
      <c r="AX42" s="46" t="s">
        <v>54</v>
      </c>
      <c r="AY42" s="46" t="s">
        <v>80</v>
      </c>
      <c r="AZ42" s="46" t="s">
        <v>114</v>
      </c>
      <c r="BB42" s="47" t="b">
        <v>0</v>
      </c>
    </row>
    <row r="43" spans="1:54" hidden="1" x14ac:dyDescent="0.2">
      <c r="A43" s="44"/>
      <c r="B43" s="65"/>
      <c r="C43" s="32"/>
      <c r="D43" s="67" t="s">
        <v>115</v>
      </c>
      <c r="E43" s="33">
        <v>0</v>
      </c>
      <c r="F43" s="33">
        <v>0</v>
      </c>
      <c r="G43" s="33">
        <v>0</v>
      </c>
      <c r="H43" s="33">
        <v>0</v>
      </c>
      <c r="I43" s="33">
        <v>0</v>
      </c>
      <c r="J43" s="33">
        <v>0</v>
      </c>
      <c r="K43" s="33">
        <v>0</v>
      </c>
      <c r="L43" s="33">
        <v>0</v>
      </c>
      <c r="M43" s="33">
        <v>0</v>
      </c>
      <c r="N43" s="33">
        <v>0</v>
      </c>
      <c r="O43" s="33">
        <v>0</v>
      </c>
      <c r="P43" s="33">
        <v>0</v>
      </c>
      <c r="Q43" s="33">
        <v>0</v>
      </c>
      <c r="R43" s="33">
        <v>0</v>
      </c>
      <c r="S43" s="33">
        <v>0</v>
      </c>
      <c r="T43" s="33">
        <v>0</v>
      </c>
      <c r="U43" s="33">
        <v>0</v>
      </c>
      <c r="V43" s="33">
        <v>0</v>
      </c>
      <c r="W43" s="33">
        <v>0</v>
      </c>
      <c r="X43" s="33">
        <v>0</v>
      </c>
      <c r="Y43" s="33">
        <v>0</v>
      </c>
      <c r="Z43" s="33">
        <v>0</v>
      </c>
      <c r="AA43" s="33">
        <v>0</v>
      </c>
      <c r="AB43" s="33">
        <v>0</v>
      </c>
      <c r="AC43" s="33">
        <v>0</v>
      </c>
      <c r="AD43" s="33">
        <v>0</v>
      </c>
      <c r="AE43" s="33">
        <v>0</v>
      </c>
      <c r="AF43" s="33">
        <v>0</v>
      </c>
      <c r="AG43" s="33">
        <v>0</v>
      </c>
      <c r="AH43" s="33">
        <v>0</v>
      </c>
      <c r="AI43" s="33">
        <v>0</v>
      </c>
      <c r="AJ43" s="33">
        <v>0</v>
      </c>
      <c r="AK43" s="33">
        <v>0</v>
      </c>
      <c r="AL43" s="33">
        <v>0</v>
      </c>
      <c r="AM43" s="33">
        <v>0</v>
      </c>
      <c r="AN43" s="33">
        <v>0</v>
      </c>
      <c r="AO43" s="33">
        <v>0</v>
      </c>
      <c r="AP43" s="33">
        <v>0</v>
      </c>
      <c r="AQ43" s="33">
        <v>0</v>
      </c>
      <c r="AR43" s="33">
        <v>0</v>
      </c>
      <c r="AS43" s="34">
        <v>0</v>
      </c>
      <c r="AU43" s="46" t="s">
        <v>54</v>
      </c>
      <c r="AV43" s="46" t="s">
        <v>86</v>
      </c>
      <c r="AW43" s="46" t="s">
        <v>87</v>
      </c>
      <c r="AX43" s="46" t="s">
        <v>54</v>
      </c>
      <c r="AY43" s="46" t="s">
        <v>80</v>
      </c>
      <c r="AZ43" s="46" t="s">
        <v>116</v>
      </c>
      <c r="BB43" s="47" t="b">
        <v>0</v>
      </c>
    </row>
    <row r="44" spans="1:54" hidden="1" x14ac:dyDescent="0.2">
      <c r="A44" s="44"/>
      <c r="B44" s="65"/>
      <c r="C44" s="32"/>
      <c r="D44" s="67" t="s">
        <v>117</v>
      </c>
      <c r="E44" s="33">
        <v>0</v>
      </c>
      <c r="F44" s="33">
        <v>0</v>
      </c>
      <c r="G44" s="33">
        <v>0</v>
      </c>
      <c r="H44" s="33">
        <v>0</v>
      </c>
      <c r="I44" s="33">
        <v>0</v>
      </c>
      <c r="J44" s="33">
        <v>0</v>
      </c>
      <c r="K44" s="33">
        <v>0</v>
      </c>
      <c r="L44" s="33">
        <v>0</v>
      </c>
      <c r="M44" s="33">
        <v>0</v>
      </c>
      <c r="N44" s="33">
        <v>0</v>
      </c>
      <c r="O44" s="33">
        <v>0</v>
      </c>
      <c r="P44" s="33">
        <v>0</v>
      </c>
      <c r="Q44" s="33">
        <v>0</v>
      </c>
      <c r="R44" s="33">
        <v>0</v>
      </c>
      <c r="S44" s="33">
        <v>0</v>
      </c>
      <c r="T44" s="33">
        <v>0</v>
      </c>
      <c r="U44" s="33">
        <v>0</v>
      </c>
      <c r="V44" s="33">
        <v>0</v>
      </c>
      <c r="W44" s="33">
        <v>0</v>
      </c>
      <c r="X44" s="33">
        <v>0</v>
      </c>
      <c r="Y44" s="33">
        <v>0</v>
      </c>
      <c r="Z44" s="33">
        <v>0</v>
      </c>
      <c r="AA44" s="33">
        <v>0</v>
      </c>
      <c r="AB44" s="33">
        <v>0</v>
      </c>
      <c r="AC44" s="33">
        <v>0</v>
      </c>
      <c r="AD44" s="33">
        <v>0</v>
      </c>
      <c r="AE44" s="33">
        <v>0</v>
      </c>
      <c r="AF44" s="33">
        <v>0</v>
      </c>
      <c r="AG44" s="33">
        <v>0</v>
      </c>
      <c r="AH44" s="33">
        <v>0</v>
      </c>
      <c r="AI44" s="33">
        <v>0</v>
      </c>
      <c r="AJ44" s="33">
        <v>0</v>
      </c>
      <c r="AK44" s="33">
        <v>0</v>
      </c>
      <c r="AL44" s="33">
        <v>0</v>
      </c>
      <c r="AM44" s="33">
        <v>0</v>
      </c>
      <c r="AN44" s="33">
        <v>0</v>
      </c>
      <c r="AO44" s="33">
        <v>0</v>
      </c>
      <c r="AP44" s="33">
        <v>0</v>
      </c>
      <c r="AQ44" s="33">
        <v>0</v>
      </c>
      <c r="AR44" s="33">
        <v>0</v>
      </c>
      <c r="AS44" s="34">
        <v>0</v>
      </c>
      <c r="AU44" s="46" t="s">
        <v>54</v>
      </c>
      <c r="AV44" s="46" t="s">
        <v>86</v>
      </c>
      <c r="AW44" s="46" t="s">
        <v>87</v>
      </c>
      <c r="AX44" s="46" t="s">
        <v>54</v>
      </c>
      <c r="AY44" s="46" t="s">
        <v>80</v>
      </c>
      <c r="AZ44" s="46" t="s">
        <v>118</v>
      </c>
      <c r="BB44" s="47" t="b">
        <v>0</v>
      </c>
    </row>
    <row r="45" spans="1:54" hidden="1" x14ac:dyDescent="0.2">
      <c r="A45" s="44"/>
      <c r="B45" s="45"/>
      <c r="C45" s="32"/>
      <c r="D45" s="67" t="s">
        <v>119</v>
      </c>
      <c r="E45" s="33">
        <v>0</v>
      </c>
      <c r="F45" s="33">
        <v>0</v>
      </c>
      <c r="G45" s="33">
        <v>0</v>
      </c>
      <c r="H45" s="33">
        <v>0</v>
      </c>
      <c r="I45" s="33">
        <v>0</v>
      </c>
      <c r="J45" s="33">
        <v>0</v>
      </c>
      <c r="K45" s="33">
        <v>0</v>
      </c>
      <c r="L45" s="33">
        <v>0</v>
      </c>
      <c r="M45" s="33">
        <v>0</v>
      </c>
      <c r="N45" s="33">
        <v>0</v>
      </c>
      <c r="O45" s="33">
        <v>0</v>
      </c>
      <c r="P45" s="33">
        <v>0</v>
      </c>
      <c r="Q45" s="33">
        <v>0</v>
      </c>
      <c r="R45" s="33">
        <v>0</v>
      </c>
      <c r="S45" s="33">
        <v>0</v>
      </c>
      <c r="T45" s="33">
        <v>0</v>
      </c>
      <c r="U45" s="33">
        <v>0</v>
      </c>
      <c r="V45" s="33">
        <v>0</v>
      </c>
      <c r="W45" s="33">
        <v>0</v>
      </c>
      <c r="X45" s="33">
        <v>0</v>
      </c>
      <c r="Y45" s="33">
        <v>0</v>
      </c>
      <c r="Z45" s="33">
        <v>0</v>
      </c>
      <c r="AA45" s="33">
        <v>0</v>
      </c>
      <c r="AB45" s="33">
        <v>0</v>
      </c>
      <c r="AC45" s="33">
        <v>0</v>
      </c>
      <c r="AD45" s="33">
        <v>0</v>
      </c>
      <c r="AE45" s="33">
        <v>0</v>
      </c>
      <c r="AF45" s="33">
        <v>0</v>
      </c>
      <c r="AG45" s="33">
        <v>0</v>
      </c>
      <c r="AH45" s="33">
        <v>0</v>
      </c>
      <c r="AI45" s="33">
        <v>0</v>
      </c>
      <c r="AJ45" s="33">
        <v>0</v>
      </c>
      <c r="AK45" s="33">
        <v>0</v>
      </c>
      <c r="AL45" s="33">
        <v>0</v>
      </c>
      <c r="AM45" s="33">
        <v>0</v>
      </c>
      <c r="AN45" s="33">
        <v>0</v>
      </c>
      <c r="AO45" s="33">
        <v>0</v>
      </c>
      <c r="AP45" s="33">
        <v>0</v>
      </c>
      <c r="AQ45" s="33">
        <v>0</v>
      </c>
      <c r="AR45" s="33">
        <v>0</v>
      </c>
      <c r="AS45" s="34">
        <v>0</v>
      </c>
      <c r="AU45" s="46" t="s">
        <v>54</v>
      </c>
      <c r="AV45" s="46" t="s">
        <v>86</v>
      </c>
      <c r="AW45" s="46" t="s">
        <v>87</v>
      </c>
      <c r="AX45" s="46" t="s">
        <v>54</v>
      </c>
      <c r="AY45" s="46" t="s">
        <v>80</v>
      </c>
      <c r="AZ45" s="46" t="s">
        <v>120</v>
      </c>
      <c r="BB45" s="47" t="b">
        <v>0</v>
      </c>
    </row>
    <row r="46" spans="1:54" x14ac:dyDescent="0.2">
      <c r="A46" s="7"/>
      <c r="B46" s="45"/>
      <c r="C46" s="32"/>
      <c r="D46" s="49" t="s">
        <v>121</v>
      </c>
      <c r="E46" s="50">
        <v>699515.01988281251</v>
      </c>
      <c r="F46" s="50">
        <v>608894.34569795651</v>
      </c>
      <c r="G46" s="50">
        <f t="shared" ref="F46:AS46" si="5">SUM(G30:G45)</f>
        <v>664012.35076739069</v>
      </c>
      <c r="H46" s="50">
        <f t="shared" si="5"/>
        <v>677292.59778273851</v>
      </c>
      <c r="I46" s="50">
        <f t="shared" si="5"/>
        <v>690838.4497383933</v>
      </c>
      <c r="J46" s="50">
        <f t="shared" si="5"/>
        <v>704655.21873316111</v>
      </c>
      <c r="K46" s="50">
        <f t="shared" si="5"/>
        <v>733763.95659893495</v>
      </c>
      <c r="L46" s="50">
        <f t="shared" si="5"/>
        <v>763755.18189184659</v>
      </c>
      <c r="M46" s="50">
        <f t="shared" si="5"/>
        <v>794652.55061383487</v>
      </c>
      <c r="N46" s="50">
        <f t="shared" si="5"/>
        <v>826480.31201194588</v>
      </c>
      <c r="O46" s="50">
        <f t="shared" si="5"/>
        <v>859263.32284573594</v>
      </c>
      <c r="P46" s="50">
        <f t="shared" si="5"/>
        <v>893027.06198807282</v>
      </c>
      <c r="Q46" s="50">
        <f t="shared" si="5"/>
        <v>927797.64536696486</v>
      </c>
      <c r="R46" s="50">
        <f t="shared" si="5"/>
        <v>963601.84125621733</v>
      </c>
      <c r="S46" s="50">
        <f t="shared" si="5"/>
        <v>1000467.0859228934</v>
      </c>
      <c r="T46" s="50">
        <f t="shared" si="5"/>
        <v>1038421.4996397337</v>
      </c>
      <c r="U46" s="50">
        <f t="shared" si="5"/>
        <v>1077493.9030708782</v>
      </c>
      <c r="V46" s="50">
        <f t="shared" si="5"/>
        <v>1117713.8340394134</v>
      </c>
      <c r="W46" s="50">
        <f t="shared" si="5"/>
        <v>1159111.5646854609</v>
      </c>
      <c r="X46" s="50">
        <f t="shared" si="5"/>
        <v>1201718.1190237349</v>
      </c>
      <c r="Y46" s="50">
        <f t="shared" si="5"/>
        <v>1245565.2909096659</v>
      </c>
      <c r="Z46" s="50">
        <f t="shared" si="5"/>
        <v>1290685.662423424</v>
      </c>
      <c r="AA46" s="50">
        <f t="shared" si="5"/>
        <v>1337112.6226813688</v>
      </c>
      <c r="AB46" s="50">
        <f t="shared" si="5"/>
        <v>1384880.3870846624</v>
      </c>
      <c r="AC46" s="50">
        <f t="shared" si="5"/>
        <v>1434024.0170150148</v>
      </c>
      <c r="AD46" s="50">
        <f t="shared" si="5"/>
        <v>1484579.4399877472</v>
      </c>
      <c r="AE46" s="50">
        <f t="shared" si="5"/>
        <v>1536583.4702725837</v>
      </c>
      <c r="AF46" s="50">
        <f t="shared" si="5"/>
        <v>1590073.8299928182</v>
      </c>
      <c r="AG46" s="50">
        <f t="shared" si="5"/>
        <v>1645089.1707137527</v>
      </c>
      <c r="AH46" s="50">
        <f t="shared" si="5"/>
        <v>1701669.0955315277</v>
      </c>
      <c r="AI46" s="50">
        <f t="shared" si="5"/>
        <v>1759854.1816737282</v>
      </c>
      <c r="AJ46" s="50">
        <f t="shared" si="5"/>
        <v>1819686.0036234043</v>
      </c>
      <c r="AK46" s="50">
        <f t="shared" si="5"/>
        <v>1881207.1567783975</v>
      </c>
      <c r="AL46" s="50">
        <f t="shared" si="5"/>
        <v>1944461.2816581414</v>
      </c>
      <c r="AM46" s="50">
        <f t="shared" si="5"/>
        <v>2009493.0886703634</v>
      </c>
      <c r="AN46" s="50">
        <f t="shared" si="5"/>
        <v>2076348.3834504115</v>
      </c>
      <c r="AO46" s="50">
        <f t="shared" si="5"/>
        <v>2145074.0927861934</v>
      </c>
      <c r="AP46" s="50">
        <f t="shared" si="5"/>
        <v>2215718.2911420255</v>
      </c>
      <c r="AQ46" s="50">
        <f t="shared" si="5"/>
        <v>2288330.2277949774</v>
      </c>
      <c r="AR46" s="50">
        <f t="shared" si="5"/>
        <v>2362960.3545975904</v>
      </c>
      <c r="AS46" s="51">
        <f t="shared" si="5"/>
        <v>2439660.3543811901</v>
      </c>
      <c r="AU46" s="52"/>
      <c r="AV46" s="52"/>
      <c r="AW46" s="52"/>
      <c r="AX46" s="52"/>
      <c r="AY46" s="52"/>
      <c r="AZ46" s="52"/>
      <c r="BB46" s="53" t="b">
        <v>1</v>
      </c>
    </row>
    <row r="47" spans="1:54" x14ac:dyDescent="0.2">
      <c r="A47" s="7"/>
      <c r="B47" s="45"/>
      <c r="C47" s="32" t="s">
        <v>122</v>
      </c>
      <c r="D47" s="32"/>
      <c r="E47" s="33"/>
      <c r="F47" s="33"/>
      <c r="G47" s="33"/>
      <c r="H47" s="33"/>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33"/>
      <c r="AK47" s="33"/>
      <c r="AL47" s="33"/>
      <c r="AM47" s="33"/>
      <c r="AN47" s="33"/>
      <c r="AO47" s="33"/>
      <c r="AP47" s="33"/>
      <c r="AQ47" s="33"/>
      <c r="AR47" s="33"/>
      <c r="AS47" s="34"/>
      <c r="AU47" s="43"/>
      <c r="AV47" s="43"/>
      <c r="AW47" s="43"/>
      <c r="AX47" s="43"/>
      <c r="AY47" s="43"/>
      <c r="AZ47" s="43"/>
      <c r="BB47" s="40" t="b">
        <v>1</v>
      </c>
    </row>
    <row r="48" spans="1:54" x14ac:dyDescent="0.2">
      <c r="A48" s="44"/>
      <c r="B48" s="45"/>
      <c r="C48" s="32"/>
      <c r="D48" s="32" t="s">
        <v>123</v>
      </c>
      <c r="E48" s="33">
        <v>318061.28375</v>
      </c>
      <c r="F48" s="33">
        <v>309511.72556563368</v>
      </c>
      <c r="G48" s="33">
        <v>328055.96058412502</v>
      </c>
      <c r="H48" s="33">
        <v>334617.07979580754</v>
      </c>
      <c r="I48" s="33">
        <v>341309.42139172368</v>
      </c>
      <c r="J48" s="33">
        <v>348135.60981955816</v>
      </c>
      <c r="K48" s="33">
        <v>362516.81063745247</v>
      </c>
      <c r="L48" s="33">
        <v>377334.00524413469</v>
      </c>
      <c r="M48" s="33">
        <v>392598.88091082929</v>
      </c>
      <c r="N48" s="33">
        <v>408323.41800209397</v>
      </c>
      <c r="O48" s="33">
        <v>424519.89702464483</v>
      </c>
      <c r="P48" s="33">
        <v>441200.90584089694</v>
      </c>
      <c r="Q48" s="33">
        <v>458379.34705098928</v>
      </c>
      <c r="R48" s="33">
        <v>476068.44554714899</v>
      </c>
      <c r="S48" s="33">
        <v>494281.75624433463</v>
      </c>
      <c r="T48" s="33">
        <v>513033.17199118889</v>
      </c>
      <c r="U48" s="33">
        <v>532336.93166541948</v>
      </c>
      <c r="V48" s="33">
        <v>552207.62845782295</v>
      </c>
      <c r="W48" s="33">
        <v>572660.21834925632</v>
      </c>
      <c r="X48" s="33">
        <v>593710.02878496388</v>
      </c>
      <c r="Y48" s="33">
        <v>615372.76755076018</v>
      </c>
      <c r="Z48" s="33">
        <v>637664.53185567434</v>
      </c>
      <c r="AA48" s="33">
        <v>660601.81762576464</v>
      </c>
      <c r="AB48" s="33">
        <v>684201.52901391627</v>
      </c>
      <c r="AC48" s="33">
        <v>708480.98813054373</v>
      </c>
      <c r="AD48" s="33">
        <v>733457.9450002308</v>
      </c>
      <c r="AE48" s="33">
        <v>759150.58774945303</v>
      </c>
      <c r="AF48" s="33">
        <v>785577.55303064396</v>
      </c>
      <c r="AG48" s="33">
        <v>812757.93668798287</v>
      </c>
      <c r="AH48" s="33">
        <v>840711.30467040301</v>
      </c>
      <c r="AI48" s="33">
        <v>869457.70419744484</v>
      </c>
      <c r="AJ48" s="33">
        <v>899017.67518370016</v>
      </c>
      <c r="AK48" s="33">
        <v>929412.26192772668</v>
      </c>
      <c r="AL48" s="33">
        <v>960663.02507144085</v>
      </c>
      <c r="AM48" s="33">
        <v>992792.05383613252</v>
      </c>
      <c r="AN48" s="33">
        <v>1025821.9785413832</v>
      </c>
      <c r="AO48" s="33">
        <v>1059775.9834133093</v>
      </c>
      <c r="AP48" s="33">
        <v>1094677.8196886962</v>
      </c>
      <c r="AQ48" s="33">
        <v>1130551.8190217332</v>
      </c>
      <c r="AR48" s="33">
        <v>1167422.9072002161</v>
      </c>
      <c r="AS48" s="34">
        <v>1205316.6181782298</v>
      </c>
      <c r="AU48" s="46" t="s">
        <v>54</v>
      </c>
      <c r="AV48" s="46" t="s">
        <v>86</v>
      </c>
      <c r="AW48" s="46" t="s">
        <v>122</v>
      </c>
      <c r="AX48" s="46" t="s">
        <v>54</v>
      </c>
      <c r="AY48" s="46" t="s">
        <v>80</v>
      </c>
      <c r="AZ48" s="46" t="s">
        <v>124</v>
      </c>
      <c r="BB48" s="47" t="b">
        <v>1</v>
      </c>
    </row>
    <row r="49" spans="1:54" hidden="1" x14ac:dyDescent="0.2">
      <c r="A49" s="44"/>
      <c r="B49" s="45"/>
      <c r="C49" s="32"/>
      <c r="D49" s="32" t="s">
        <v>125</v>
      </c>
      <c r="E49" s="33">
        <v>0</v>
      </c>
      <c r="F49" s="33">
        <v>0</v>
      </c>
      <c r="G49" s="33">
        <v>0</v>
      </c>
      <c r="H49" s="33">
        <v>0</v>
      </c>
      <c r="I49" s="33">
        <v>0</v>
      </c>
      <c r="J49" s="33">
        <v>0</v>
      </c>
      <c r="K49" s="33">
        <v>0</v>
      </c>
      <c r="L49" s="33">
        <v>0</v>
      </c>
      <c r="M49" s="33">
        <v>0</v>
      </c>
      <c r="N49" s="33">
        <v>0</v>
      </c>
      <c r="O49" s="33">
        <v>0</v>
      </c>
      <c r="P49" s="33">
        <v>0</v>
      </c>
      <c r="Q49" s="33">
        <v>0</v>
      </c>
      <c r="R49" s="33">
        <v>0</v>
      </c>
      <c r="S49" s="33">
        <v>0</v>
      </c>
      <c r="T49" s="33">
        <v>0</v>
      </c>
      <c r="U49" s="33">
        <v>0</v>
      </c>
      <c r="V49" s="33">
        <v>0</v>
      </c>
      <c r="W49" s="33">
        <v>0</v>
      </c>
      <c r="X49" s="33">
        <v>0</v>
      </c>
      <c r="Y49" s="33">
        <v>0</v>
      </c>
      <c r="Z49" s="33">
        <v>0</v>
      </c>
      <c r="AA49" s="33">
        <v>0</v>
      </c>
      <c r="AB49" s="33">
        <v>0</v>
      </c>
      <c r="AC49" s="33">
        <v>0</v>
      </c>
      <c r="AD49" s="33">
        <v>0</v>
      </c>
      <c r="AE49" s="33">
        <v>0</v>
      </c>
      <c r="AF49" s="33">
        <v>0</v>
      </c>
      <c r="AG49" s="33">
        <v>0</v>
      </c>
      <c r="AH49" s="33">
        <v>0</v>
      </c>
      <c r="AI49" s="33">
        <v>0</v>
      </c>
      <c r="AJ49" s="33">
        <v>0</v>
      </c>
      <c r="AK49" s="33">
        <v>0</v>
      </c>
      <c r="AL49" s="33">
        <v>0</v>
      </c>
      <c r="AM49" s="33">
        <v>0</v>
      </c>
      <c r="AN49" s="33">
        <v>0</v>
      </c>
      <c r="AO49" s="33">
        <v>0</v>
      </c>
      <c r="AP49" s="33">
        <v>0</v>
      </c>
      <c r="AQ49" s="33">
        <v>0</v>
      </c>
      <c r="AR49" s="33">
        <v>0</v>
      </c>
      <c r="AS49" s="34">
        <v>0</v>
      </c>
      <c r="AU49" s="46" t="s">
        <v>54</v>
      </c>
      <c r="AV49" s="46" t="s">
        <v>86</v>
      </c>
      <c r="AW49" s="46" t="s">
        <v>122</v>
      </c>
      <c r="AX49" s="46" t="s">
        <v>54</v>
      </c>
      <c r="AY49" s="46" t="s">
        <v>80</v>
      </c>
      <c r="AZ49" s="46" t="s">
        <v>126</v>
      </c>
      <c r="BB49" s="47" t="b">
        <v>0</v>
      </c>
    </row>
    <row r="50" spans="1:54" hidden="1" x14ac:dyDescent="0.2">
      <c r="A50" s="44"/>
      <c r="B50" s="45"/>
      <c r="C50" s="32"/>
      <c r="D50" s="68" t="s">
        <v>127</v>
      </c>
      <c r="E50" s="33">
        <v>0</v>
      </c>
      <c r="F50" s="33">
        <v>0</v>
      </c>
      <c r="G50" s="33">
        <v>0</v>
      </c>
      <c r="H50" s="33">
        <v>0</v>
      </c>
      <c r="I50" s="33">
        <v>0</v>
      </c>
      <c r="J50" s="33">
        <v>0</v>
      </c>
      <c r="K50" s="33">
        <v>0</v>
      </c>
      <c r="L50" s="33">
        <v>0</v>
      </c>
      <c r="M50" s="33">
        <v>0</v>
      </c>
      <c r="N50" s="33">
        <v>0</v>
      </c>
      <c r="O50" s="33">
        <v>0</v>
      </c>
      <c r="P50" s="33">
        <v>0</v>
      </c>
      <c r="Q50" s="33">
        <v>0</v>
      </c>
      <c r="R50" s="33">
        <v>0</v>
      </c>
      <c r="S50" s="33">
        <v>0</v>
      </c>
      <c r="T50" s="33">
        <v>0</v>
      </c>
      <c r="U50" s="33">
        <v>0</v>
      </c>
      <c r="V50" s="33">
        <v>0</v>
      </c>
      <c r="W50" s="33">
        <v>0</v>
      </c>
      <c r="X50" s="33">
        <v>0</v>
      </c>
      <c r="Y50" s="33">
        <v>0</v>
      </c>
      <c r="Z50" s="33">
        <v>0</v>
      </c>
      <c r="AA50" s="33">
        <v>0</v>
      </c>
      <c r="AB50" s="33">
        <v>0</v>
      </c>
      <c r="AC50" s="33">
        <v>0</v>
      </c>
      <c r="AD50" s="33">
        <v>0</v>
      </c>
      <c r="AE50" s="33">
        <v>0</v>
      </c>
      <c r="AF50" s="33">
        <v>0</v>
      </c>
      <c r="AG50" s="33">
        <v>0</v>
      </c>
      <c r="AH50" s="33">
        <v>0</v>
      </c>
      <c r="AI50" s="33">
        <v>0</v>
      </c>
      <c r="AJ50" s="33">
        <v>0</v>
      </c>
      <c r="AK50" s="33">
        <v>0</v>
      </c>
      <c r="AL50" s="33">
        <v>0</v>
      </c>
      <c r="AM50" s="33">
        <v>0</v>
      </c>
      <c r="AN50" s="33">
        <v>0</v>
      </c>
      <c r="AO50" s="33">
        <v>0</v>
      </c>
      <c r="AP50" s="33">
        <v>0</v>
      </c>
      <c r="AQ50" s="33">
        <v>0</v>
      </c>
      <c r="AR50" s="33">
        <v>0</v>
      </c>
      <c r="AS50" s="34">
        <v>0</v>
      </c>
      <c r="AU50" s="46" t="s">
        <v>54</v>
      </c>
      <c r="AV50" s="46" t="s">
        <v>86</v>
      </c>
      <c r="AW50" s="46" t="s">
        <v>122</v>
      </c>
      <c r="AX50" s="46" t="s">
        <v>54</v>
      </c>
      <c r="AY50" s="46" t="s">
        <v>80</v>
      </c>
      <c r="AZ50" s="46" t="s">
        <v>128</v>
      </c>
      <c r="BB50" s="47" t="b">
        <v>0</v>
      </c>
    </row>
    <row r="51" spans="1:54" hidden="1" x14ac:dyDescent="0.2">
      <c r="A51" s="7"/>
      <c r="B51" s="45"/>
      <c r="C51" s="32"/>
      <c r="D51" s="32" t="s">
        <v>129</v>
      </c>
      <c r="E51" s="33">
        <v>0</v>
      </c>
      <c r="F51" s="33">
        <v>0</v>
      </c>
      <c r="G51" s="33">
        <v>0</v>
      </c>
      <c r="H51" s="33">
        <v>0</v>
      </c>
      <c r="I51" s="33">
        <v>0</v>
      </c>
      <c r="J51" s="33">
        <v>0</v>
      </c>
      <c r="K51" s="33">
        <v>0</v>
      </c>
      <c r="L51" s="33">
        <v>0</v>
      </c>
      <c r="M51" s="33">
        <v>0</v>
      </c>
      <c r="N51" s="33">
        <v>0</v>
      </c>
      <c r="O51" s="33">
        <v>0</v>
      </c>
      <c r="P51" s="33">
        <v>0</v>
      </c>
      <c r="Q51" s="33">
        <v>0</v>
      </c>
      <c r="R51" s="33">
        <v>0</v>
      </c>
      <c r="S51" s="33">
        <v>0</v>
      </c>
      <c r="T51" s="33">
        <v>0</v>
      </c>
      <c r="U51" s="33">
        <v>0</v>
      </c>
      <c r="V51" s="33">
        <v>0</v>
      </c>
      <c r="W51" s="33">
        <v>0</v>
      </c>
      <c r="X51" s="33">
        <v>0</v>
      </c>
      <c r="Y51" s="33">
        <v>0</v>
      </c>
      <c r="Z51" s="33">
        <v>0</v>
      </c>
      <c r="AA51" s="33">
        <v>0</v>
      </c>
      <c r="AB51" s="33">
        <v>0</v>
      </c>
      <c r="AC51" s="33">
        <v>0</v>
      </c>
      <c r="AD51" s="33">
        <v>0</v>
      </c>
      <c r="AE51" s="33">
        <v>0</v>
      </c>
      <c r="AF51" s="33">
        <v>0</v>
      </c>
      <c r="AG51" s="33">
        <v>0</v>
      </c>
      <c r="AH51" s="33">
        <v>0</v>
      </c>
      <c r="AI51" s="33">
        <v>0</v>
      </c>
      <c r="AJ51" s="33">
        <v>0</v>
      </c>
      <c r="AK51" s="33">
        <v>0</v>
      </c>
      <c r="AL51" s="33">
        <v>0</v>
      </c>
      <c r="AM51" s="33">
        <v>0</v>
      </c>
      <c r="AN51" s="33">
        <v>0</v>
      </c>
      <c r="AO51" s="33">
        <v>0</v>
      </c>
      <c r="AP51" s="33">
        <v>0</v>
      </c>
      <c r="AQ51" s="33">
        <v>0</v>
      </c>
      <c r="AR51" s="33">
        <v>0</v>
      </c>
      <c r="AS51" s="34">
        <v>0</v>
      </c>
      <c r="AU51" s="46" t="s">
        <v>54</v>
      </c>
      <c r="AV51" s="46" t="s">
        <v>86</v>
      </c>
      <c r="AW51" s="46" t="s">
        <v>122</v>
      </c>
      <c r="AX51" s="46" t="s">
        <v>54</v>
      </c>
      <c r="AY51" s="46" t="s">
        <v>80</v>
      </c>
      <c r="AZ51" s="46" t="s">
        <v>130</v>
      </c>
      <c r="BB51" s="47" t="b">
        <v>0</v>
      </c>
    </row>
    <row r="52" spans="1:54" x14ac:dyDescent="0.2">
      <c r="A52" s="7"/>
      <c r="B52" s="45"/>
      <c r="C52" s="32"/>
      <c r="D52" s="32" t="s">
        <v>131</v>
      </c>
      <c r="E52" s="33">
        <v>71104.432187500002</v>
      </c>
      <c r="F52" s="33">
        <v>20736</v>
      </c>
      <c r="G52" s="33">
        <v>86154.930646875015</v>
      </c>
      <c r="H52" s="33">
        <v>87878.029259812509</v>
      </c>
      <c r="I52" s="33">
        <v>89635.58984500877</v>
      </c>
      <c r="J52" s="33">
        <v>91428.30164190894</v>
      </c>
      <c r="K52" s="33">
        <v>95205.13092700507</v>
      </c>
      <c r="L52" s="33">
        <v>99096.462062848281</v>
      </c>
      <c r="M52" s="33">
        <v>103105.36439175443</v>
      </c>
      <c r="N52" s="33">
        <v>107234.98422899169</v>
      </c>
      <c r="O52" s="33">
        <v>111488.54671396171</v>
      </c>
      <c r="P52" s="33">
        <v>115869.35770463894</v>
      </c>
      <c r="Q52" s="33">
        <v>120380.80571625769</v>
      </c>
      <c r="R52" s="33">
        <v>125026.36390525934</v>
      </c>
      <c r="S52" s="33">
        <v>129809.59209953452</v>
      </c>
      <c r="T52" s="33">
        <v>134734.13887601864</v>
      </c>
      <c r="U52" s="33">
        <v>139803.74368672227</v>
      </c>
      <c r="V52" s="33">
        <v>145022.23903430367</v>
      </c>
      <c r="W52" s="33">
        <v>150393.55269831364</v>
      </c>
      <c r="X52" s="33">
        <v>155921.71001327029</v>
      </c>
      <c r="Y52" s="33">
        <v>161610.83619974589</v>
      </c>
      <c r="Z52" s="33">
        <v>167465.15874967515</v>
      </c>
      <c r="AA52" s="33">
        <v>173489.00986712173</v>
      </c>
      <c r="AB52" s="33">
        <v>179686.82896576627</v>
      </c>
      <c r="AC52" s="33">
        <v>186063.16522440975</v>
      </c>
      <c r="AD52" s="33">
        <v>192622.68020181268</v>
      </c>
      <c r="AE52" s="33">
        <v>199370.15051222197</v>
      </c>
      <c r="AF52" s="33">
        <v>206310.47056296689</v>
      </c>
      <c r="AG52" s="33">
        <v>213448.6553555367</v>
      </c>
      <c r="AH52" s="33">
        <v>220789.84335158413</v>
      </c>
      <c r="AI52" s="33">
        <v>228339.29940533126</v>
      </c>
      <c r="AJ52" s="33">
        <v>236102.41776388761</v>
      </c>
      <c r="AK52" s="33">
        <v>244084.7251370241</v>
      </c>
      <c r="AL52" s="33">
        <v>252291.88383798051</v>
      </c>
      <c r="AM52" s="33">
        <v>260729.69499692036</v>
      </c>
      <c r="AN52" s="33">
        <v>269404.10184868262</v>
      </c>
      <c r="AO52" s="33">
        <v>278321.19309651654</v>
      </c>
      <c r="AP52" s="33">
        <v>287487.20635352441</v>
      </c>
      <c r="AQ52" s="33">
        <v>296908.53166357399</v>
      </c>
      <c r="AR52" s="33">
        <v>306591.71510348417</v>
      </c>
      <c r="AS52" s="34">
        <v>316543.46246832528</v>
      </c>
      <c r="AU52" s="46" t="s">
        <v>54</v>
      </c>
      <c r="AV52" s="46" t="s">
        <v>86</v>
      </c>
      <c r="AW52" s="46" t="s">
        <v>122</v>
      </c>
      <c r="AX52" s="46" t="s">
        <v>54</v>
      </c>
      <c r="AY52" s="46" t="s">
        <v>80</v>
      </c>
      <c r="AZ52" s="46" t="s">
        <v>132</v>
      </c>
      <c r="BB52" s="47" t="b">
        <v>1</v>
      </c>
    </row>
    <row r="53" spans="1:54" x14ac:dyDescent="0.2">
      <c r="A53" s="7"/>
      <c r="B53" s="45"/>
      <c r="C53" s="32"/>
      <c r="D53" s="32" t="s">
        <v>133</v>
      </c>
      <c r="E53" s="33">
        <v>15000.030390625001</v>
      </c>
      <c r="F53" s="33">
        <v>0</v>
      </c>
      <c r="G53" s="33">
        <v>15606.031496484378</v>
      </c>
      <c r="H53" s="33">
        <v>15918.152126414067</v>
      </c>
      <c r="I53" s="33">
        <v>16236.515168942347</v>
      </c>
      <c r="J53" s="33">
        <v>16561.245472321196</v>
      </c>
      <c r="K53" s="33">
        <v>17245.377144617916</v>
      </c>
      <c r="L53" s="33">
        <v>17950.249585617581</v>
      </c>
      <c r="M53" s="33">
        <v>18676.418773399382</v>
      </c>
      <c r="N53" s="33">
        <v>19424.45462885821</v>
      </c>
      <c r="O53" s="33">
        <v>20194.941351026027</v>
      </c>
      <c r="P53" s="33">
        <v>20988.47776022902</v>
      </c>
      <c r="Q53" s="33">
        <v>21805.67764925972</v>
      </c>
      <c r="R53" s="33">
        <v>22647.170142747556</v>
      </c>
      <c r="S53" s="33">
        <v>23513.600064915205</v>
      </c>
      <c r="T53" s="33">
        <v>24405.628315912454</v>
      </c>
      <c r="U53" s="33">
        <v>25323.932256923632</v>
      </c>
      <c r="V53" s="33">
        <v>26269.206104248893</v>
      </c>
      <c r="W53" s="33">
        <v>27242.161332564392</v>
      </c>
      <c r="X53" s="33">
        <v>28243.527087570812</v>
      </c>
      <c r="Y53" s="33">
        <v>29274.050608244463</v>
      </c>
      <c r="Z53" s="33">
        <v>30334.49765891003</v>
      </c>
      <c r="AA53" s="33">
        <v>31425.652971358923</v>
      </c>
      <c r="AB53" s="33">
        <v>32548.320697242205</v>
      </c>
      <c r="AC53" s="33">
        <v>33703.324870972283</v>
      </c>
      <c r="AD53" s="33">
        <v>34891.509883372659</v>
      </c>
      <c r="AE53" s="33">
        <v>36113.740966320664</v>
      </c>
      <c r="AF53" s="33">
        <v>37370.904688633236</v>
      </c>
      <c r="AG53" s="33">
        <v>38663.90946345179</v>
      </c>
      <c r="AH53" s="33">
        <v>39993.686067387629</v>
      </c>
      <c r="AI53" s="33">
        <v>41361.188171695525</v>
      </c>
      <c r="AJ53" s="33">
        <v>42767.392885748784</v>
      </c>
      <c r="AK53" s="33">
        <v>44213.301313095486</v>
      </c>
      <c r="AL53" s="33">
        <v>45699.939120381765</v>
      </c>
      <c r="AM53" s="33">
        <v>47228.357119434251</v>
      </c>
      <c r="AN53" s="33">
        <v>48799.631862800685</v>
      </c>
      <c r="AO53" s="33">
        <v>50414.86625305401</v>
      </c>
      <c r="AP53" s="33">
        <v>52075.190166172339</v>
      </c>
      <c r="AQ53" s="33">
        <v>53781.761089314183</v>
      </c>
      <c r="AR53" s="33">
        <v>55535.764773315226</v>
      </c>
      <c r="AS53" s="34">
        <v>57338.415900240594</v>
      </c>
      <c r="AU53" s="46" t="s">
        <v>54</v>
      </c>
      <c r="AV53" s="46" t="s">
        <v>86</v>
      </c>
      <c r="AW53" s="46" t="s">
        <v>122</v>
      </c>
      <c r="AX53" s="46" t="s">
        <v>54</v>
      </c>
      <c r="AY53" s="46" t="s">
        <v>80</v>
      </c>
      <c r="AZ53" s="46" t="s">
        <v>134</v>
      </c>
      <c r="BB53" s="47" t="b">
        <v>1</v>
      </c>
    </row>
    <row r="54" spans="1:54" hidden="1" x14ac:dyDescent="0.2">
      <c r="A54" s="44"/>
      <c r="B54" s="45"/>
      <c r="C54" s="32"/>
      <c r="D54" s="67" t="s">
        <v>135</v>
      </c>
      <c r="E54" s="33">
        <v>0</v>
      </c>
      <c r="F54" s="33">
        <v>0</v>
      </c>
      <c r="G54" s="33">
        <v>0</v>
      </c>
      <c r="H54" s="33">
        <v>0</v>
      </c>
      <c r="I54" s="33">
        <v>0</v>
      </c>
      <c r="J54" s="33">
        <v>0</v>
      </c>
      <c r="K54" s="33">
        <v>0</v>
      </c>
      <c r="L54" s="33">
        <v>0</v>
      </c>
      <c r="M54" s="33">
        <v>0</v>
      </c>
      <c r="N54" s="33">
        <v>0</v>
      </c>
      <c r="O54" s="33">
        <v>0</v>
      </c>
      <c r="P54" s="33">
        <v>0</v>
      </c>
      <c r="Q54" s="33">
        <v>0</v>
      </c>
      <c r="R54" s="33">
        <v>0</v>
      </c>
      <c r="S54" s="33">
        <v>0</v>
      </c>
      <c r="T54" s="33">
        <v>0</v>
      </c>
      <c r="U54" s="33">
        <v>0</v>
      </c>
      <c r="V54" s="33">
        <v>0</v>
      </c>
      <c r="W54" s="33">
        <v>0</v>
      </c>
      <c r="X54" s="33">
        <v>0</v>
      </c>
      <c r="Y54" s="33">
        <v>0</v>
      </c>
      <c r="Z54" s="33">
        <v>0</v>
      </c>
      <c r="AA54" s="33">
        <v>0</v>
      </c>
      <c r="AB54" s="33">
        <v>0</v>
      </c>
      <c r="AC54" s="33">
        <v>0</v>
      </c>
      <c r="AD54" s="33">
        <v>0</v>
      </c>
      <c r="AE54" s="33">
        <v>0</v>
      </c>
      <c r="AF54" s="33">
        <v>0</v>
      </c>
      <c r="AG54" s="33">
        <v>0</v>
      </c>
      <c r="AH54" s="33">
        <v>0</v>
      </c>
      <c r="AI54" s="33">
        <v>0</v>
      </c>
      <c r="AJ54" s="33">
        <v>0</v>
      </c>
      <c r="AK54" s="33">
        <v>0</v>
      </c>
      <c r="AL54" s="33">
        <v>0</v>
      </c>
      <c r="AM54" s="33">
        <v>0</v>
      </c>
      <c r="AN54" s="33">
        <v>0</v>
      </c>
      <c r="AO54" s="33">
        <v>0</v>
      </c>
      <c r="AP54" s="33">
        <v>0</v>
      </c>
      <c r="AQ54" s="33">
        <v>0</v>
      </c>
      <c r="AR54" s="33">
        <v>0</v>
      </c>
      <c r="AS54" s="34">
        <v>0</v>
      </c>
      <c r="AU54" s="46" t="s">
        <v>54</v>
      </c>
      <c r="AV54" s="46" t="s">
        <v>86</v>
      </c>
      <c r="AW54" s="46" t="s">
        <v>87</v>
      </c>
      <c r="AX54" s="46" t="s">
        <v>54</v>
      </c>
      <c r="AY54" s="46" t="s">
        <v>80</v>
      </c>
      <c r="AZ54" s="46" t="s">
        <v>136</v>
      </c>
      <c r="BB54" s="47" t="b">
        <v>0</v>
      </c>
    </row>
    <row r="55" spans="1:54" x14ac:dyDescent="0.2">
      <c r="A55" s="1"/>
      <c r="B55" s="45"/>
      <c r="C55" s="32"/>
      <c r="D55" s="49" t="s">
        <v>137</v>
      </c>
      <c r="E55" s="50">
        <v>404165.74632812501</v>
      </c>
      <c r="F55" s="50">
        <v>330247.72556563368</v>
      </c>
      <c r="G55" s="50">
        <f t="shared" ref="F55:AS55" si="6">SUM(G48:G54)</f>
        <v>429816.92272748437</v>
      </c>
      <c r="H55" s="50">
        <f t="shared" si="6"/>
        <v>438413.2611820341</v>
      </c>
      <c r="I55" s="50">
        <f t="shared" si="6"/>
        <v>447181.52640567481</v>
      </c>
      <c r="J55" s="50">
        <f t="shared" si="6"/>
        <v>456125.15693378827</v>
      </c>
      <c r="K55" s="50">
        <f t="shared" si="6"/>
        <v>474967.31870907545</v>
      </c>
      <c r="L55" s="50">
        <f t="shared" si="6"/>
        <v>494380.71689260053</v>
      </c>
      <c r="M55" s="50">
        <f t="shared" si="6"/>
        <v>514380.66407598311</v>
      </c>
      <c r="N55" s="50">
        <f t="shared" si="6"/>
        <v>534982.85685994383</v>
      </c>
      <c r="O55" s="50">
        <f t="shared" si="6"/>
        <v>556203.38508963259</v>
      </c>
      <c r="P55" s="50">
        <f t="shared" si="6"/>
        <v>578058.74130576488</v>
      </c>
      <c r="Q55" s="50">
        <f t="shared" si="6"/>
        <v>600565.83041650662</v>
      </c>
      <c r="R55" s="50">
        <f t="shared" si="6"/>
        <v>623741.97959515592</v>
      </c>
      <c r="S55" s="50">
        <f t="shared" si="6"/>
        <v>647604.94840878446</v>
      </c>
      <c r="T55" s="50">
        <f t="shared" si="6"/>
        <v>672172.93918312003</v>
      </c>
      <c r="U55" s="50">
        <f t="shared" si="6"/>
        <v>697464.60760906537</v>
      </c>
      <c r="V55" s="50">
        <f t="shared" si="6"/>
        <v>723499.07359637553</v>
      </c>
      <c r="W55" s="50">
        <f t="shared" si="6"/>
        <v>750295.93238013436</v>
      </c>
      <c r="X55" s="50">
        <f t="shared" si="6"/>
        <v>777875.26588580501</v>
      </c>
      <c r="Y55" s="50">
        <f t="shared" si="6"/>
        <v>806257.65435875056</v>
      </c>
      <c r="Z55" s="50">
        <f t="shared" si="6"/>
        <v>835464.18826425949</v>
      </c>
      <c r="AA55" s="50">
        <f t="shared" si="6"/>
        <v>865516.48046424531</v>
      </c>
      <c r="AB55" s="50">
        <f t="shared" si="6"/>
        <v>896436.67867692467</v>
      </c>
      <c r="AC55" s="50">
        <f t="shared" si="6"/>
        <v>928247.47822592582</v>
      </c>
      <c r="AD55" s="50">
        <f t="shared" si="6"/>
        <v>960972.13508541614</v>
      </c>
      <c r="AE55" s="50">
        <f t="shared" si="6"/>
        <v>994634.47922799562</v>
      </c>
      <c r="AF55" s="50">
        <f t="shared" si="6"/>
        <v>1029258.9282822441</v>
      </c>
      <c r="AG55" s="50">
        <f t="shared" si="6"/>
        <v>1064870.5015069714</v>
      </c>
      <c r="AH55" s="50">
        <f t="shared" si="6"/>
        <v>1101494.8340893749</v>
      </c>
      <c r="AI55" s="50">
        <f t="shared" si="6"/>
        <v>1139158.1917744717</v>
      </c>
      <c r="AJ55" s="50">
        <f t="shared" si="6"/>
        <v>1177887.4858333366</v>
      </c>
      <c r="AK55" s="50">
        <f t="shared" si="6"/>
        <v>1217710.2883778464</v>
      </c>
      <c r="AL55" s="50">
        <f t="shared" si="6"/>
        <v>1258654.8480298033</v>
      </c>
      <c r="AM55" s="50">
        <f t="shared" si="6"/>
        <v>1300750.1059524871</v>
      </c>
      <c r="AN55" s="50">
        <f t="shared" si="6"/>
        <v>1344025.7122528665</v>
      </c>
      <c r="AO55" s="50">
        <f t="shared" si="6"/>
        <v>1388512.04276288</v>
      </c>
      <c r="AP55" s="50">
        <f t="shared" si="6"/>
        <v>1434240.216208393</v>
      </c>
      <c r="AQ55" s="50">
        <f t="shared" si="6"/>
        <v>1481242.1117746215</v>
      </c>
      <c r="AR55" s="50">
        <f t="shared" si="6"/>
        <v>1529550.3870770156</v>
      </c>
      <c r="AS55" s="51">
        <f t="shared" si="6"/>
        <v>1579198.4965467956</v>
      </c>
      <c r="AU55" s="56"/>
      <c r="AV55" s="56"/>
      <c r="AW55" s="56"/>
      <c r="AX55" s="56"/>
      <c r="AY55" s="56"/>
      <c r="AZ55" s="56"/>
      <c r="BB55" s="57" t="b">
        <v>1</v>
      </c>
    </row>
    <row r="56" spans="1:54" x14ac:dyDescent="0.2">
      <c r="A56" s="1"/>
      <c r="B56" s="45"/>
      <c r="C56" s="59" t="s">
        <v>138</v>
      </c>
      <c r="D56" s="49"/>
      <c r="E56" s="60">
        <v>1103680.7662109374</v>
      </c>
      <c r="F56" s="60">
        <v>939142.07126359013</v>
      </c>
      <c r="G56" s="60">
        <f t="shared" ref="F56:AS56" si="7">SUM(G46,G55)</f>
        <v>1093829.2734948751</v>
      </c>
      <c r="H56" s="60">
        <f t="shared" si="7"/>
        <v>1115705.8589647727</v>
      </c>
      <c r="I56" s="60">
        <f t="shared" si="7"/>
        <v>1138019.9761440682</v>
      </c>
      <c r="J56" s="60">
        <f t="shared" si="7"/>
        <v>1160780.3756669494</v>
      </c>
      <c r="K56" s="60">
        <f t="shared" si="7"/>
        <v>1208731.2753080104</v>
      </c>
      <c r="L56" s="60">
        <f t="shared" si="7"/>
        <v>1258135.898784447</v>
      </c>
      <c r="M56" s="60">
        <f t="shared" si="7"/>
        <v>1309033.214689818</v>
      </c>
      <c r="N56" s="60">
        <f t="shared" si="7"/>
        <v>1361463.1688718898</v>
      </c>
      <c r="O56" s="60">
        <f t="shared" si="7"/>
        <v>1415466.7079353686</v>
      </c>
      <c r="P56" s="60">
        <f t="shared" si="7"/>
        <v>1471085.8032938377</v>
      </c>
      <c r="Q56" s="60">
        <f t="shared" si="7"/>
        <v>1528363.4757834715</v>
      </c>
      <c r="R56" s="60">
        <f t="shared" si="7"/>
        <v>1587343.8208513733</v>
      </c>
      <c r="S56" s="60">
        <f t="shared" si="7"/>
        <v>1648072.0343316779</v>
      </c>
      <c r="T56" s="60">
        <f t="shared" si="7"/>
        <v>1710594.4388228538</v>
      </c>
      <c r="U56" s="60">
        <f t="shared" si="7"/>
        <v>1774958.5106799435</v>
      </c>
      <c r="V56" s="60">
        <f t="shared" si="7"/>
        <v>1841212.9076357889</v>
      </c>
      <c r="W56" s="60">
        <f t="shared" si="7"/>
        <v>1909407.4970655954</v>
      </c>
      <c r="X56" s="60">
        <f t="shared" si="7"/>
        <v>1979593.3849095399</v>
      </c>
      <c r="Y56" s="60">
        <f t="shared" si="7"/>
        <v>2051822.9452684163</v>
      </c>
      <c r="Z56" s="60">
        <f t="shared" si="7"/>
        <v>2126149.8506876836</v>
      </c>
      <c r="AA56" s="60">
        <f t="shared" si="7"/>
        <v>2202629.1031456143</v>
      </c>
      <c r="AB56" s="60">
        <f t="shared" si="7"/>
        <v>2281317.0657615871</v>
      </c>
      <c r="AC56" s="60">
        <f t="shared" si="7"/>
        <v>2362271.4952409407</v>
      </c>
      <c r="AD56" s="60">
        <f t="shared" si="7"/>
        <v>2445551.5750731635</v>
      </c>
      <c r="AE56" s="60">
        <f t="shared" si="7"/>
        <v>2531217.9495005794</v>
      </c>
      <c r="AF56" s="60">
        <f t="shared" si="7"/>
        <v>2619332.7582750623</v>
      </c>
      <c r="AG56" s="60">
        <f t="shared" si="7"/>
        <v>2709959.6722207242</v>
      </c>
      <c r="AH56" s="60">
        <f t="shared" si="7"/>
        <v>2803163.9296209025</v>
      </c>
      <c r="AI56" s="60">
        <f t="shared" si="7"/>
        <v>2899012.3734481996</v>
      </c>
      <c r="AJ56" s="60">
        <f t="shared" si="7"/>
        <v>2997573.4894567411</v>
      </c>
      <c r="AK56" s="60">
        <f t="shared" si="7"/>
        <v>3098917.4451562436</v>
      </c>
      <c r="AL56" s="60">
        <f t="shared" si="7"/>
        <v>3203116.1296879444</v>
      </c>
      <c r="AM56" s="60">
        <f t="shared" si="7"/>
        <v>3310243.1946228505</v>
      </c>
      <c r="AN56" s="60">
        <f t="shared" si="7"/>
        <v>3420374.0957032777</v>
      </c>
      <c r="AO56" s="60">
        <f t="shared" si="7"/>
        <v>3533586.1355490731</v>
      </c>
      <c r="AP56" s="60">
        <f t="shared" si="7"/>
        <v>3649958.5073504187</v>
      </c>
      <c r="AQ56" s="60">
        <f t="shared" si="7"/>
        <v>3769572.3395695989</v>
      </c>
      <c r="AR56" s="60">
        <f t="shared" si="7"/>
        <v>3892510.7416746058</v>
      </c>
      <c r="AS56" s="61">
        <f t="shared" si="7"/>
        <v>4018858.8509279857</v>
      </c>
      <c r="AU56" s="62"/>
      <c r="AV56" s="62"/>
      <c r="AW56" s="62"/>
      <c r="AX56" s="62"/>
      <c r="AY56" s="62"/>
      <c r="AZ56" s="62"/>
      <c r="BB56" s="53" t="b">
        <v>1</v>
      </c>
    </row>
    <row r="57" spans="1:54" x14ac:dyDescent="0.2">
      <c r="A57" s="1"/>
      <c r="B57" s="37" t="s">
        <v>139</v>
      </c>
      <c r="C57" s="32"/>
      <c r="D57" s="32"/>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c r="AF57" s="33"/>
      <c r="AG57" s="33"/>
      <c r="AH57" s="33"/>
      <c r="AI57" s="33"/>
      <c r="AJ57" s="33"/>
      <c r="AK57" s="33"/>
      <c r="AL57" s="33"/>
      <c r="AM57" s="33"/>
      <c r="AN57" s="33"/>
      <c r="AO57" s="33"/>
      <c r="AP57" s="33"/>
      <c r="AQ57" s="33"/>
      <c r="AR57" s="33"/>
      <c r="AS57" s="34"/>
      <c r="AU57" s="43"/>
      <c r="AV57" s="43"/>
      <c r="AW57" s="43"/>
      <c r="AX57" s="43"/>
      <c r="AY57" s="43"/>
      <c r="AZ57" s="43"/>
      <c r="BB57" s="48" t="b">
        <v>1</v>
      </c>
    </row>
    <row r="58" spans="1:54" x14ac:dyDescent="0.2">
      <c r="A58" s="1"/>
      <c r="B58" s="45"/>
      <c r="C58" s="32" t="s">
        <v>140</v>
      </c>
      <c r="D58" s="32"/>
      <c r="E58" s="33"/>
      <c r="F58" s="33"/>
      <c r="G58" s="33"/>
      <c r="H58" s="33"/>
      <c r="I58" s="33"/>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4"/>
      <c r="AU58" s="43"/>
      <c r="AV58" s="43"/>
      <c r="AW58" s="43"/>
      <c r="AX58" s="43"/>
      <c r="AY58" s="43"/>
      <c r="AZ58" s="43"/>
      <c r="BB58" s="40" t="b">
        <v>1</v>
      </c>
    </row>
    <row r="59" spans="1:54" x14ac:dyDescent="0.2">
      <c r="A59" s="1"/>
      <c r="B59" s="45"/>
      <c r="C59" s="32"/>
      <c r="D59" s="32" t="s">
        <v>141</v>
      </c>
      <c r="E59" s="33">
        <v>0</v>
      </c>
      <c r="F59" s="33">
        <v>0</v>
      </c>
      <c r="G59" s="33">
        <v>0</v>
      </c>
      <c r="H59" s="33">
        <v>0</v>
      </c>
      <c r="I59" s="33">
        <v>0</v>
      </c>
      <c r="J59" s="33">
        <v>0</v>
      </c>
      <c r="K59" s="33">
        <v>0</v>
      </c>
      <c r="L59" s="33">
        <v>0</v>
      </c>
      <c r="M59" s="33">
        <v>0</v>
      </c>
      <c r="N59" s="33">
        <v>0</v>
      </c>
      <c r="O59" s="33">
        <v>0</v>
      </c>
      <c r="P59" s="33">
        <v>0</v>
      </c>
      <c r="Q59" s="33">
        <v>0</v>
      </c>
      <c r="R59" s="33">
        <v>0</v>
      </c>
      <c r="S59" s="33">
        <v>0</v>
      </c>
      <c r="T59" s="33">
        <v>0</v>
      </c>
      <c r="U59" s="33">
        <v>0</v>
      </c>
      <c r="V59" s="33">
        <v>0</v>
      </c>
      <c r="W59" s="33">
        <v>0</v>
      </c>
      <c r="X59" s="33">
        <v>0</v>
      </c>
      <c r="Y59" s="33">
        <v>0</v>
      </c>
      <c r="Z59" s="33">
        <v>0</v>
      </c>
      <c r="AA59" s="33">
        <v>0</v>
      </c>
      <c r="AB59" s="33">
        <v>0</v>
      </c>
      <c r="AC59" s="33">
        <v>0</v>
      </c>
      <c r="AD59" s="33">
        <v>0</v>
      </c>
      <c r="AE59" s="33">
        <v>0</v>
      </c>
      <c r="AF59" s="33">
        <v>0</v>
      </c>
      <c r="AG59" s="33">
        <v>0</v>
      </c>
      <c r="AH59" s="33">
        <v>0</v>
      </c>
      <c r="AI59" s="33">
        <v>0</v>
      </c>
      <c r="AJ59" s="33">
        <v>0</v>
      </c>
      <c r="AK59" s="33">
        <v>0</v>
      </c>
      <c r="AL59" s="33">
        <v>0</v>
      </c>
      <c r="AM59" s="33">
        <v>0</v>
      </c>
      <c r="AN59" s="33">
        <v>0</v>
      </c>
      <c r="AO59" s="33">
        <v>0</v>
      </c>
      <c r="AP59" s="33">
        <v>0</v>
      </c>
      <c r="AQ59" s="33">
        <v>0</v>
      </c>
      <c r="AR59" s="33">
        <v>0</v>
      </c>
      <c r="AS59" s="34">
        <v>0</v>
      </c>
      <c r="AU59" s="46" t="s">
        <v>54</v>
      </c>
      <c r="AV59" s="46" t="s">
        <v>139</v>
      </c>
      <c r="AW59" s="46" t="s">
        <v>140</v>
      </c>
      <c r="AX59" s="46" t="s">
        <v>54</v>
      </c>
      <c r="AY59" s="46" t="s">
        <v>142</v>
      </c>
      <c r="AZ59" s="46" t="s">
        <v>143</v>
      </c>
      <c r="BB59" s="47" t="b">
        <v>1</v>
      </c>
    </row>
    <row r="60" spans="1:54" hidden="1" x14ac:dyDescent="0.2">
      <c r="A60" s="1"/>
      <c r="B60" s="45"/>
      <c r="C60" s="32"/>
      <c r="D60" s="32" t="s">
        <v>144</v>
      </c>
      <c r="E60" s="33">
        <v>0</v>
      </c>
      <c r="F60" s="33">
        <v>0</v>
      </c>
      <c r="G60" s="33">
        <v>0</v>
      </c>
      <c r="H60" s="33">
        <v>0</v>
      </c>
      <c r="I60" s="33">
        <v>0</v>
      </c>
      <c r="J60" s="33">
        <v>0</v>
      </c>
      <c r="K60" s="33">
        <v>0</v>
      </c>
      <c r="L60" s="33">
        <v>0</v>
      </c>
      <c r="M60" s="33">
        <v>0</v>
      </c>
      <c r="N60" s="33">
        <v>0</v>
      </c>
      <c r="O60" s="33">
        <v>0</v>
      </c>
      <c r="P60" s="33">
        <v>0</v>
      </c>
      <c r="Q60" s="33">
        <v>0</v>
      </c>
      <c r="R60" s="33">
        <v>0</v>
      </c>
      <c r="S60" s="33">
        <v>0</v>
      </c>
      <c r="T60" s="33">
        <v>0</v>
      </c>
      <c r="U60" s="33">
        <v>0</v>
      </c>
      <c r="V60" s="33">
        <v>0</v>
      </c>
      <c r="W60" s="33">
        <v>0</v>
      </c>
      <c r="X60" s="33">
        <v>0</v>
      </c>
      <c r="Y60" s="33">
        <v>0</v>
      </c>
      <c r="Z60" s="33">
        <v>0</v>
      </c>
      <c r="AA60" s="33">
        <v>0</v>
      </c>
      <c r="AB60" s="33">
        <v>0</v>
      </c>
      <c r="AC60" s="33">
        <v>0</v>
      </c>
      <c r="AD60" s="33">
        <v>0</v>
      </c>
      <c r="AE60" s="33">
        <v>0</v>
      </c>
      <c r="AF60" s="33">
        <v>0</v>
      </c>
      <c r="AG60" s="33">
        <v>0</v>
      </c>
      <c r="AH60" s="33">
        <v>0</v>
      </c>
      <c r="AI60" s="33">
        <v>0</v>
      </c>
      <c r="AJ60" s="33">
        <v>0</v>
      </c>
      <c r="AK60" s="33">
        <v>0</v>
      </c>
      <c r="AL60" s="33">
        <v>0</v>
      </c>
      <c r="AM60" s="33">
        <v>0</v>
      </c>
      <c r="AN60" s="33">
        <v>0</v>
      </c>
      <c r="AO60" s="33">
        <v>0</v>
      </c>
      <c r="AP60" s="33">
        <v>0</v>
      </c>
      <c r="AQ60" s="33">
        <v>0</v>
      </c>
      <c r="AR60" s="33">
        <v>0</v>
      </c>
      <c r="AS60" s="34">
        <v>0</v>
      </c>
      <c r="AU60" s="46" t="s">
        <v>54</v>
      </c>
      <c r="AV60" s="46" t="s">
        <v>139</v>
      </c>
      <c r="AW60" s="46" t="s">
        <v>140</v>
      </c>
      <c r="AX60" s="46" t="s">
        <v>54</v>
      </c>
      <c r="AY60" s="46" t="s">
        <v>142</v>
      </c>
      <c r="AZ60" s="46" t="s">
        <v>145</v>
      </c>
      <c r="BB60" s="47" t="b">
        <v>0</v>
      </c>
    </row>
    <row r="61" spans="1:54" hidden="1" x14ac:dyDescent="0.2">
      <c r="A61" s="1"/>
      <c r="B61" s="45"/>
      <c r="C61" s="32"/>
      <c r="D61" s="32" t="s">
        <v>146</v>
      </c>
      <c r="E61" s="33">
        <v>0</v>
      </c>
      <c r="F61" s="33">
        <v>0</v>
      </c>
      <c r="G61" s="33">
        <v>0</v>
      </c>
      <c r="H61" s="33">
        <v>0</v>
      </c>
      <c r="I61" s="33">
        <v>0</v>
      </c>
      <c r="J61" s="33">
        <v>0</v>
      </c>
      <c r="K61" s="33">
        <v>0</v>
      </c>
      <c r="L61" s="33">
        <v>0</v>
      </c>
      <c r="M61" s="33">
        <v>0</v>
      </c>
      <c r="N61" s="33">
        <v>0</v>
      </c>
      <c r="O61" s="33">
        <v>0</v>
      </c>
      <c r="P61" s="33">
        <v>0</v>
      </c>
      <c r="Q61" s="33">
        <v>0</v>
      </c>
      <c r="R61" s="33">
        <v>0</v>
      </c>
      <c r="S61" s="33">
        <v>0</v>
      </c>
      <c r="T61" s="33">
        <v>0</v>
      </c>
      <c r="U61" s="33">
        <v>0</v>
      </c>
      <c r="V61" s="33">
        <v>0</v>
      </c>
      <c r="W61" s="33">
        <v>0</v>
      </c>
      <c r="X61" s="33">
        <v>0</v>
      </c>
      <c r="Y61" s="33">
        <v>0</v>
      </c>
      <c r="Z61" s="33">
        <v>0</v>
      </c>
      <c r="AA61" s="33">
        <v>0</v>
      </c>
      <c r="AB61" s="33">
        <v>0</v>
      </c>
      <c r="AC61" s="33">
        <v>0</v>
      </c>
      <c r="AD61" s="33">
        <v>0</v>
      </c>
      <c r="AE61" s="33">
        <v>0</v>
      </c>
      <c r="AF61" s="33">
        <v>0</v>
      </c>
      <c r="AG61" s="33">
        <v>0</v>
      </c>
      <c r="AH61" s="33">
        <v>0</v>
      </c>
      <c r="AI61" s="33">
        <v>0</v>
      </c>
      <c r="AJ61" s="33">
        <v>0</v>
      </c>
      <c r="AK61" s="33">
        <v>0</v>
      </c>
      <c r="AL61" s="33">
        <v>0</v>
      </c>
      <c r="AM61" s="33">
        <v>0</v>
      </c>
      <c r="AN61" s="33">
        <v>0</v>
      </c>
      <c r="AO61" s="33">
        <v>0</v>
      </c>
      <c r="AP61" s="33">
        <v>0</v>
      </c>
      <c r="AQ61" s="33">
        <v>0</v>
      </c>
      <c r="AR61" s="33">
        <v>0</v>
      </c>
      <c r="AS61" s="34">
        <v>0</v>
      </c>
      <c r="AU61" s="46" t="s">
        <v>54</v>
      </c>
      <c r="AV61" s="46" t="s">
        <v>139</v>
      </c>
      <c r="AW61" s="46" t="s">
        <v>140</v>
      </c>
      <c r="AX61" s="46" t="s">
        <v>54</v>
      </c>
      <c r="AY61" s="46" t="s">
        <v>142</v>
      </c>
      <c r="AZ61" s="46" t="s">
        <v>147</v>
      </c>
      <c r="BB61" s="47" t="b">
        <v>0</v>
      </c>
    </row>
    <row r="62" spans="1:54" hidden="1" x14ac:dyDescent="0.2">
      <c r="A62" s="1"/>
      <c r="B62" s="45"/>
      <c r="C62" s="32"/>
      <c r="D62" s="32" t="s">
        <v>148</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c r="AF62" s="33">
        <v>0</v>
      </c>
      <c r="AG62" s="33">
        <v>0</v>
      </c>
      <c r="AH62" s="33">
        <v>0</v>
      </c>
      <c r="AI62" s="33">
        <v>0</v>
      </c>
      <c r="AJ62" s="33">
        <v>0</v>
      </c>
      <c r="AK62" s="33">
        <v>0</v>
      </c>
      <c r="AL62" s="33">
        <v>0</v>
      </c>
      <c r="AM62" s="33">
        <v>0</v>
      </c>
      <c r="AN62" s="33">
        <v>0</v>
      </c>
      <c r="AO62" s="33">
        <v>0</v>
      </c>
      <c r="AP62" s="33">
        <v>0</v>
      </c>
      <c r="AQ62" s="33">
        <v>0</v>
      </c>
      <c r="AR62" s="33">
        <v>0</v>
      </c>
      <c r="AS62" s="34">
        <v>0</v>
      </c>
      <c r="AU62" s="46" t="s">
        <v>54</v>
      </c>
      <c r="AV62" s="46" t="s">
        <v>139</v>
      </c>
      <c r="AW62" s="46" t="s">
        <v>140</v>
      </c>
      <c r="AX62" s="46" t="s">
        <v>54</v>
      </c>
      <c r="AY62" s="46" t="s">
        <v>142</v>
      </c>
      <c r="AZ62" s="46" t="s">
        <v>149</v>
      </c>
      <c r="BB62" s="47" t="b">
        <v>0</v>
      </c>
    </row>
    <row r="63" spans="1:54" x14ac:dyDescent="0.2">
      <c r="A63" s="1"/>
      <c r="B63" s="45"/>
      <c r="C63" s="32"/>
      <c r="D63" s="49" t="s">
        <v>150</v>
      </c>
      <c r="E63" s="50">
        <v>0</v>
      </c>
      <c r="F63" s="50">
        <v>0</v>
      </c>
      <c r="G63" s="50">
        <f t="shared" ref="F63:AS63" si="8">SUM(G59:G62)</f>
        <v>0</v>
      </c>
      <c r="H63" s="50">
        <f t="shared" si="8"/>
        <v>0</v>
      </c>
      <c r="I63" s="50">
        <f t="shared" si="8"/>
        <v>0</v>
      </c>
      <c r="J63" s="50">
        <f t="shared" si="8"/>
        <v>0</v>
      </c>
      <c r="K63" s="50">
        <f t="shared" si="8"/>
        <v>0</v>
      </c>
      <c r="L63" s="50">
        <f t="shared" si="8"/>
        <v>0</v>
      </c>
      <c r="M63" s="50">
        <f t="shared" si="8"/>
        <v>0</v>
      </c>
      <c r="N63" s="50">
        <f t="shared" si="8"/>
        <v>0</v>
      </c>
      <c r="O63" s="50">
        <f t="shared" si="8"/>
        <v>0</v>
      </c>
      <c r="P63" s="50">
        <f t="shared" si="8"/>
        <v>0</v>
      </c>
      <c r="Q63" s="50">
        <f t="shared" si="8"/>
        <v>0</v>
      </c>
      <c r="R63" s="50">
        <f t="shared" si="8"/>
        <v>0</v>
      </c>
      <c r="S63" s="50">
        <f t="shared" si="8"/>
        <v>0</v>
      </c>
      <c r="T63" s="50">
        <f t="shared" si="8"/>
        <v>0</v>
      </c>
      <c r="U63" s="50">
        <f t="shared" si="8"/>
        <v>0</v>
      </c>
      <c r="V63" s="50">
        <f t="shared" si="8"/>
        <v>0</v>
      </c>
      <c r="W63" s="50">
        <f t="shared" si="8"/>
        <v>0</v>
      </c>
      <c r="X63" s="50">
        <f t="shared" si="8"/>
        <v>0</v>
      </c>
      <c r="Y63" s="50">
        <f t="shared" si="8"/>
        <v>0</v>
      </c>
      <c r="Z63" s="50">
        <f t="shared" si="8"/>
        <v>0</v>
      </c>
      <c r="AA63" s="50">
        <f t="shared" si="8"/>
        <v>0</v>
      </c>
      <c r="AB63" s="50">
        <f t="shared" si="8"/>
        <v>0</v>
      </c>
      <c r="AC63" s="50">
        <f t="shared" si="8"/>
        <v>0</v>
      </c>
      <c r="AD63" s="50">
        <f t="shared" si="8"/>
        <v>0</v>
      </c>
      <c r="AE63" s="50">
        <f t="shared" si="8"/>
        <v>0</v>
      </c>
      <c r="AF63" s="50">
        <f t="shared" si="8"/>
        <v>0</v>
      </c>
      <c r="AG63" s="50">
        <f t="shared" si="8"/>
        <v>0</v>
      </c>
      <c r="AH63" s="50">
        <f t="shared" si="8"/>
        <v>0</v>
      </c>
      <c r="AI63" s="50">
        <f t="shared" si="8"/>
        <v>0</v>
      </c>
      <c r="AJ63" s="50">
        <f t="shared" si="8"/>
        <v>0</v>
      </c>
      <c r="AK63" s="50">
        <f t="shared" si="8"/>
        <v>0</v>
      </c>
      <c r="AL63" s="50">
        <f t="shared" si="8"/>
        <v>0</v>
      </c>
      <c r="AM63" s="50">
        <f t="shared" si="8"/>
        <v>0</v>
      </c>
      <c r="AN63" s="50">
        <f t="shared" si="8"/>
        <v>0</v>
      </c>
      <c r="AO63" s="50">
        <f t="shared" si="8"/>
        <v>0</v>
      </c>
      <c r="AP63" s="50">
        <f t="shared" si="8"/>
        <v>0</v>
      </c>
      <c r="AQ63" s="50">
        <f t="shared" si="8"/>
        <v>0</v>
      </c>
      <c r="AR63" s="50">
        <f t="shared" si="8"/>
        <v>0</v>
      </c>
      <c r="AS63" s="51">
        <f t="shared" si="8"/>
        <v>0</v>
      </c>
      <c r="AU63" s="52"/>
      <c r="AV63" s="52"/>
      <c r="AW63" s="52"/>
      <c r="AX63" s="52"/>
      <c r="AY63" s="52"/>
      <c r="AZ63" s="52"/>
      <c r="BB63" s="53" t="b">
        <v>1</v>
      </c>
    </row>
    <row r="64" spans="1:54" hidden="1" x14ac:dyDescent="0.2">
      <c r="A64" s="1"/>
      <c r="B64" s="45"/>
      <c r="C64" s="32" t="s">
        <v>151</v>
      </c>
      <c r="D64" s="32"/>
      <c r="E64" s="33"/>
      <c r="F64" s="33"/>
      <c r="G64" s="33"/>
      <c r="H64" s="33"/>
      <c r="I64" s="33"/>
      <c r="J64" s="33"/>
      <c r="K64" s="33"/>
      <c r="L64" s="33"/>
      <c r="M64" s="33"/>
      <c r="N64" s="33"/>
      <c r="O64" s="33"/>
      <c r="P64" s="33"/>
      <c r="Q64" s="33"/>
      <c r="R64" s="33"/>
      <c r="S64" s="33"/>
      <c r="T64" s="33"/>
      <c r="U64" s="33"/>
      <c r="V64" s="33"/>
      <c r="W64" s="33"/>
      <c r="X64" s="33"/>
      <c r="Y64" s="33"/>
      <c r="Z64" s="33"/>
      <c r="AA64" s="33"/>
      <c r="AB64" s="33"/>
      <c r="AC64" s="33"/>
      <c r="AD64" s="33"/>
      <c r="AE64" s="33"/>
      <c r="AF64" s="33"/>
      <c r="AG64" s="33"/>
      <c r="AH64" s="33"/>
      <c r="AI64" s="33"/>
      <c r="AJ64" s="33"/>
      <c r="AK64" s="33"/>
      <c r="AL64" s="33"/>
      <c r="AM64" s="33"/>
      <c r="AN64" s="33"/>
      <c r="AO64" s="33"/>
      <c r="AP64" s="33"/>
      <c r="AQ64" s="33"/>
      <c r="AR64" s="33"/>
      <c r="AS64" s="34"/>
      <c r="AU64" s="43"/>
      <c r="AV64" s="43"/>
      <c r="AW64" s="43"/>
      <c r="AX64" s="43"/>
      <c r="AY64" s="43"/>
      <c r="AZ64" s="43"/>
      <c r="BB64" s="40" t="b">
        <v>0</v>
      </c>
    </row>
    <row r="65" spans="1:54" hidden="1" x14ac:dyDescent="0.2">
      <c r="A65" s="1"/>
      <c r="B65" s="45"/>
      <c r="C65" s="32"/>
      <c r="D65" s="32" t="s">
        <v>152</v>
      </c>
      <c r="E65" s="33">
        <v>0</v>
      </c>
      <c r="F65" s="33">
        <v>0</v>
      </c>
      <c r="G65" s="33">
        <v>0</v>
      </c>
      <c r="H65" s="33">
        <v>0</v>
      </c>
      <c r="I65" s="33">
        <v>0</v>
      </c>
      <c r="J65" s="33">
        <v>0</v>
      </c>
      <c r="K65" s="33">
        <v>0</v>
      </c>
      <c r="L65" s="33">
        <v>0</v>
      </c>
      <c r="M65" s="33">
        <v>0</v>
      </c>
      <c r="N65" s="33">
        <v>0</v>
      </c>
      <c r="O65" s="33">
        <v>0</v>
      </c>
      <c r="P65" s="33">
        <v>0</v>
      </c>
      <c r="Q65" s="33">
        <v>0</v>
      </c>
      <c r="R65" s="33">
        <v>0</v>
      </c>
      <c r="S65" s="33">
        <v>0</v>
      </c>
      <c r="T65" s="33">
        <v>0</v>
      </c>
      <c r="U65" s="33">
        <v>0</v>
      </c>
      <c r="V65" s="33">
        <v>0</v>
      </c>
      <c r="W65" s="33">
        <v>0</v>
      </c>
      <c r="X65" s="33">
        <v>0</v>
      </c>
      <c r="Y65" s="33">
        <v>0</v>
      </c>
      <c r="Z65" s="33">
        <v>0</v>
      </c>
      <c r="AA65" s="33">
        <v>0</v>
      </c>
      <c r="AB65" s="33">
        <v>0</v>
      </c>
      <c r="AC65" s="33">
        <v>0</v>
      </c>
      <c r="AD65" s="33">
        <v>0</v>
      </c>
      <c r="AE65" s="33">
        <v>0</v>
      </c>
      <c r="AF65" s="33">
        <v>0</v>
      </c>
      <c r="AG65" s="33">
        <v>0</v>
      </c>
      <c r="AH65" s="33">
        <v>0</v>
      </c>
      <c r="AI65" s="33">
        <v>0</v>
      </c>
      <c r="AJ65" s="33">
        <v>0</v>
      </c>
      <c r="AK65" s="33">
        <v>0</v>
      </c>
      <c r="AL65" s="33">
        <v>0</v>
      </c>
      <c r="AM65" s="33">
        <v>0</v>
      </c>
      <c r="AN65" s="33">
        <v>0</v>
      </c>
      <c r="AO65" s="33">
        <v>0</v>
      </c>
      <c r="AP65" s="33">
        <v>0</v>
      </c>
      <c r="AQ65" s="33">
        <v>0</v>
      </c>
      <c r="AR65" s="33">
        <v>0</v>
      </c>
      <c r="AS65" s="34">
        <v>0</v>
      </c>
      <c r="AU65" s="46" t="s">
        <v>54</v>
      </c>
      <c r="AV65" s="46" t="s">
        <v>139</v>
      </c>
      <c r="AW65" s="46" t="s">
        <v>151</v>
      </c>
      <c r="AX65" s="46" t="s">
        <v>54</v>
      </c>
      <c r="AY65" s="46" t="s">
        <v>142</v>
      </c>
      <c r="AZ65" s="46" t="s">
        <v>153</v>
      </c>
      <c r="BB65" s="47" t="b">
        <v>0</v>
      </c>
    </row>
    <row r="66" spans="1:54" hidden="1" x14ac:dyDescent="0.2">
      <c r="A66" s="1"/>
      <c r="B66" s="45"/>
      <c r="C66" s="32"/>
      <c r="D66" s="32" t="s">
        <v>154</v>
      </c>
      <c r="E66" s="33">
        <v>0</v>
      </c>
      <c r="F66" s="33">
        <v>0</v>
      </c>
      <c r="G66" s="33">
        <v>0</v>
      </c>
      <c r="H66" s="33">
        <v>0</v>
      </c>
      <c r="I66" s="33">
        <v>0</v>
      </c>
      <c r="J66" s="33">
        <v>0</v>
      </c>
      <c r="K66" s="33">
        <v>0</v>
      </c>
      <c r="L66" s="33">
        <v>0</v>
      </c>
      <c r="M66" s="33">
        <v>0</v>
      </c>
      <c r="N66" s="33">
        <v>0</v>
      </c>
      <c r="O66" s="33">
        <v>0</v>
      </c>
      <c r="P66" s="33">
        <v>0</v>
      </c>
      <c r="Q66" s="33">
        <v>0</v>
      </c>
      <c r="R66" s="33">
        <v>0</v>
      </c>
      <c r="S66" s="33">
        <v>0</v>
      </c>
      <c r="T66" s="33">
        <v>0</v>
      </c>
      <c r="U66" s="33">
        <v>0</v>
      </c>
      <c r="V66" s="33">
        <v>0</v>
      </c>
      <c r="W66" s="33">
        <v>0</v>
      </c>
      <c r="X66" s="33">
        <v>0</v>
      </c>
      <c r="Y66" s="33">
        <v>0</v>
      </c>
      <c r="Z66" s="33">
        <v>0</v>
      </c>
      <c r="AA66" s="33">
        <v>0</v>
      </c>
      <c r="AB66" s="33">
        <v>0</v>
      </c>
      <c r="AC66" s="33">
        <v>0</v>
      </c>
      <c r="AD66" s="33">
        <v>0</v>
      </c>
      <c r="AE66" s="33">
        <v>0</v>
      </c>
      <c r="AF66" s="33">
        <v>0</v>
      </c>
      <c r="AG66" s="33">
        <v>0</v>
      </c>
      <c r="AH66" s="33">
        <v>0</v>
      </c>
      <c r="AI66" s="33">
        <v>0</v>
      </c>
      <c r="AJ66" s="33">
        <v>0</v>
      </c>
      <c r="AK66" s="33">
        <v>0</v>
      </c>
      <c r="AL66" s="33">
        <v>0</v>
      </c>
      <c r="AM66" s="33">
        <v>0</v>
      </c>
      <c r="AN66" s="33">
        <v>0</v>
      </c>
      <c r="AO66" s="33">
        <v>0</v>
      </c>
      <c r="AP66" s="33">
        <v>0</v>
      </c>
      <c r="AQ66" s="33">
        <v>0</v>
      </c>
      <c r="AR66" s="33">
        <v>0</v>
      </c>
      <c r="AS66" s="34">
        <v>0</v>
      </c>
      <c r="AU66" s="46" t="s">
        <v>54</v>
      </c>
      <c r="AV66" s="46" t="s">
        <v>139</v>
      </c>
      <c r="AW66" s="46" t="s">
        <v>151</v>
      </c>
      <c r="AX66" s="46" t="s">
        <v>54</v>
      </c>
      <c r="AY66" s="46" t="s">
        <v>142</v>
      </c>
      <c r="AZ66" s="46" t="s">
        <v>155</v>
      </c>
      <c r="BB66" s="47" t="b">
        <v>0</v>
      </c>
    </row>
    <row r="67" spans="1:54" hidden="1" x14ac:dyDescent="0.2">
      <c r="A67" s="1"/>
      <c r="B67" s="45"/>
      <c r="C67" s="32"/>
      <c r="D67" s="32" t="s">
        <v>156</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c r="AF67" s="33">
        <v>0</v>
      </c>
      <c r="AG67" s="33">
        <v>0</v>
      </c>
      <c r="AH67" s="33">
        <v>0</v>
      </c>
      <c r="AI67" s="33">
        <v>0</v>
      </c>
      <c r="AJ67" s="33">
        <v>0</v>
      </c>
      <c r="AK67" s="33">
        <v>0</v>
      </c>
      <c r="AL67" s="33">
        <v>0</v>
      </c>
      <c r="AM67" s="33">
        <v>0</v>
      </c>
      <c r="AN67" s="33">
        <v>0</v>
      </c>
      <c r="AO67" s="33">
        <v>0</v>
      </c>
      <c r="AP67" s="33">
        <v>0</v>
      </c>
      <c r="AQ67" s="33">
        <v>0</v>
      </c>
      <c r="AR67" s="33">
        <v>0</v>
      </c>
      <c r="AS67" s="34">
        <v>0</v>
      </c>
      <c r="AU67" s="46" t="s">
        <v>54</v>
      </c>
      <c r="AV67" s="46" t="s">
        <v>139</v>
      </c>
      <c r="AW67" s="46" t="s">
        <v>151</v>
      </c>
      <c r="AX67" s="46" t="s">
        <v>54</v>
      </c>
      <c r="AY67" s="46" t="s">
        <v>142</v>
      </c>
      <c r="AZ67" s="46" t="s">
        <v>157</v>
      </c>
      <c r="BB67" s="47" t="b">
        <v>0</v>
      </c>
    </row>
    <row r="68" spans="1:54" hidden="1" x14ac:dyDescent="0.2">
      <c r="A68" s="1"/>
      <c r="B68" s="45"/>
      <c r="C68" s="32"/>
      <c r="D68" s="49" t="s">
        <v>158</v>
      </c>
      <c r="E68" s="33">
        <v>0</v>
      </c>
      <c r="F68" s="33">
        <v>0</v>
      </c>
      <c r="G68" s="33">
        <f t="shared" ref="F68:AN68" si="9">SUM(G65:G67)</f>
        <v>0</v>
      </c>
      <c r="H68" s="33">
        <f t="shared" si="9"/>
        <v>0</v>
      </c>
      <c r="I68" s="33">
        <f t="shared" si="9"/>
        <v>0</v>
      </c>
      <c r="J68" s="33">
        <f t="shared" si="9"/>
        <v>0</v>
      </c>
      <c r="K68" s="33">
        <f t="shared" si="9"/>
        <v>0</v>
      </c>
      <c r="L68" s="33">
        <f t="shared" si="9"/>
        <v>0</v>
      </c>
      <c r="M68" s="33">
        <f t="shared" si="9"/>
        <v>0</v>
      </c>
      <c r="N68" s="33">
        <f t="shared" si="9"/>
        <v>0</v>
      </c>
      <c r="O68" s="33">
        <f t="shared" si="9"/>
        <v>0</v>
      </c>
      <c r="P68" s="33">
        <f t="shared" si="9"/>
        <v>0</v>
      </c>
      <c r="Q68" s="33">
        <f t="shared" si="9"/>
        <v>0</v>
      </c>
      <c r="R68" s="33">
        <f t="shared" si="9"/>
        <v>0</v>
      </c>
      <c r="S68" s="33">
        <f t="shared" si="9"/>
        <v>0</v>
      </c>
      <c r="T68" s="33">
        <f t="shared" si="9"/>
        <v>0</v>
      </c>
      <c r="U68" s="33">
        <f t="shared" si="9"/>
        <v>0</v>
      </c>
      <c r="V68" s="33">
        <f t="shared" si="9"/>
        <v>0</v>
      </c>
      <c r="W68" s="33">
        <f t="shared" si="9"/>
        <v>0</v>
      </c>
      <c r="X68" s="33">
        <f t="shared" si="9"/>
        <v>0</v>
      </c>
      <c r="Y68" s="33">
        <f t="shared" si="9"/>
        <v>0</v>
      </c>
      <c r="Z68" s="33">
        <f t="shared" si="9"/>
        <v>0</v>
      </c>
      <c r="AA68" s="33">
        <f t="shared" si="9"/>
        <v>0</v>
      </c>
      <c r="AB68" s="33">
        <f t="shared" si="9"/>
        <v>0</v>
      </c>
      <c r="AC68" s="33">
        <f t="shared" si="9"/>
        <v>0</v>
      </c>
      <c r="AD68" s="33">
        <f t="shared" si="9"/>
        <v>0</v>
      </c>
      <c r="AE68" s="33">
        <f t="shared" si="9"/>
        <v>0</v>
      </c>
      <c r="AF68" s="33">
        <f t="shared" si="9"/>
        <v>0</v>
      </c>
      <c r="AG68" s="33">
        <f t="shared" si="9"/>
        <v>0</v>
      </c>
      <c r="AH68" s="33">
        <f t="shared" si="9"/>
        <v>0</v>
      </c>
      <c r="AI68" s="33">
        <f t="shared" si="9"/>
        <v>0</v>
      </c>
      <c r="AJ68" s="33">
        <f t="shared" si="9"/>
        <v>0</v>
      </c>
      <c r="AK68" s="33">
        <f t="shared" si="9"/>
        <v>0</v>
      </c>
      <c r="AL68" s="33">
        <f t="shared" si="9"/>
        <v>0</v>
      </c>
      <c r="AM68" s="33">
        <f t="shared" si="9"/>
        <v>0</v>
      </c>
      <c r="AN68" s="33">
        <f t="shared" si="9"/>
        <v>0</v>
      </c>
      <c r="AO68" s="33">
        <f>SUM(AO65:AO67)</f>
        <v>0</v>
      </c>
      <c r="AP68" s="33">
        <f>SUM(AP65:AP67)</f>
        <v>0</v>
      </c>
      <c r="AQ68" s="33">
        <f>SUM(AQ65:AQ67)</f>
        <v>0</v>
      </c>
      <c r="AR68" s="33">
        <f>SUM(AR65:AR67)</f>
        <v>0</v>
      </c>
      <c r="AS68" s="34">
        <f>SUM(AS65:AS67)</f>
        <v>0</v>
      </c>
      <c r="AU68" s="52"/>
      <c r="AV68" s="52"/>
      <c r="AW68" s="52"/>
      <c r="AX68" s="52"/>
      <c r="AY68" s="52"/>
      <c r="AZ68" s="52"/>
      <c r="BB68" s="53" t="b">
        <v>0</v>
      </c>
    </row>
    <row r="69" spans="1:54" x14ac:dyDescent="0.2">
      <c r="A69" s="1"/>
      <c r="B69" s="45"/>
      <c r="C69" s="32" t="s">
        <v>159</v>
      </c>
      <c r="D69" s="32"/>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3"/>
      <c r="AG69" s="33"/>
      <c r="AH69" s="33"/>
      <c r="AI69" s="33"/>
      <c r="AJ69" s="33"/>
      <c r="AK69" s="33"/>
      <c r="AL69" s="33"/>
      <c r="AM69" s="33"/>
      <c r="AN69" s="33"/>
      <c r="AO69" s="33"/>
      <c r="AP69" s="33"/>
      <c r="AQ69" s="33"/>
      <c r="AR69" s="33"/>
      <c r="AS69" s="34"/>
      <c r="AU69" s="43"/>
      <c r="AV69" s="43"/>
      <c r="AW69" s="43"/>
      <c r="AX69" s="43"/>
      <c r="AY69" s="43"/>
      <c r="AZ69" s="43"/>
      <c r="BB69" s="40" t="b">
        <v>1</v>
      </c>
    </row>
    <row r="70" spans="1:54" x14ac:dyDescent="0.2">
      <c r="A70" s="1"/>
      <c r="B70" s="45"/>
      <c r="C70" s="32"/>
      <c r="D70" s="32" t="s">
        <v>160</v>
      </c>
      <c r="E70" s="33">
        <v>999.95995361328119</v>
      </c>
      <c r="F70" s="33">
        <v>0</v>
      </c>
      <c r="G70" s="33">
        <v>0</v>
      </c>
      <c r="H70" s="33">
        <v>0</v>
      </c>
      <c r="I70" s="33">
        <v>0</v>
      </c>
      <c r="J70" s="33">
        <v>0</v>
      </c>
      <c r="K70" s="33">
        <v>0</v>
      </c>
      <c r="L70" s="33">
        <v>0</v>
      </c>
      <c r="M70" s="33">
        <v>0</v>
      </c>
      <c r="N70" s="33">
        <v>0</v>
      </c>
      <c r="O70" s="33">
        <v>0</v>
      </c>
      <c r="P70" s="33">
        <v>0</v>
      </c>
      <c r="Q70" s="33">
        <v>0</v>
      </c>
      <c r="R70" s="33">
        <v>0</v>
      </c>
      <c r="S70" s="33">
        <v>0</v>
      </c>
      <c r="T70" s="33">
        <v>0</v>
      </c>
      <c r="U70" s="33">
        <v>0</v>
      </c>
      <c r="V70" s="33">
        <v>0</v>
      </c>
      <c r="W70" s="33">
        <v>0</v>
      </c>
      <c r="X70" s="33">
        <v>0</v>
      </c>
      <c r="Y70" s="33">
        <v>0</v>
      </c>
      <c r="Z70" s="33">
        <v>0</v>
      </c>
      <c r="AA70" s="33">
        <v>0</v>
      </c>
      <c r="AB70" s="33">
        <v>0</v>
      </c>
      <c r="AC70" s="33">
        <v>0</v>
      </c>
      <c r="AD70" s="33">
        <v>0</v>
      </c>
      <c r="AE70" s="33">
        <v>0</v>
      </c>
      <c r="AF70" s="33">
        <v>0</v>
      </c>
      <c r="AG70" s="33">
        <v>0</v>
      </c>
      <c r="AH70" s="33">
        <v>0</v>
      </c>
      <c r="AI70" s="33">
        <v>0</v>
      </c>
      <c r="AJ70" s="33">
        <v>0</v>
      </c>
      <c r="AK70" s="33">
        <v>0</v>
      </c>
      <c r="AL70" s="33">
        <v>0</v>
      </c>
      <c r="AM70" s="33">
        <v>0</v>
      </c>
      <c r="AN70" s="33">
        <v>0</v>
      </c>
      <c r="AO70" s="33">
        <v>0</v>
      </c>
      <c r="AP70" s="33">
        <v>0</v>
      </c>
      <c r="AQ70" s="33">
        <v>0</v>
      </c>
      <c r="AR70" s="33">
        <v>0</v>
      </c>
      <c r="AS70" s="34">
        <v>0</v>
      </c>
      <c r="AU70" s="46" t="s">
        <v>54</v>
      </c>
      <c r="AV70" s="46" t="s">
        <v>139</v>
      </c>
      <c r="AW70" s="46" t="s">
        <v>159</v>
      </c>
      <c r="AX70" s="46" t="s">
        <v>54</v>
      </c>
      <c r="AY70" s="46" t="s">
        <v>142</v>
      </c>
      <c r="AZ70" s="46" t="s">
        <v>161</v>
      </c>
      <c r="BB70" s="47" t="b">
        <v>1</v>
      </c>
    </row>
    <row r="71" spans="1:54" hidden="1" x14ac:dyDescent="0.2">
      <c r="A71" s="1"/>
      <c r="B71" s="45"/>
      <c r="C71" s="32"/>
      <c r="D71" s="67" t="s">
        <v>162</v>
      </c>
      <c r="E71" s="33">
        <v>0</v>
      </c>
      <c r="F71" s="33">
        <v>0</v>
      </c>
      <c r="G71" s="33">
        <v>0</v>
      </c>
      <c r="H71" s="33">
        <v>0</v>
      </c>
      <c r="I71" s="33">
        <v>0</v>
      </c>
      <c r="J71" s="33">
        <v>0</v>
      </c>
      <c r="K71" s="33">
        <v>0</v>
      </c>
      <c r="L71" s="33">
        <v>0</v>
      </c>
      <c r="M71" s="33">
        <v>0</v>
      </c>
      <c r="N71" s="33">
        <v>0</v>
      </c>
      <c r="O71" s="33">
        <v>0</v>
      </c>
      <c r="P71" s="33">
        <v>0</v>
      </c>
      <c r="Q71" s="33">
        <v>0</v>
      </c>
      <c r="R71" s="33">
        <v>0</v>
      </c>
      <c r="S71" s="33">
        <v>0</v>
      </c>
      <c r="T71" s="33">
        <v>0</v>
      </c>
      <c r="U71" s="33">
        <v>0</v>
      </c>
      <c r="V71" s="33">
        <v>0</v>
      </c>
      <c r="W71" s="33">
        <v>0</v>
      </c>
      <c r="X71" s="33">
        <v>0</v>
      </c>
      <c r="Y71" s="33">
        <v>0</v>
      </c>
      <c r="Z71" s="33">
        <v>0</v>
      </c>
      <c r="AA71" s="33">
        <v>0</v>
      </c>
      <c r="AB71" s="33">
        <v>0</v>
      </c>
      <c r="AC71" s="33">
        <v>0</v>
      </c>
      <c r="AD71" s="33">
        <v>0</v>
      </c>
      <c r="AE71" s="33">
        <v>0</v>
      </c>
      <c r="AF71" s="33">
        <v>0</v>
      </c>
      <c r="AG71" s="33">
        <v>0</v>
      </c>
      <c r="AH71" s="33">
        <v>0</v>
      </c>
      <c r="AI71" s="33">
        <v>0</v>
      </c>
      <c r="AJ71" s="33">
        <v>0</v>
      </c>
      <c r="AK71" s="33">
        <v>0</v>
      </c>
      <c r="AL71" s="33">
        <v>0</v>
      </c>
      <c r="AM71" s="33">
        <v>0</v>
      </c>
      <c r="AN71" s="33">
        <v>0</v>
      </c>
      <c r="AO71" s="33">
        <v>0</v>
      </c>
      <c r="AP71" s="33">
        <v>0</v>
      </c>
      <c r="AQ71" s="33">
        <v>0</v>
      </c>
      <c r="AR71" s="33">
        <v>0</v>
      </c>
      <c r="AS71" s="34">
        <v>0</v>
      </c>
      <c r="AU71" s="46" t="s">
        <v>54</v>
      </c>
      <c r="AV71" s="46" t="s">
        <v>139</v>
      </c>
      <c r="AW71" s="46" t="s">
        <v>159</v>
      </c>
      <c r="AX71" s="46" t="s">
        <v>54</v>
      </c>
      <c r="AY71" s="46" t="s">
        <v>142</v>
      </c>
      <c r="AZ71" s="46" t="s">
        <v>163</v>
      </c>
      <c r="BB71" s="47" t="b">
        <v>0</v>
      </c>
    </row>
    <row r="72" spans="1:54" x14ac:dyDescent="0.2">
      <c r="A72" s="1"/>
      <c r="B72" s="45"/>
      <c r="C72" s="32"/>
      <c r="D72" s="32" t="s">
        <v>164</v>
      </c>
      <c r="E72" s="33">
        <v>500</v>
      </c>
      <c r="F72" s="33">
        <v>0</v>
      </c>
      <c r="G72" s="33">
        <v>0</v>
      </c>
      <c r="H72" s="33">
        <v>0</v>
      </c>
      <c r="I72" s="33">
        <v>0</v>
      </c>
      <c r="J72" s="33">
        <v>0</v>
      </c>
      <c r="K72" s="33">
        <v>0</v>
      </c>
      <c r="L72" s="33">
        <v>0</v>
      </c>
      <c r="M72" s="33">
        <v>0</v>
      </c>
      <c r="N72" s="33">
        <v>0</v>
      </c>
      <c r="O72" s="33">
        <v>0</v>
      </c>
      <c r="P72" s="33">
        <v>0</v>
      </c>
      <c r="Q72" s="33">
        <v>0</v>
      </c>
      <c r="R72" s="33">
        <v>0</v>
      </c>
      <c r="S72" s="33">
        <v>0</v>
      </c>
      <c r="T72" s="33">
        <v>0</v>
      </c>
      <c r="U72" s="33">
        <v>0</v>
      </c>
      <c r="V72" s="33">
        <v>0</v>
      </c>
      <c r="W72" s="33">
        <v>0</v>
      </c>
      <c r="X72" s="33">
        <v>0</v>
      </c>
      <c r="Y72" s="33">
        <v>0</v>
      </c>
      <c r="Z72" s="33">
        <v>0</v>
      </c>
      <c r="AA72" s="33">
        <v>0</v>
      </c>
      <c r="AB72" s="33">
        <v>0</v>
      </c>
      <c r="AC72" s="33">
        <v>0</v>
      </c>
      <c r="AD72" s="33">
        <v>0</v>
      </c>
      <c r="AE72" s="33">
        <v>0</v>
      </c>
      <c r="AF72" s="33">
        <v>0</v>
      </c>
      <c r="AG72" s="33">
        <v>0</v>
      </c>
      <c r="AH72" s="33">
        <v>0</v>
      </c>
      <c r="AI72" s="33">
        <v>0</v>
      </c>
      <c r="AJ72" s="33">
        <v>0</v>
      </c>
      <c r="AK72" s="33">
        <v>0</v>
      </c>
      <c r="AL72" s="33">
        <v>0</v>
      </c>
      <c r="AM72" s="33">
        <v>0</v>
      </c>
      <c r="AN72" s="33">
        <v>0</v>
      </c>
      <c r="AO72" s="33">
        <v>0</v>
      </c>
      <c r="AP72" s="33">
        <v>0</v>
      </c>
      <c r="AQ72" s="33">
        <v>0</v>
      </c>
      <c r="AR72" s="33">
        <v>0</v>
      </c>
      <c r="AS72" s="34">
        <v>0</v>
      </c>
      <c r="AU72" s="46" t="s">
        <v>54</v>
      </c>
      <c r="AV72" s="46" t="s">
        <v>139</v>
      </c>
      <c r="AW72" s="46" t="s">
        <v>159</v>
      </c>
      <c r="AX72" s="46" t="s">
        <v>54</v>
      </c>
      <c r="AY72" s="46" t="s">
        <v>142</v>
      </c>
      <c r="AZ72" s="46" t="s">
        <v>165</v>
      </c>
      <c r="BB72" s="47" t="b">
        <v>0</v>
      </c>
    </row>
    <row r="73" spans="1:54" hidden="1" x14ac:dyDescent="0.2">
      <c r="A73" s="1"/>
      <c r="B73" s="45"/>
      <c r="C73" s="32"/>
      <c r="D73" s="32" t="s">
        <v>166</v>
      </c>
      <c r="E73" s="33">
        <v>0</v>
      </c>
      <c r="F73" s="33">
        <v>0</v>
      </c>
      <c r="G73" s="33">
        <v>0</v>
      </c>
      <c r="H73" s="33">
        <v>0</v>
      </c>
      <c r="I73" s="33">
        <v>0</v>
      </c>
      <c r="J73" s="33">
        <v>0</v>
      </c>
      <c r="K73" s="33">
        <v>0</v>
      </c>
      <c r="L73" s="33">
        <v>0</v>
      </c>
      <c r="M73" s="33">
        <v>0</v>
      </c>
      <c r="N73" s="33">
        <v>0</v>
      </c>
      <c r="O73" s="33">
        <v>0</v>
      </c>
      <c r="P73" s="33">
        <v>0</v>
      </c>
      <c r="Q73" s="33">
        <v>0</v>
      </c>
      <c r="R73" s="33">
        <v>0</v>
      </c>
      <c r="S73" s="33">
        <v>0</v>
      </c>
      <c r="T73" s="33">
        <v>0</v>
      </c>
      <c r="U73" s="33">
        <v>0</v>
      </c>
      <c r="V73" s="33">
        <v>0</v>
      </c>
      <c r="W73" s="33">
        <v>0</v>
      </c>
      <c r="X73" s="33">
        <v>0</v>
      </c>
      <c r="Y73" s="33">
        <v>0</v>
      </c>
      <c r="Z73" s="33">
        <v>0</v>
      </c>
      <c r="AA73" s="33">
        <v>0</v>
      </c>
      <c r="AB73" s="33">
        <v>0</v>
      </c>
      <c r="AC73" s="33">
        <v>0</v>
      </c>
      <c r="AD73" s="33">
        <v>0</v>
      </c>
      <c r="AE73" s="33">
        <v>0</v>
      </c>
      <c r="AF73" s="33">
        <v>0</v>
      </c>
      <c r="AG73" s="33">
        <v>0</v>
      </c>
      <c r="AH73" s="33">
        <v>0</v>
      </c>
      <c r="AI73" s="33">
        <v>0</v>
      </c>
      <c r="AJ73" s="33">
        <v>0</v>
      </c>
      <c r="AK73" s="33">
        <v>0</v>
      </c>
      <c r="AL73" s="33">
        <v>0</v>
      </c>
      <c r="AM73" s="33">
        <v>0</v>
      </c>
      <c r="AN73" s="33">
        <v>0</v>
      </c>
      <c r="AO73" s="33">
        <v>0</v>
      </c>
      <c r="AP73" s="33">
        <v>0</v>
      </c>
      <c r="AQ73" s="33">
        <v>0</v>
      </c>
      <c r="AR73" s="33">
        <v>0</v>
      </c>
      <c r="AS73" s="34">
        <v>0</v>
      </c>
      <c r="AU73" s="46" t="s">
        <v>54</v>
      </c>
      <c r="AV73" s="46" t="s">
        <v>139</v>
      </c>
      <c r="AW73" s="46" t="s">
        <v>159</v>
      </c>
      <c r="AX73" s="46" t="s">
        <v>54</v>
      </c>
      <c r="AY73" s="46" t="s">
        <v>142</v>
      </c>
      <c r="AZ73" s="46" t="s">
        <v>167</v>
      </c>
      <c r="BB73" s="47" t="b">
        <v>0</v>
      </c>
    </row>
    <row r="74" spans="1:54" x14ac:dyDescent="0.2">
      <c r="A74" s="1"/>
      <c r="B74" s="45"/>
      <c r="C74" s="32"/>
      <c r="D74" s="32" t="s">
        <v>168</v>
      </c>
      <c r="E74" s="33">
        <v>0</v>
      </c>
      <c r="F74" s="33">
        <v>0</v>
      </c>
      <c r="G74" s="33">
        <v>0</v>
      </c>
      <c r="H74" s="33">
        <v>0</v>
      </c>
      <c r="I74" s="33">
        <v>0</v>
      </c>
      <c r="J74" s="33">
        <v>0</v>
      </c>
      <c r="K74" s="33">
        <v>0</v>
      </c>
      <c r="L74" s="33">
        <v>0</v>
      </c>
      <c r="M74" s="33">
        <v>0</v>
      </c>
      <c r="N74" s="33">
        <v>0</v>
      </c>
      <c r="O74" s="33">
        <v>0</v>
      </c>
      <c r="P74" s="33">
        <v>0</v>
      </c>
      <c r="Q74" s="33">
        <v>0</v>
      </c>
      <c r="R74" s="33">
        <v>0</v>
      </c>
      <c r="S74" s="33">
        <v>0</v>
      </c>
      <c r="T74" s="33">
        <v>0</v>
      </c>
      <c r="U74" s="33">
        <v>0</v>
      </c>
      <c r="V74" s="33">
        <v>0</v>
      </c>
      <c r="W74" s="33">
        <v>0</v>
      </c>
      <c r="X74" s="33">
        <v>0</v>
      </c>
      <c r="Y74" s="33">
        <v>0</v>
      </c>
      <c r="Z74" s="33">
        <v>0</v>
      </c>
      <c r="AA74" s="33">
        <v>0</v>
      </c>
      <c r="AB74" s="33">
        <v>0</v>
      </c>
      <c r="AC74" s="33">
        <v>0</v>
      </c>
      <c r="AD74" s="33">
        <v>0</v>
      </c>
      <c r="AE74" s="33">
        <v>0</v>
      </c>
      <c r="AF74" s="33">
        <v>0</v>
      </c>
      <c r="AG74" s="33">
        <v>0</v>
      </c>
      <c r="AH74" s="33">
        <v>0</v>
      </c>
      <c r="AI74" s="33">
        <v>0</v>
      </c>
      <c r="AJ74" s="33">
        <v>0</v>
      </c>
      <c r="AK74" s="33">
        <v>0</v>
      </c>
      <c r="AL74" s="33">
        <v>0</v>
      </c>
      <c r="AM74" s="33">
        <v>0</v>
      </c>
      <c r="AN74" s="33">
        <v>0</v>
      </c>
      <c r="AO74" s="33">
        <v>0</v>
      </c>
      <c r="AP74" s="33">
        <v>0</v>
      </c>
      <c r="AQ74" s="33">
        <v>0</v>
      </c>
      <c r="AR74" s="33">
        <v>0</v>
      </c>
      <c r="AS74" s="34">
        <v>0</v>
      </c>
      <c r="AU74" s="46" t="s">
        <v>54</v>
      </c>
      <c r="AV74" s="46" t="s">
        <v>139</v>
      </c>
      <c r="AW74" s="46" t="s">
        <v>159</v>
      </c>
      <c r="AX74" s="46" t="s">
        <v>54</v>
      </c>
      <c r="AY74" s="46" t="s">
        <v>142</v>
      </c>
      <c r="AZ74" s="46" t="s">
        <v>169</v>
      </c>
      <c r="BB74" s="47" t="b">
        <v>1</v>
      </c>
    </row>
    <row r="75" spans="1:54" hidden="1" x14ac:dyDescent="0.2">
      <c r="A75" s="1"/>
      <c r="B75" s="45"/>
      <c r="C75" s="32"/>
      <c r="D75" s="32" t="s">
        <v>170</v>
      </c>
      <c r="E75" s="33">
        <v>0</v>
      </c>
      <c r="F75" s="33">
        <v>0</v>
      </c>
      <c r="G75" s="33">
        <v>0</v>
      </c>
      <c r="H75" s="33">
        <v>0</v>
      </c>
      <c r="I75" s="33">
        <v>0</v>
      </c>
      <c r="J75" s="33">
        <v>0</v>
      </c>
      <c r="K75" s="33">
        <v>0</v>
      </c>
      <c r="L75" s="33">
        <v>0</v>
      </c>
      <c r="M75" s="33">
        <v>0</v>
      </c>
      <c r="N75" s="33">
        <v>0</v>
      </c>
      <c r="O75" s="33">
        <v>0</v>
      </c>
      <c r="P75" s="33">
        <v>0</v>
      </c>
      <c r="Q75" s="33">
        <v>0</v>
      </c>
      <c r="R75" s="33">
        <v>0</v>
      </c>
      <c r="S75" s="33">
        <v>0</v>
      </c>
      <c r="T75" s="33">
        <v>0</v>
      </c>
      <c r="U75" s="33">
        <v>0</v>
      </c>
      <c r="V75" s="33">
        <v>0</v>
      </c>
      <c r="W75" s="33">
        <v>0</v>
      </c>
      <c r="X75" s="33">
        <v>0</v>
      </c>
      <c r="Y75" s="33">
        <v>0</v>
      </c>
      <c r="Z75" s="33">
        <v>0</v>
      </c>
      <c r="AA75" s="33">
        <v>0</v>
      </c>
      <c r="AB75" s="33">
        <v>0</v>
      </c>
      <c r="AC75" s="33">
        <v>0</v>
      </c>
      <c r="AD75" s="33">
        <v>0</v>
      </c>
      <c r="AE75" s="33">
        <v>0</v>
      </c>
      <c r="AF75" s="33">
        <v>0</v>
      </c>
      <c r="AG75" s="33">
        <v>0</v>
      </c>
      <c r="AH75" s="33">
        <v>0</v>
      </c>
      <c r="AI75" s="33">
        <v>0</v>
      </c>
      <c r="AJ75" s="33">
        <v>0</v>
      </c>
      <c r="AK75" s="33">
        <v>0</v>
      </c>
      <c r="AL75" s="33">
        <v>0</v>
      </c>
      <c r="AM75" s="33">
        <v>0</v>
      </c>
      <c r="AN75" s="33">
        <v>0</v>
      </c>
      <c r="AO75" s="33">
        <v>0</v>
      </c>
      <c r="AP75" s="33">
        <v>0</v>
      </c>
      <c r="AQ75" s="33">
        <v>0</v>
      </c>
      <c r="AR75" s="33">
        <v>0</v>
      </c>
      <c r="AS75" s="34">
        <v>0</v>
      </c>
      <c r="AU75" s="46" t="s">
        <v>54</v>
      </c>
      <c r="AV75" s="46" t="s">
        <v>139</v>
      </c>
      <c r="AW75" s="46" t="s">
        <v>159</v>
      </c>
      <c r="AX75" s="46" t="s">
        <v>54</v>
      </c>
      <c r="AY75" s="46" t="s">
        <v>142</v>
      </c>
      <c r="AZ75" s="46" t="s">
        <v>171</v>
      </c>
      <c r="BB75" s="47" t="b">
        <v>0</v>
      </c>
    </row>
    <row r="76" spans="1:54" x14ac:dyDescent="0.2">
      <c r="A76" s="1"/>
      <c r="B76" s="45"/>
      <c r="C76" s="32"/>
      <c r="D76" s="49" t="s">
        <v>172</v>
      </c>
      <c r="E76" s="50">
        <v>1499.9599536132812</v>
      </c>
      <c r="F76" s="50">
        <v>0</v>
      </c>
      <c r="G76" s="50">
        <f t="shared" ref="F76:AN76" si="10">SUM(G70:G75)</f>
        <v>0</v>
      </c>
      <c r="H76" s="50">
        <f t="shared" si="10"/>
        <v>0</v>
      </c>
      <c r="I76" s="50">
        <f t="shared" si="10"/>
        <v>0</v>
      </c>
      <c r="J76" s="50">
        <f t="shared" si="10"/>
        <v>0</v>
      </c>
      <c r="K76" s="50">
        <f t="shared" si="10"/>
        <v>0</v>
      </c>
      <c r="L76" s="50">
        <f t="shared" si="10"/>
        <v>0</v>
      </c>
      <c r="M76" s="50">
        <f t="shared" si="10"/>
        <v>0</v>
      </c>
      <c r="N76" s="50">
        <f t="shared" si="10"/>
        <v>0</v>
      </c>
      <c r="O76" s="50">
        <f t="shared" si="10"/>
        <v>0</v>
      </c>
      <c r="P76" s="50">
        <f t="shared" si="10"/>
        <v>0</v>
      </c>
      <c r="Q76" s="50">
        <f t="shared" si="10"/>
        <v>0</v>
      </c>
      <c r="R76" s="50">
        <f t="shared" si="10"/>
        <v>0</v>
      </c>
      <c r="S76" s="50">
        <f t="shared" si="10"/>
        <v>0</v>
      </c>
      <c r="T76" s="50">
        <f t="shared" si="10"/>
        <v>0</v>
      </c>
      <c r="U76" s="50">
        <f t="shared" si="10"/>
        <v>0</v>
      </c>
      <c r="V76" s="50">
        <f t="shared" si="10"/>
        <v>0</v>
      </c>
      <c r="W76" s="50">
        <f t="shared" si="10"/>
        <v>0</v>
      </c>
      <c r="X76" s="50">
        <f t="shared" si="10"/>
        <v>0</v>
      </c>
      <c r="Y76" s="50">
        <f t="shared" si="10"/>
        <v>0</v>
      </c>
      <c r="Z76" s="50">
        <f t="shared" si="10"/>
        <v>0</v>
      </c>
      <c r="AA76" s="50">
        <f t="shared" si="10"/>
        <v>0</v>
      </c>
      <c r="AB76" s="50">
        <f t="shared" si="10"/>
        <v>0</v>
      </c>
      <c r="AC76" s="50">
        <f t="shared" si="10"/>
        <v>0</v>
      </c>
      <c r="AD76" s="50">
        <f t="shared" si="10"/>
        <v>0</v>
      </c>
      <c r="AE76" s="50">
        <f t="shared" si="10"/>
        <v>0</v>
      </c>
      <c r="AF76" s="50">
        <f t="shared" si="10"/>
        <v>0</v>
      </c>
      <c r="AG76" s="50">
        <f t="shared" si="10"/>
        <v>0</v>
      </c>
      <c r="AH76" s="50">
        <f t="shared" si="10"/>
        <v>0</v>
      </c>
      <c r="AI76" s="50">
        <f t="shared" si="10"/>
        <v>0</v>
      </c>
      <c r="AJ76" s="50">
        <f t="shared" si="10"/>
        <v>0</v>
      </c>
      <c r="AK76" s="50">
        <f t="shared" si="10"/>
        <v>0</v>
      </c>
      <c r="AL76" s="50">
        <f t="shared" si="10"/>
        <v>0</v>
      </c>
      <c r="AM76" s="50">
        <f t="shared" si="10"/>
        <v>0</v>
      </c>
      <c r="AN76" s="50">
        <f t="shared" si="10"/>
        <v>0</v>
      </c>
      <c r="AO76" s="50">
        <f>SUM(AO70:AO75)</f>
        <v>0</v>
      </c>
      <c r="AP76" s="50">
        <f>SUM(AP70:AP75)</f>
        <v>0</v>
      </c>
      <c r="AQ76" s="50">
        <f>SUM(AQ70:AQ75)</f>
        <v>0</v>
      </c>
      <c r="AR76" s="50">
        <f>SUM(AR70:AR75)</f>
        <v>0</v>
      </c>
      <c r="AS76" s="51">
        <f>SUM(AS70:AS75)</f>
        <v>0</v>
      </c>
      <c r="AU76" s="52"/>
      <c r="AV76" s="52"/>
      <c r="AW76" s="52"/>
      <c r="AX76" s="52"/>
      <c r="AY76" s="52"/>
      <c r="AZ76" s="52"/>
      <c r="BB76" s="53" t="b">
        <v>1</v>
      </c>
    </row>
    <row r="77" spans="1:54" x14ac:dyDescent="0.2">
      <c r="A77" s="1"/>
      <c r="B77" s="45"/>
      <c r="C77" s="32" t="s">
        <v>173</v>
      </c>
      <c r="D77" s="32"/>
      <c r="E77" s="33"/>
      <c r="F77" s="33"/>
      <c r="G77" s="33"/>
      <c r="H77" s="33"/>
      <c r="I77" s="33"/>
      <c r="J77" s="33"/>
      <c r="K77" s="33"/>
      <c r="L77" s="33"/>
      <c r="M77" s="33"/>
      <c r="N77" s="33"/>
      <c r="O77" s="33"/>
      <c r="P77" s="33"/>
      <c r="Q77" s="33"/>
      <c r="R77" s="33"/>
      <c r="S77" s="33"/>
      <c r="T77" s="33"/>
      <c r="U77" s="33"/>
      <c r="V77" s="33"/>
      <c r="W77" s="33"/>
      <c r="X77" s="33"/>
      <c r="Y77" s="33"/>
      <c r="Z77" s="33"/>
      <c r="AA77" s="33"/>
      <c r="AB77" s="33"/>
      <c r="AC77" s="33"/>
      <c r="AD77" s="33"/>
      <c r="AE77" s="33"/>
      <c r="AF77" s="33"/>
      <c r="AG77" s="33"/>
      <c r="AH77" s="33"/>
      <c r="AI77" s="33"/>
      <c r="AJ77" s="33"/>
      <c r="AK77" s="33"/>
      <c r="AL77" s="33"/>
      <c r="AM77" s="33"/>
      <c r="AN77" s="33"/>
      <c r="AO77" s="33"/>
      <c r="AP77" s="33"/>
      <c r="AQ77" s="33"/>
      <c r="AR77" s="33"/>
      <c r="AS77" s="34"/>
      <c r="AU77" s="43"/>
      <c r="AV77" s="43"/>
      <c r="AW77" s="43"/>
      <c r="AX77" s="43"/>
      <c r="AY77" s="43"/>
      <c r="AZ77" s="43"/>
      <c r="BB77" s="40" t="b">
        <v>1</v>
      </c>
    </row>
    <row r="78" spans="1:54" x14ac:dyDescent="0.2">
      <c r="A78" s="1"/>
      <c r="B78" s="45"/>
      <c r="C78" s="32"/>
      <c r="D78" s="32" t="s">
        <v>174</v>
      </c>
      <c r="E78" s="33">
        <v>83792.353242187499</v>
      </c>
      <c r="F78" s="33">
        <v>81539.996114646812</v>
      </c>
      <c r="G78" s="33">
        <v>113097.12221925</v>
      </c>
      <c r="H78" s="33">
        <v>115359.064663635</v>
      </c>
      <c r="I78" s="33">
        <v>117666.2459569077</v>
      </c>
      <c r="J78" s="33">
        <v>117666.2459569077</v>
      </c>
      <c r="K78" s="33">
        <v>120124.4544379016</v>
      </c>
      <c r="L78" s="33">
        <v>122582.6629188955</v>
      </c>
      <c r="M78" s="33">
        <v>125040.87139988939</v>
      </c>
      <c r="N78" s="33">
        <v>127499.07988088329</v>
      </c>
      <c r="O78" s="33">
        <v>129957.28836187717</v>
      </c>
      <c r="P78" s="33">
        <v>132415.49684287107</v>
      </c>
      <c r="Q78" s="33">
        <v>134873.70532386497</v>
      </c>
      <c r="R78" s="33">
        <v>137331.91380485886</v>
      </c>
      <c r="S78" s="33">
        <v>139790.12228585276</v>
      </c>
      <c r="T78" s="33">
        <v>142248.33076684666</v>
      </c>
      <c r="U78" s="33">
        <v>144706.53924784053</v>
      </c>
      <c r="V78" s="33">
        <v>147164.74772883442</v>
      </c>
      <c r="W78" s="33">
        <v>149622.95620982832</v>
      </c>
      <c r="X78" s="33">
        <v>152081.16469082222</v>
      </c>
      <c r="Y78" s="33">
        <v>154539.37317181611</v>
      </c>
      <c r="Z78" s="33">
        <v>156997.58165281001</v>
      </c>
      <c r="AA78" s="33">
        <v>159455.79013380391</v>
      </c>
      <c r="AB78" s="33">
        <v>161913.99861479781</v>
      </c>
      <c r="AC78" s="33">
        <v>164372.2070957917</v>
      </c>
      <c r="AD78" s="33">
        <v>166830.41557678557</v>
      </c>
      <c r="AE78" s="33">
        <v>169288.62405777947</v>
      </c>
      <c r="AF78" s="33">
        <v>171746.83253877336</v>
      </c>
      <c r="AG78" s="33">
        <v>174205.04101976726</v>
      </c>
      <c r="AH78" s="33">
        <v>176663.24950076116</v>
      </c>
      <c r="AI78" s="33">
        <v>179121.45798175505</v>
      </c>
      <c r="AJ78" s="33">
        <v>181579.66646274895</v>
      </c>
      <c r="AK78" s="33">
        <v>184037.87494374285</v>
      </c>
      <c r="AL78" s="33">
        <v>186496.08342473675</v>
      </c>
      <c r="AM78" s="33">
        <v>188954.29190573061</v>
      </c>
      <c r="AN78" s="33">
        <v>191412.50038672451</v>
      </c>
      <c r="AO78" s="33">
        <v>193870.70886771841</v>
      </c>
      <c r="AP78" s="33">
        <v>196328.9173487123</v>
      </c>
      <c r="AQ78" s="33">
        <v>198787.1258297062</v>
      </c>
      <c r="AR78" s="33">
        <v>201245.3343107001</v>
      </c>
      <c r="AS78" s="34">
        <v>203703.542791694</v>
      </c>
      <c r="AU78" s="46" t="s">
        <v>54</v>
      </c>
      <c r="AV78" s="46" t="s">
        <v>139</v>
      </c>
      <c r="AW78" s="46" t="s">
        <v>173</v>
      </c>
      <c r="AX78" s="46" t="s">
        <v>54</v>
      </c>
      <c r="AY78" s="46" t="s">
        <v>175</v>
      </c>
      <c r="AZ78" s="46" t="s">
        <v>176</v>
      </c>
      <c r="BB78" s="47" t="b">
        <v>1</v>
      </c>
    </row>
    <row r="79" spans="1:54" hidden="1" x14ac:dyDescent="0.2">
      <c r="A79" s="1"/>
      <c r="B79" s="45"/>
      <c r="C79" s="32"/>
      <c r="D79" s="67" t="s">
        <v>177</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c r="AF79" s="33">
        <v>0</v>
      </c>
      <c r="AG79" s="33">
        <v>0</v>
      </c>
      <c r="AH79" s="33">
        <v>0</v>
      </c>
      <c r="AI79" s="33">
        <v>0</v>
      </c>
      <c r="AJ79" s="33">
        <v>0</v>
      </c>
      <c r="AK79" s="33">
        <v>0</v>
      </c>
      <c r="AL79" s="33">
        <v>0</v>
      </c>
      <c r="AM79" s="33">
        <v>0</v>
      </c>
      <c r="AN79" s="33">
        <v>0</v>
      </c>
      <c r="AO79" s="33">
        <v>0</v>
      </c>
      <c r="AP79" s="33">
        <v>0</v>
      </c>
      <c r="AQ79" s="33">
        <v>0</v>
      </c>
      <c r="AR79" s="33">
        <v>0</v>
      </c>
      <c r="AS79" s="34">
        <v>0</v>
      </c>
      <c r="AU79" s="46" t="s">
        <v>54</v>
      </c>
      <c r="AV79" s="46" t="s">
        <v>139</v>
      </c>
      <c r="AW79" s="46" t="s">
        <v>159</v>
      </c>
      <c r="AX79" s="46" t="s">
        <v>54</v>
      </c>
      <c r="AY79" s="46" t="s">
        <v>175</v>
      </c>
      <c r="AZ79" s="46" t="s">
        <v>178</v>
      </c>
      <c r="BB79" s="47" t="b">
        <v>0</v>
      </c>
    </row>
    <row r="80" spans="1:54" hidden="1" x14ac:dyDescent="0.2">
      <c r="A80" s="1"/>
      <c r="B80" s="45"/>
      <c r="C80" s="32"/>
      <c r="D80" s="67" t="s">
        <v>179</v>
      </c>
      <c r="E80" s="33">
        <v>0</v>
      </c>
      <c r="F80" s="33">
        <v>0</v>
      </c>
      <c r="G80" s="33">
        <v>0</v>
      </c>
      <c r="H80" s="33">
        <v>0</v>
      </c>
      <c r="I80" s="33">
        <v>0</v>
      </c>
      <c r="J80" s="33">
        <v>0</v>
      </c>
      <c r="K80" s="33">
        <v>0</v>
      </c>
      <c r="L80" s="33">
        <v>0</v>
      </c>
      <c r="M80" s="33">
        <v>0</v>
      </c>
      <c r="N80" s="33">
        <v>0</v>
      </c>
      <c r="O80" s="33">
        <v>0</v>
      </c>
      <c r="P80" s="33">
        <v>0</v>
      </c>
      <c r="Q80" s="33">
        <v>0</v>
      </c>
      <c r="R80" s="33">
        <v>0</v>
      </c>
      <c r="S80" s="33">
        <v>0</v>
      </c>
      <c r="T80" s="33">
        <v>0</v>
      </c>
      <c r="U80" s="33">
        <v>0</v>
      </c>
      <c r="V80" s="33">
        <v>0</v>
      </c>
      <c r="W80" s="33">
        <v>0</v>
      </c>
      <c r="X80" s="33">
        <v>0</v>
      </c>
      <c r="Y80" s="33">
        <v>0</v>
      </c>
      <c r="Z80" s="33">
        <v>0</v>
      </c>
      <c r="AA80" s="33">
        <v>0</v>
      </c>
      <c r="AB80" s="33">
        <v>0</v>
      </c>
      <c r="AC80" s="33">
        <v>0</v>
      </c>
      <c r="AD80" s="33">
        <v>0</v>
      </c>
      <c r="AE80" s="33">
        <v>0</v>
      </c>
      <c r="AF80" s="33">
        <v>0</v>
      </c>
      <c r="AG80" s="33">
        <v>0</v>
      </c>
      <c r="AH80" s="33">
        <v>0</v>
      </c>
      <c r="AI80" s="33">
        <v>0</v>
      </c>
      <c r="AJ80" s="33">
        <v>0</v>
      </c>
      <c r="AK80" s="33">
        <v>0</v>
      </c>
      <c r="AL80" s="33">
        <v>0</v>
      </c>
      <c r="AM80" s="33">
        <v>0</v>
      </c>
      <c r="AN80" s="33">
        <v>0</v>
      </c>
      <c r="AO80" s="33">
        <v>0</v>
      </c>
      <c r="AP80" s="33">
        <v>0</v>
      </c>
      <c r="AQ80" s="33">
        <v>0</v>
      </c>
      <c r="AR80" s="33">
        <v>0</v>
      </c>
      <c r="AS80" s="34">
        <v>0</v>
      </c>
      <c r="AU80" s="46" t="s">
        <v>54</v>
      </c>
      <c r="AV80" s="46" t="s">
        <v>139</v>
      </c>
      <c r="AW80" s="46" t="s">
        <v>159</v>
      </c>
      <c r="AX80" s="46" t="s">
        <v>54</v>
      </c>
      <c r="AY80" s="46" t="s">
        <v>175</v>
      </c>
      <c r="AZ80" s="46" t="s">
        <v>180</v>
      </c>
      <c r="BB80" s="47" t="b">
        <v>0</v>
      </c>
    </row>
    <row r="81" spans="1:54" x14ac:dyDescent="0.2">
      <c r="A81" s="1"/>
      <c r="B81" s="45"/>
      <c r="C81" s="32"/>
      <c r="D81" s="32" t="s">
        <v>181</v>
      </c>
      <c r="E81" s="33">
        <v>673.98</v>
      </c>
      <c r="F81" s="33">
        <v>655.86326740947072</v>
      </c>
      <c r="G81" s="33">
        <v>2103.6263760000006</v>
      </c>
      <c r="H81" s="33">
        <v>2145.6989035200004</v>
      </c>
      <c r="I81" s="33">
        <v>2188.6128815904008</v>
      </c>
      <c r="J81" s="33">
        <v>2188.6128815904008</v>
      </c>
      <c r="K81" s="33">
        <v>2234.3359919300328</v>
      </c>
      <c r="L81" s="33">
        <v>2280.0591022696653</v>
      </c>
      <c r="M81" s="33">
        <v>2325.7822126092974</v>
      </c>
      <c r="N81" s="33">
        <v>2371.5053229489299</v>
      </c>
      <c r="O81" s="33">
        <v>2417.2284332885624</v>
      </c>
      <c r="P81" s="33">
        <v>2462.9515436281945</v>
      </c>
      <c r="Q81" s="33">
        <v>2508.674653967827</v>
      </c>
      <c r="R81" s="33">
        <v>2554.3977643074591</v>
      </c>
      <c r="S81" s="33">
        <v>2600.1208746470916</v>
      </c>
      <c r="T81" s="33">
        <v>2645.8439849867236</v>
      </c>
      <c r="U81" s="33">
        <v>2691.5670953263561</v>
      </c>
      <c r="V81" s="33">
        <v>2737.2902056659887</v>
      </c>
      <c r="W81" s="33">
        <v>2783.0133160056207</v>
      </c>
      <c r="X81" s="33">
        <v>2828.7364263452532</v>
      </c>
      <c r="Y81" s="33">
        <v>2874.4595366848853</v>
      </c>
      <c r="Z81" s="33">
        <v>2920.1826470245178</v>
      </c>
      <c r="AA81" s="33">
        <v>2965.9057573641503</v>
      </c>
      <c r="AB81" s="33">
        <v>3011.6288677037824</v>
      </c>
      <c r="AC81" s="33">
        <v>3057.3519780434149</v>
      </c>
      <c r="AD81" s="33">
        <v>3103.0750883830469</v>
      </c>
      <c r="AE81" s="33">
        <v>3148.7981987226794</v>
      </c>
      <c r="AF81" s="33">
        <v>3194.521309062312</v>
      </c>
      <c r="AG81" s="33">
        <v>3240.244419401944</v>
      </c>
      <c r="AH81" s="33">
        <v>3285.9675297415765</v>
      </c>
      <c r="AI81" s="33">
        <v>3331.6906400812086</v>
      </c>
      <c r="AJ81" s="33">
        <v>3377.4137504208411</v>
      </c>
      <c r="AK81" s="33">
        <v>3423.1368607604732</v>
      </c>
      <c r="AL81" s="33">
        <v>3468.8599711001057</v>
      </c>
      <c r="AM81" s="33">
        <v>3514.5830814397382</v>
      </c>
      <c r="AN81" s="33">
        <v>3560.3061917793702</v>
      </c>
      <c r="AO81" s="33">
        <v>3606.0293021190028</v>
      </c>
      <c r="AP81" s="33">
        <v>3651.7524124586348</v>
      </c>
      <c r="AQ81" s="33">
        <v>3697.4755227982673</v>
      </c>
      <c r="AR81" s="33">
        <v>3743.1986331378998</v>
      </c>
      <c r="AS81" s="34">
        <v>3788.9217434775319</v>
      </c>
      <c r="AU81" s="46" t="s">
        <v>54</v>
      </c>
      <c r="AV81" s="46" t="s">
        <v>139</v>
      </c>
      <c r="AW81" s="46" t="s">
        <v>173</v>
      </c>
      <c r="AX81" s="46" t="s">
        <v>54</v>
      </c>
      <c r="AY81" s="46" t="s">
        <v>175</v>
      </c>
      <c r="AZ81" s="46" t="s">
        <v>182</v>
      </c>
      <c r="BB81" s="47" t="b">
        <v>1</v>
      </c>
    </row>
    <row r="82" spans="1:54" hidden="1" x14ac:dyDescent="0.2">
      <c r="B82" s="45"/>
      <c r="C82" s="32"/>
      <c r="D82" s="68" t="s">
        <v>183</v>
      </c>
      <c r="E82" s="33">
        <v>0</v>
      </c>
      <c r="F82" s="33">
        <v>0</v>
      </c>
      <c r="G82" s="33">
        <v>0</v>
      </c>
      <c r="H82" s="33">
        <v>0</v>
      </c>
      <c r="I82" s="33">
        <v>0</v>
      </c>
      <c r="J82" s="33">
        <v>0</v>
      </c>
      <c r="K82" s="33">
        <v>0</v>
      </c>
      <c r="L82" s="33">
        <v>0</v>
      </c>
      <c r="M82" s="33">
        <v>0</v>
      </c>
      <c r="N82" s="33">
        <v>0</v>
      </c>
      <c r="O82" s="33">
        <v>0</v>
      </c>
      <c r="P82" s="33">
        <v>0</v>
      </c>
      <c r="Q82" s="33">
        <v>0</v>
      </c>
      <c r="R82" s="33">
        <v>0</v>
      </c>
      <c r="S82" s="33">
        <v>0</v>
      </c>
      <c r="T82" s="33">
        <v>0</v>
      </c>
      <c r="U82" s="33">
        <v>0</v>
      </c>
      <c r="V82" s="33">
        <v>0</v>
      </c>
      <c r="W82" s="33">
        <v>0</v>
      </c>
      <c r="X82" s="33">
        <v>0</v>
      </c>
      <c r="Y82" s="33">
        <v>0</v>
      </c>
      <c r="Z82" s="33">
        <v>0</v>
      </c>
      <c r="AA82" s="33">
        <v>0</v>
      </c>
      <c r="AB82" s="33">
        <v>0</v>
      </c>
      <c r="AC82" s="33">
        <v>0</v>
      </c>
      <c r="AD82" s="33">
        <v>0</v>
      </c>
      <c r="AE82" s="33">
        <v>0</v>
      </c>
      <c r="AF82" s="33">
        <v>0</v>
      </c>
      <c r="AG82" s="33">
        <v>0</v>
      </c>
      <c r="AH82" s="33">
        <v>0</v>
      </c>
      <c r="AI82" s="33">
        <v>0</v>
      </c>
      <c r="AJ82" s="33">
        <v>0</v>
      </c>
      <c r="AK82" s="33">
        <v>0</v>
      </c>
      <c r="AL82" s="33">
        <v>0</v>
      </c>
      <c r="AM82" s="33">
        <v>0</v>
      </c>
      <c r="AN82" s="33">
        <v>0</v>
      </c>
      <c r="AO82" s="33">
        <v>0</v>
      </c>
      <c r="AP82" s="33">
        <v>0</v>
      </c>
      <c r="AQ82" s="33">
        <v>0</v>
      </c>
      <c r="AR82" s="33">
        <v>0</v>
      </c>
      <c r="AS82" s="34">
        <v>0</v>
      </c>
      <c r="AU82" s="46" t="s">
        <v>54</v>
      </c>
      <c r="AV82" s="46" t="s">
        <v>139</v>
      </c>
      <c r="AW82" s="46" t="s">
        <v>173</v>
      </c>
      <c r="AX82" s="46" t="s">
        <v>54</v>
      </c>
      <c r="AY82" s="46" t="s">
        <v>175</v>
      </c>
      <c r="AZ82" s="46" t="s">
        <v>184</v>
      </c>
      <c r="BB82" s="47" t="b">
        <v>0</v>
      </c>
    </row>
    <row r="83" spans="1:54" x14ac:dyDescent="0.2">
      <c r="A83" s="1"/>
      <c r="B83" s="45"/>
      <c r="C83" s="32"/>
      <c r="D83" s="49" t="s">
        <v>185</v>
      </c>
      <c r="E83" s="50">
        <v>84466.333242187495</v>
      </c>
      <c r="F83" s="50">
        <v>82195.859382056282</v>
      </c>
      <c r="G83" s="50">
        <f t="shared" ref="F83:AN83" si="11">SUM(G78:G82)</f>
        <v>115200.74859525</v>
      </c>
      <c r="H83" s="50">
        <f t="shared" si="11"/>
        <v>117504.76356715499</v>
      </c>
      <c r="I83" s="50">
        <f t="shared" si="11"/>
        <v>119854.8588384981</v>
      </c>
      <c r="J83" s="50">
        <f t="shared" si="11"/>
        <v>119854.8588384981</v>
      </c>
      <c r="K83" s="50">
        <f t="shared" si="11"/>
        <v>122358.79042983163</v>
      </c>
      <c r="L83" s="50">
        <f t="shared" si="11"/>
        <v>124862.72202116516</v>
      </c>
      <c r="M83" s="50">
        <f t="shared" si="11"/>
        <v>127366.65361249869</v>
      </c>
      <c r="N83" s="50">
        <f t="shared" si="11"/>
        <v>129870.58520383222</v>
      </c>
      <c r="O83" s="50">
        <f t="shared" si="11"/>
        <v>132374.51679516575</v>
      </c>
      <c r="P83" s="50">
        <f t="shared" si="11"/>
        <v>134878.44838649925</v>
      </c>
      <c r="Q83" s="50">
        <f t="shared" si="11"/>
        <v>137382.37997783278</v>
      </c>
      <c r="R83" s="50">
        <f t="shared" si="11"/>
        <v>139886.31156916631</v>
      </c>
      <c r="S83" s="50">
        <f t="shared" si="11"/>
        <v>142390.24316049984</v>
      </c>
      <c r="T83" s="50">
        <f t="shared" si="11"/>
        <v>144894.17475183337</v>
      </c>
      <c r="U83" s="50">
        <f t="shared" si="11"/>
        <v>147398.10634316687</v>
      </c>
      <c r="V83" s="50">
        <f t="shared" si="11"/>
        <v>149902.0379345004</v>
      </c>
      <c r="W83" s="50">
        <f t="shared" si="11"/>
        <v>152405.96952583393</v>
      </c>
      <c r="X83" s="50">
        <f t="shared" si="11"/>
        <v>154909.90111716746</v>
      </c>
      <c r="Y83" s="50">
        <f t="shared" si="11"/>
        <v>157413.832708501</v>
      </c>
      <c r="Z83" s="50">
        <f t="shared" si="11"/>
        <v>159917.76429983453</v>
      </c>
      <c r="AA83" s="50">
        <f t="shared" si="11"/>
        <v>162421.69589116806</v>
      </c>
      <c r="AB83" s="50">
        <f t="shared" si="11"/>
        <v>164925.62748250159</v>
      </c>
      <c r="AC83" s="50">
        <f t="shared" si="11"/>
        <v>167429.55907383512</v>
      </c>
      <c r="AD83" s="50">
        <f t="shared" si="11"/>
        <v>169933.49066516862</v>
      </c>
      <c r="AE83" s="50">
        <f t="shared" si="11"/>
        <v>172437.42225650215</v>
      </c>
      <c r="AF83" s="50">
        <f t="shared" si="11"/>
        <v>174941.35384783568</v>
      </c>
      <c r="AG83" s="50">
        <f t="shared" si="11"/>
        <v>177445.28543916921</v>
      </c>
      <c r="AH83" s="50">
        <f t="shared" si="11"/>
        <v>179949.21703050274</v>
      </c>
      <c r="AI83" s="50">
        <f t="shared" si="11"/>
        <v>182453.14862183627</v>
      </c>
      <c r="AJ83" s="50">
        <f t="shared" si="11"/>
        <v>184957.0802131698</v>
      </c>
      <c r="AK83" s="50">
        <f t="shared" si="11"/>
        <v>187461.01180450333</v>
      </c>
      <c r="AL83" s="50">
        <f t="shared" si="11"/>
        <v>189964.94339583686</v>
      </c>
      <c r="AM83" s="50">
        <f t="shared" si="11"/>
        <v>192468.87498717036</v>
      </c>
      <c r="AN83" s="50">
        <f t="shared" si="11"/>
        <v>194972.80657850389</v>
      </c>
      <c r="AO83" s="50">
        <f>SUM(AO78:AO82)</f>
        <v>197476.73816983742</v>
      </c>
      <c r="AP83" s="50">
        <f>SUM(AP78:AP82)</f>
        <v>199980.66976117095</v>
      </c>
      <c r="AQ83" s="50">
        <f>SUM(AQ78:AQ82)</f>
        <v>202484.60135250445</v>
      </c>
      <c r="AR83" s="50">
        <f>SUM(AR78:AR82)</f>
        <v>204988.53294383798</v>
      </c>
      <c r="AS83" s="51">
        <f>SUM(AS78:AS82)</f>
        <v>207492.46453517152</v>
      </c>
      <c r="AU83" s="52"/>
      <c r="AV83" s="52"/>
      <c r="AW83" s="52"/>
      <c r="AX83" s="52"/>
      <c r="AY83" s="52"/>
      <c r="AZ83" s="52"/>
      <c r="BB83" s="53" t="b">
        <v>1</v>
      </c>
    </row>
    <row r="84" spans="1:54" x14ac:dyDescent="0.2">
      <c r="A84" s="1"/>
      <c r="B84" s="45"/>
      <c r="C84" s="32" t="s">
        <v>186</v>
      </c>
      <c r="D84" s="32"/>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4"/>
      <c r="AU84" s="43"/>
      <c r="AV84" s="43"/>
      <c r="AW84" s="43"/>
      <c r="AX84" s="43"/>
      <c r="AY84" s="43"/>
      <c r="AZ84" s="43"/>
      <c r="BB84" s="40" t="b">
        <v>1</v>
      </c>
    </row>
    <row r="85" spans="1:54" hidden="1" x14ac:dyDescent="0.2">
      <c r="A85" s="1"/>
      <c r="B85" s="45"/>
      <c r="C85" s="32"/>
      <c r="D85" s="32" t="s">
        <v>187</v>
      </c>
      <c r="E85" s="33">
        <v>0</v>
      </c>
      <c r="F85" s="33">
        <v>0</v>
      </c>
      <c r="G85" s="33">
        <v>0</v>
      </c>
      <c r="H85" s="33">
        <v>0</v>
      </c>
      <c r="I85" s="33">
        <v>0</v>
      </c>
      <c r="J85" s="33">
        <v>0</v>
      </c>
      <c r="K85" s="33">
        <v>0</v>
      </c>
      <c r="L85" s="33">
        <v>0</v>
      </c>
      <c r="M85" s="33">
        <v>0</v>
      </c>
      <c r="N85" s="33">
        <v>0</v>
      </c>
      <c r="O85" s="33">
        <v>0</v>
      </c>
      <c r="P85" s="33">
        <v>0</v>
      </c>
      <c r="Q85" s="33">
        <v>0</v>
      </c>
      <c r="R85" s="33">
        <v>0</v>
      </c>
      <c r="S85" s="33">
        <v>0</v>
      </c>
      <c r="T85" s="33">
        <v>0</v>
      </c>
      <c r="U85" s="33">
        <v>0</v>
      </c>
      <c r="V85" s="33">
        <v>0</v>
      </c>
      <c r="W85" s="33">
        <v>0</v>
      </c>
      <c r="X85" s="33">
        <v>0</v>
      </c>
      <c r="Y85" s="33">
        <v>0</v>
      </c>
      <c r="Z85" s="33">
        <v>0</v>
      </c>
      <c r="AA85" s="33">
        <v>0</v>
      </c>
      <c r="AB85" s="33">
        <v>0</v>
      </c>
      <c r="AC85" s="33">
        <v>0</v>
      </c>
      <c r="AD85" s="33">
        <v>0</v>
      </c>
      <c r="AE85" s="33">
        <v>0</v>
      </c>
      <c r="AF85" s="33">
        <v>0</v>
      </c>
      <c r="AG85" s="33">
        <v>0</v>
      </c>
      <c r="AH85" s="33">
        <v>0</v>
      </c>
      <c r="AI85" s="33">
        <v>0</v>
      </c>
      <c r="AJ85" s="33">
        <v>0</v>
      </c>
      <c r="AK85" s="33">
        <v>0</v>
      </c>
      <c r="AL85" s="33">
        <v>0</v>
      </c>
      <c r="AM85" s="33">
        <v>0</v>
      </c>
      <c r="AN85" s="33">
        <v>0</v>
      </c>
      <c r="AO85" s="33">
        <v>0</v>
      </c>
      <c r="AP85" s="33">
        <v>0</v>
      </c>
      <c r="AQ85" s="33">
        <v>0</v>
      </c>
      <c r="AR85" s="33">
        <v>0</v>
      </c>
      <c r="AS85" s="34">
        <v>0</v>
      </c>
      <c r="AU85" s="46" t="s">
        <v>54</v>
      </c>
      <c r="AV85" s="46" t="s">
        <v>139</v>
      </c>
      <c r="AW85" s="46" t="s">
        <v>186</v>
      </c>
      <c r="AX85" s="46" t="s">
        <v>54</v>
      </c>
      <c r="AY85" s="46" t="s">
        <v>175</v>
      </c>
      <c r="AZ85" s="46" t="s">
        <v>188</v>
      </c>
      <c r="BB85" s="47" t="b">
        <v>0</v>
      </c>
    </row>
    <row r="86" spans="1:54" hidden="1" x14ac:dyDescent="0.2">
      <c r="A86" s="1"/>
      <c r="B86" s="45"/>
      <c r="C86" s="32"/>
      <c r="D86" s="32" t="s">
        <v>189</v>
      </c>
      <c r="E86" s="33">
        <v>0</v>
      </c>
      <c r="F86" s="33">
        <v>0</v>
      </c>
      <c r="G86" s="33">
        <v>0</v>
      </c>
      <c r="H86" s="33">
        <v>0</v>
      </c>
      <c r="I86" s="33">
        <v>0</v>
      </c>
      <c r="J86" s="33">
        <v>0</v>
      </c>
      <c r="K86" s="33">
        <v>0</v>
      </c>
      <c r="L86" s="33">
        <v>0</v>
      </c>
      <c r="M86" s="33">
        <v>0</v>
      </c>
      <c r="N86" s="33">
        <v>0</v>
      </c>
      <c r="O86" s="33">
        <v>0</v>
      </c>
      <c r="P86" s="33">
        <v>0</v>
      </c>
      <c r="Q86" s="33">
        <v>0</v>
      </c>
      <c r="R86" s="33">
        <v>0</v>
      </c>
      <c r="S86" s="33">
        <v>0</v>
      </c>
      <c r="T86" s="33">
        <v>0</v>
      </c>
      <c r="U86" s="33">
        <v>0</v>
      </c>
      <c r="V86" s="33">
        <v>0</v>
      </c>
      <c r="W86" s="33">
        <v>0</v>
      </c>
      <c r="X86" s="33">
        <v>0</v>
      </c>
      <c r="Y86" s="33">
        <v>0</v>
      </c>
      <c r="Z86" s="33">
        <v>0</v>
      </c>
      <c r="AA86" s="33">
        <v>0</v>
      </c>
      <c r="AB86" s="33">
        <v>0</v>
      </c>
      <c r="AC86" s="33">
        <v>0</v>
      </c>
      <c r="AD86" s="33">
        <v>0</v>
      </c>
      <c r="AE86" s="33">
        <v>0</v>
      </c>
      <c r="AF86" s="33">
        <v>0</v>
      </c>
      <c r="AG86" s="33">
        <v>0</v>
      </c>
      <c r="AH86" s="33">
        <v>0</v>
      </c>
      <c r="AI86" s="33">
        <v>0</v>
      </c>
      <c r="AJ86" s="33">
        <v>0</v>
      </c>
      <c r="AK86" s="33">
        <v>0</v>
      </c>
      <c r="AL86" s="33">
        <v>0</v>
      </c>
      <c r="AM86" s="33">
        <v>0</v>
      </c>
      <c r="AN86" s="33">
        <v>0</v>
      </c>
      <c r="AO86" s="33">
        <v>0</v>
      </c>
      <c r="AP86" s="33">
        <v>0</v>
      </c>
      <c r="AQ86" s="33">
        <v>0</v>
      </c>
      <c r="AR86" s="33">
        <v>0</v>
      </c>
      <c r="AS86" s="34">
        <v>0</v>
      </c>
      <c r="AU86" s="46" t="s">
        <v>54</v>
      </c>
      <c r="AV86" s="46" t="s">
        <v>139</v>
      </c>
      <c r="AW86" s="46" t="s">
        <v>186</v>
      </c>
      <c r="AX86" s="46" t="s">
        <v>54</v>
      </c>
      <c r="AY86" s="46" t="s">
        <v>175</v>
      </c>
      <c r="AZ86" s="46" t="s">
        <v>190</v>
      </c>
      <c r="BB86" s="47" t="b">
        <v>0</v>
      </c>
    </row>
    <row r="87" spans="1:54" x14ac:dyDescent="0.2">
      <c r="A87" s="1"/>
      <c r="B87" s="45"/>
      <c r="C87" s="32"/>
      <c r="D87" s="32" t="s">
        <v>191</v>
      </c>
      <c r="E87" s="33">
        <v>0</v>
      </c>
      <c r="F87" s="33">
        <v>0</v>
      </c>
      <c r="G87" s="33">
        <v>0</v>
      </c>
      <c r="H87" s="33">
        <v>0</v>
      </c>
      <c r="I87" s="33">
        <v>0</v>
      </c>
      <c r="J87" s="33">
        <v>0</v>
      </c>
      <c r="K87" s="33">
        <v>0</v>
      </c>
      <c r="L87" s="33">
        <v>0</v>
      </c>
      <c r="M87" s="33">
        <v>0</v>
      </c>
      <c r="N87" s="33">
        <v>0</v>
      </c>
      <c r="O87" s="33">
        <v>0</v>
      </c>
      <c r="P87" s="33">
        <v>0</v>
      </c>
      <c r="Q87" s="33">
        <v>0</v>
      </c>
      <c r="R87" s="33">
        <v>0</v>
      </c>
      <c r="S87" s="33">
        <v>0</v>
      </c>
      <c r="T87" s="33">
        <v>0</v>
      </c>
      <c r="U87" s="33">
        <v>0</v>
      </c>
      <c r="V87" s="33">
        <v>0</v>
      </c>
      <c r="W87" s="33">
        <v>0</v>
      </c>
      <c r="X87" s="33">
        <v>0</v>
      </c>
      <c r="Y87" s="33">
        <v>0</v>
      </c>
      <c r="Z87" s="33">
        <v>0</v>
      </c>
      <c r="AA87" s="33">
        <v>0</v>
      </c>
      <c r="AB87" s="33">
        <v>0</v>
      </c>
      <c r="AC87" s="33">
        <v>0</v>
      </c>
      <c r="AD87" s="33">
        <v>0</v>
      </c>
      <c r="AE87" s="33">
        <v>0</v>
      </c>
      <c r="AF87" s="33">
        <v>0</v>
      </c>
      <c r="AG87" s="33">
        <v>0</v>
      </c>
      <c r="AH87" s="33">
        <v>0</v>
      </c>
      <c r="AI87" s="33">
        <v>0</v>
      </c>
      <c r="AJ87" s="33">
        <v>0</v>
      </c>
      <c r="AK87" s="33">
        <v>0</v>
      </c>
      <c r="AL87" s="33">
        <v>0</v>
      </c>
      <c r="AM87" s="33">
        <v>0</v>
      </c>
      <c r="AN87" s="33">
        <v>0</v>
      </c>
      <c r="AO87" s="33">
        <v>0</v>
      </c>
      <c r="AP87" s="33">
        <v>0</v>
      </c>
      <c r="AQ87" s="33">
        <v>0</v>
      </c>
      <c r="AR87" s="33">
        <v>0</v>
      </c>
      <c r="AS87" s="34">
        <v>0</v>
      </c>
      <c r="AU87" s="46" t="s">
        <v>54</v>
      </c>
      <c r="AV87" s="46" t="s">
        <v>139</v>
      </c>
      <c r="AW87" s="46" t="s">
        <v>186</v>
      </c>
      <c r="AX87" s="46" t="s">
        <v>54</v>
      </c>
      <c r="AY87" s="46" t="s">
        <v>175</v>
      </c>
      <c r="AZ87" s="46" t="s">
        <v>192</v>
      </c>
      <c r="BB87" s="47" t="b">
        <v>1</v>
      </c>
    </row>
    <row r="88" spans="1:54" hidden="1" x14ac:dyDescent="0.2">
      <c r="A88" s="1"/>
      <c r="B88" s="45"/>
      <c r="C88" s="32"/>
      <c r="D88" s="32" t="s">
        <v>193</v>
      </c>
      <c r="E88" s="33">
        <v>0</v>
      </c>
      <c r="F88" s="33">
        <v>0</v>
      </c>
      <c r="G88" s="33">
        <v>0</v>
      </c>
      <c r="H88" s="33">
        <v>0</v>
      </c>
      <c r="I88" s="33">
        <v>0</v>
      </c>
      <c r="J88" s="33">
        <v>0</v>
      </c>
      <c r="K88" s="33">
        <v>0</v>
      </c>
      <c r="L88" s="33">
        <v>0</v>
      </c>
      <c r="M88" s="33">
        <v>0</v>
      </c>
      <c r="N88" s="33">
        <v>0</v>
      </c>
      <c r="O88" s="33">
        <v>0</v>
      </c>
      <c r="P88" s="33">
        <v>0</v>
      </c>
      <c r="Q88" s="33">
        <v>0</v>
      </c>
      <c r="R88" s="33">
        <v>0</v>
      </c>
      <c r="S88" s="33">
        <v>0</v>
      </c>
      <c r="T88" s="33">
        <v>0</v>
      </c>
      <c r="U88" s="33">
        <v>0</v>
      </c>
      <c r="V88" s="33">
        <v>0</v>
      </c>
      <c r="W88" s="33">
        <v>0</v>
      </c>
      <c r="X88" s="33">
        <v>0</v>
      </c>
      <c r="Y88" s="33">
        <v>0</v>
      </c>
      <c r="Z88" s="33">
        <v>0</v>
      </c>
      <c r="AA88" s="33">
        <v>0</v>
      </c>
      <c r="AB88" s="33">
        <v>0</v>
      </c>
      <c r="AC88" s="33">
        <v>0</v>
      </c>
      <c r="AD88" s="33">
        <v>0</v>
      </c>
      <c r="AE88" s="33">
        <v>0</v>
      </c>
      <c r="AF88" s="33">
        <v>0</v>
      </c>
      <c r="AG88" s="33">
        <v>0</v>
      </c>
      <c r="AH88" s="33">
        <v>0</v>
      </c>
      <c r="AI88" s="33">
        <v>0</v>
      </c>
      <c r="AJ88" s="33">
        <v>0</v>
      </c>
      <c r="AK88" s="33">
        <v>0</v>
      </c>
      <c r="AL88" s="33">
        <v>0</v>
      </c>
      <c r="AM88" s="33">
        <v>0</v>
      </c>
      <c r="AN88" s="33">
        <v>0</v>
      </c>
      <c r="AO88" s="33">
        <v>0</v>
      </c>
      <c r="AP88" s="33">
        <v>0</v>
      </c>
      <c r="AQ88" s="33">
        <v>0</v>
      </c>
      <c r="AR88" s="33">
        <v>0</v>
      </c>
      <c r="AS88" s="34">
        <v>0</v>
      </c>
      <c r="AU88" s="46" t="s">
        <v>54</v>
      </c>
      <c r="AV88" s="46" t="s">
        <v>139</v>
      </c>
      <c r="AW88" s="46" t="s">
        <v>186</v>
      </c>
      <c r="AX88" s="46" t="s">
        <v>54</v>
      </c>
      <c r="AY88" s="46" t="s">
        <v>175</v>
      </c>
      <c r="AZ88" s="46" t="s">
        <v>194</v>
      </c>
      <c r="BB88" s="47" t="b">
        <v>0</v>
      </c>
    </row>
    <row r="89" spans="1:54" x14ac:dyDescent="0.2">
      <c r="A89" s="1"/>
      <c r="B89" s="58"/>
      <c r="C89" s="32"/>
      <c r="D89" s="32" t="s">
        <v>195</v>
      </c>
      <c r="E89" s="33">
        <v>0</v>
      </c>
      <c r="F89" s="33">
        <v>0</v>
      </c>
      <c r="G89" s="33">
        <v>0</v>
      </c>
      <c r="H89" s="33">
        <v>0</v>
      </c>
      <c r="I89" s="33">
        <v>0</v>
      </c>
      <c r="J89" s="33">
        <v>0</v>
      </c>
      <c r="K89" s="33">
        <v>0</v>
      </c>
      <c r="L89" s="33">
        <v>0</v>
      </c>
      <c r="M89" s="33">
        <v>0</v>
      </c>
      <c r="N89" s="33">
        <v>0</v>
      </c>
      <c r="O89" s="33">
        <v>0</v>
      </c>
      <c r="P89" s="33">
        <v>0</v>
      </c>
      <c r="Q89" s="33">
        <v>0</v>
      </c>
      <c r="R89" s="33">
        <v>0</v>
      </c>
      <c r="S89" s="33">
        <v>0</v>
      </c>
      <c r="T89" s="33">
        <v>0</v>
      </c>
      <c r="U89" s="33">
        <v>0</v>
      </c>
      <c r="V89" s="33">
        <v>0</v>
      </c>
      <c r="W89" s="33">
        <v>0</v>
      </c>
      <c r="X89" s="33">
        <v>0</v>
      </c>
      <c r="Y89" s="33">
        <v>0</v>
      </c>
      <c r="Z89" s="33">
        <v>0</v>
      </c>
      <c r="AA89" s="33">
        <v>0</v>
      </c>
      <c r="AB89" s="33">
        <v>0</v>
      </c>
      <c r="AC89" s="33">
        <v>0</v>
      </c>
      <c r="AD89" s="33">
        <v>0</v>
      </c>
      <c r="AE89" s="33">
        <v>0</v>
      </c>
      <c r="AF89" s="33">
        <v>0</v>
      </c>
      <c r="AG89" s="33">
        <v>0</v>
      </c>
      <c r="AH89" s="33">
        <v>0</v>
      </c>
      <c r="AI89" s="33">
        <v>0</v>
      </c>
      <c r="AJ89" s="33">
        <v>0</v>
      </c>
      <c r="AK89" s="33">
        <v>0</v>
      </c>
      <c r="AL89" s="33">
        <v>0</v>
      </c>
      <c r="AM89" s="33">
        <v>0</v>
      </c>
      <c r="AN89" s="33">
        <v>0</v>
      </c>
      <c r="AO89" s="33">
        <v>0</v>
      </c>
      <c r="AP89" s="33">
        <v>0</v>
      </c>
      <c r="AQ89" s="33">
        <v>0</v>
      </c>
      <c r="AR89" s="33">
        <v>0</v>
      </c>
      <c r="AS89" s="34">
        <v>0</v>
      </c>
      <c r="AU89" s="46" t="s">
        <v>54</v>
      </c>
      <c r="AV89" s="46" t="s">
        <v>139</v>
      </c>
      <c r="AW89" s="46" t="s">
        <v>186</v>
      </c>
      <c r="AX89" s="46" t="s">
        <v>54</v>
      </c>
      <c r="AY89" s="46" t="s">
        <v>175</v>
      </c>
      <c r="AZ89" s="46" t="s">
        <v>196</v>
      </c>
      <c r="BB89" s="47" t="b">
        <v>1</v>
      </c>
    </row>
    <row r="90" spans="1:54" x14ac:dyDescent="0.2">
      <c r="A90" s="1"/>
      <c r="B90" s="45"/>
      <c r="C90" s="32"/>
      <c r="D90" s="49" t="s">
        <v>197</v>
      </c>
      <c r="E90" s="50">
        <v>0</v>
      </c>
      <c r="F90" s="50">
        <v>0</v>
      </c>
      <c r="G90" s="50">
        <f t="shared" ref="F90:AS90" si="12">SUM(G85:G89)</f>
        <v>0</v>
      </c>
      <c r="H90" s="50">
        <f t="shared" si="12"/>
        <v>0</v>
      </c>
      <c r="I90" s="50">
        <f t="shared" si="12"/>
        <v>0</v>
      </c>
      <c r="J90" s="50">
        <f t="shared" si="12"/>
        <v>0</v>
      </c>
      <c r="K90" s="50">
        <f t="shared" si="12"/>
        <v>0</v>
      </c>
      <c r="L90" s="50">
        <f t="shared" si="12"/>
        <v>0</v>
      </c>
      <c r="M90" s="50">
        <f t="shared" si="12"/>
        <v>0</v>
      </c>
      <c r="N90" s="50">
        <f t="shared" si="12"/>
        <v>0</v>
      </c>
      <c r="O90" s="50">
        <f t="shared" si="12"/>
        <v>0</v>
      </c>
      <c r="P90" s="50">
        <f t="shared" si="12"/>
        <v>0</v>
      </c>
      <c r="Q90" s="50">
        <f t="shared" si="12"/>
        <v>0</v>
      </c>
      <c r="R90" s="50">
        <f t="shared" si="12"/>
        <v>0</v>
      </c>
      <c r="S90" s="50">
        <f t="shared" si="12"/>
        <v>0</v>
      </c>
      <c r="T90" s="50">
        <f t="shared" si="12"/>
        <v>0</v>
      </c>
      <c r="U90" s="50">
        <f t="shared" si="12"/>
        <v>0</v>
      </c>
      <c r="V90" s="50">
        <f t="shared" si="12"/>
        <v>0</v>
      </c>
      <c r="W90" s="50">
        <f t="shared" si="12"/>
        <v>0</v>
      </c>
      <c r="X90" s="50">
        <f t="shared" si="12"/>
        <v>0</v>
      </c>
      <c r="Y90" s="50">
        <f t="shared" si="12"/>
        <v>0</v>
      </c>
      <c r="Z90" s="50">
        <f t="shared" si="12"/>
        <v>0</v>
      </c>
      <c r="AA90" s="50">
        <f t="shared" si="12"/>
        <v>0</v>
      </c>
      <c r="AB90" s="50">
        <f t="shared" si="12"/>
        <v>0</v>
      </c>
      <c r="AC90" s="50">
        <f t="shared" si="12"/>
        <v>0</v>
      </c>
      <c r="AD90" s="50">
        <f t="shared" si="12"/>
        <v>0</v>
      </c>
      <c r="AE90" s="50">
        <f t="shared" si="12"/>
        <v>0</v>
      </c>
      <c r="AF90" s="50">
        <f t="shared" si="12"/>
        <v>0</v>
      </c>
      <c r="AG90" s="50">
        <f t="shared" si="12"/>
        <v>0</v>
      </c>
      <c r="AH90" s="50">
        <f t="shared" si="12"/>
        <v>0</v>
      </c>
      <c r="AI90" s="50">
        <f t="shared" si="12"/>
        <v>0</v>
      </c>
      <c r="AJ90" s="50">
        <f t="shared" si="12"/>
        <v>0</v>
      </c>
      <c r="AK90" s="50">
        <f t="shared" si="12"/>
        <v>0</v>
      </c>
      <c r="AL90" s="50">
        <f t="shared" si="12"/>
        <v>0</v>
      </c>
      <c r="AM90" s="50">
        <f t="shared" si="12"/>
        <v>0</v>
      </c>
      <c r="AN90" s="50">
        <f t="shared" si="12"/>
        <v>0</v>
      </c>
      <c r="AO90" s="50">
        <f t="shared" si="12"/>
        <v>0</v>
      </c>
      <c r="AP90" s="50">
        <f t="shared" si="12"/>
        <v>0</v>
      </c>
      <c r="AQ90" s="50">
        <f t="shared" si="12"/>
        <v>0</v>
      </c>
      <c r="AR90" s="50">
        <f t="shared" si="12"/>
        <v>0</v>
      </c>
      <c r="AS90" s="51">
        <f t="shared" si="12"/>
        <v>0</v>
      </c>
      <c r="AU90" s="52"/>
      <c r="AV90" s="52"/>
      <c r="AW90" s="52"/>
      <c r="AX90" s="52"/>
      <c r="AY90" s="52"/>
      <c r="AZ90" s="52"/>
      <c r="BB90" s="53" t="b">
        <v>1</v>
      </c>
    </row>
    <row r="91" spans="1:54" x14ac:dyDescent="0.2">
      <c r="A91" s="1"/>
      <c r="B91" s="45"/>
      <c r="C91" s="32" t="s">
        <v>198</v>
      </c>
      <c r="D91" s="32"/>
      <c r="E91" s="33"/>
      <c r="F91" s="33"/>
      <c r="G91" s="33"/>
      <c r="H91" s="33"/>
      <c r="I91" s="33"/>
      <c r="J91" s="33"/>
      <c r="K91" s="33"/>
      <c r="L91" s="33"/>
      <c r="M91" s="33"/>
      <c r="N91" s="33"/>
      <c r="O91" s="33"/>
      <c r="P91" s="33"/>
      <c r="Q91" s="33"/>
      <c r="R91" s="33"/>
      <c r="S91" s="33"/>
      <c r="T91" s="33"/>
      <c r="U91" s="33"/>
      <c r="V91" s="33"/>
      <c r="W91" s="33"/>
      <c r="X91" s="33"/>
      <c r="Y91" s="33"/>
      <c r="Z91" s="33"/>
      <c r="AA91" s="33"/>
      <c r="AB91" s="33"/>
      <c r="AC91" s="33"/>
      <c r="AD91" s="33"/>
      <c r="AE91" s="33"/>
      <c r="AF91" s="33"/>
      <c r="AG91" s="33"/>
      <c r="AH91" s="33"/>
      <c r="AI91" s="33"/>
      <c r="AJ91" s="33"/>
      <c r="AK91" s="33"/>
      <c r="AL91" s="33"/>
      <c r="AM91" s="33"/>
      <c r="AN91" s="33"/>
      <c r="AO91" s="33"/>
      <c r="AP91" s="33"/>
      <c r="AQ91" s="33"/>
      <c r="AR91" s="33"/>
      <c r="AS91" s="34"/>
      <c r="AU91" s="43"/>
      <c r="AV91" s="43"/>
      <c r="AW91" s="43"/>
      <c r="AX91" s="43"/>
      <c r="AY91" s="43"/>
      <c r="AZ91" s="43"/>
      <c r="BB91" s="40" t="b">
        <v>1</v>
      </c>
    </row>
    <row r="92" spans="1:54" x14ac:dyDescent="0.2">
      <c r="A92" s="1"/>
      <c r="B92" s="45"/>
      <c r="C92" s="32"/>
      <c r="D92" s="32" t="s">
        <v>199</v>
      </c>
      <c r="E92" s="33">
        <v>7566.4900000000016</v>
      </c>
      <c r="F92" s="33">
        <v>7363.1010626740963</v>
      </c>
      <c r="G92" s="33">
        <v>8222.0211000000018</v>
      </c>
      <c r="H92" s="33">
        <v>8386.4615220000032</v>
      </c>
      <c r="I92" s="33">
        <v>8554.1907524400031</v>
      </c>
      <c r="J92" s="33">
        <v>8725.2745674888029</v>
      </c>
      <c r="K92" s="33">
        <v>9085.7086115998318</v>
      </c>
      <c r="L92" s="33">
        <v>9457.0699076483052</v>
      </c>
      <c r="M92" s="33">
        <v>9839.6513720940784</v>
      </c>
      <c r="N92" s="33">
        <v>10233.753267154621</v>
      </c>
      <c r="O92" s="33">
        <v>10639.683377468749</v>
      </c>
      <c r="P92" s="33">
        <v>11057.757190888582</v>
      </c>
      <c r="Q92" s="33">
        <v>11488.298083494219</v>
      </c>
      <c r="R92" s="33">
        <v>11931.637508927726</v>
      </c>
      <c r="S92" s="33">
        <v>12388.115192145175</v>
      </c>
      <c r="T92" s="33">
        <v>12858.079327687752</v>
      </c>
      <c r="U92" s="33">
        <v>13341.886782575173</v>
      </c>
      <c r="V92" s="33">
        <v>13839.903303927016</v>
      </c>
      <c r="W92" s="33">
        <v>14352.503731419903</v>
      </c>
      <c r="X92" s="33">
        <v>14880.072214690934</v>
      </c>
      <c r="Y92" s="33">
        <v>15423.002435800241</v>
      </c>
      <c r="Z92" s="33">
        <v>15981.697836868041</v>
      </c>
      <c r="AA92" s="33">
        <v>16556.571853004232</v>
      </c>
      <c r="AB92" s="33">
        <v>17148.048150651124</v>
      </c>
      <c r="AC92" s="33">
        <v>17756.560871462691</v>
      </c>
      <c r="AD92" s="33">
        <v>18382.554881846463</v>
      </c>
      <c r="AE92" s="33">
        <v>19026.486028296997</v>
      </c>
      <c r="AF92" s="33">
        <v>19688.821398652817</v>
      </c>
      <c r="AG92" s="33">
        <v>20370.03958941155</v>
      </c>
      <c r="AH92" s="33">
        <v>21070.63097924117</v>
      </c>
      <c r="AI92" s="33">
        <v>21791.098008828212</v>
      </c>
      <c r="AJ92" s="33">
        <v>22531.955467207037</v>
      </c>
      <c r="AK92" s="33">
        <v>23293.730784717485</v>
      </c>
      <c r="AL92" s="33">
        <v>24076.964332741471</v>
      </c>
      <c r="AM92" s="33">
        <v>24882.209730372524</v>
      </c>
      <c r="AN92" s="33">
        <v>25710.034158175727</v>
      </c>
      <c r="AO92" s="33">
        <v>26561.018679198907</v>
      </c>
      <c r="AP92" s="33">
        <v>27435.758567399742</v>
      </c>
      <c r="AQ92" s="33">
        <v>28334.863643656932</v>
      </c>
      <c r="AR92" s="33">
        <v>29258.95861953745</v>
      </c>
      <c r="AS92" s="34">
        <v>30208.683448995725</v>
      </c>
      <c r="AU92" s="46" t="s">
        <v>54</v>
      </c>
      <c r="AV92" s="46" t="s">
        <v>139</v>
      </c>
      <c r="AW92" s="46" t="s">
        <v>198</v>
      </c>
      <c r="AX92" s="46" t="s">
        <v>54</v>
      </c>
      <c r="AY92" s="46" t="s">
        <v>200</v>
      </c>
      <c r="AZ92" s="46" t="s">
        <v>201</v>
      </c>
      <c r="BB92" s="47" t="b">
        <v>1</v>
      </c>
    </row>
    <row r="93" spans="1:54" hidden="1" x14ac:dyDescent="0.2">
      <c r="A93" s="1"/>
      <c r="B93" s="45"/>
      <c r="C93" s="32"/>
      <c r="D93" s="32" t="s">
        <v>202</v>
      </c>
      <c r="E93" s="33">
        <v>0</v>
      </c>
      <c r="F93" s="33">
        <v>0</v>
      </c>
      <c r="G93" s="33">
        <v>0</v>
      </c>
      <c r="H93" s="33">
        <v>0</v>
      </c>
      <c r="I93" s="33">
        <v>0</v>
      </c>
      <c r="J93" s="33">
        <v>0</v>
      </c>
      <c r="K93" s="33">
        <v>0</v>
      </c>
      <c r="L93" s="33">
        <v>0</v>
      </c>
      <c r="M93" s="33">
        <v>0</v>
      </c>
      <c r="N93" s="33">
        <v>0</v>
      </c>
      <c r="O93" s="33">
        <v>0</v>
      </c>
      <c r="P93" s="33">
        <v>0</v>
      </c>
      <c r="Q93" s="33">
        <v>0</v>
      </c>
      <c r="R93" s="33">
        <v>0</v>
      </c>
      <c r="S93" s="33">
        <v>0</v>
      </c>
      <c r="T93" s="33">
        <v>0</v>
      </c>
      <c r="U93" s="33">
        <v>0</v>
      </c>
      <c r="V93" s="33">
        <v>0</v>
      </c>
      <c r="W93" s="33">
        <v>0</v>
      </c>
      <c r="X93" s="33">
        <v>0</v>
      </c>
      <c r="Y93" s="33">
        <v>0</v>
      </c>
      <c r="Z93" s="33">
        <v>0</v>
      </c>
      <c r="AA93" s="33">
        <v>0</v>
      </c>
      <c r="AB93" s="33">
        <v>0</v>
      </c>
      <c r="AC93" s="33">
        <v>0</v>
      </c>
      <c r="AD93" s="33">
        <v>0</v>
      </c>
      <c r="AE93" s="33">
        <v>0</v>
      </c>
      <c r="AF93" s="33">
        <v>0</v>
      </c>
      <c r="AG93" s="33">
        <v>0</v>
      </c>
      <c r="AH93" s="33">
        <v>0</v>
      </c>
      <c r="AI93" s="33">
        <v>0</v>
      </c>
      <c r="AJ93" s="33">
        <v>0</v>
      </c>
      <c r="AK93" s="33">
        <v>0</v>
      </c>
      <c r="AL93" s="33">
        <v>0</v>
      </c>
      <c r="AM93" s="33">
        <v>0</v>
      </c>
      <c r="AN93" s="33">
        <v>0</v>
      </c>
      <c r="AO93" s="33">
        <v>0</v>
      </c>
      <c r="AP93" s="33">
        <v>0</v>
      </c>
      <c r="AQ93" s="33">
        <v>0</v>
      </c>
      <c r="AR93" s="33">
        <v>0</v>
      </c>
      <c r="AS93" s="34">
        <v>0</v>
      </c>
      <c r="AU93" s="46" t="s">
        <v>54</v>
      </c>
      <c r="AV93" s="46" t="s">
        <v>139</v>
      </c>
      <c r="AW93" s="46" t="s">
        <v>198</v>
      </c>
      <c r="AX93" s="46" t="s">
        <v>54</v>
      </c>
      <c r="AY93" s="46" t="s">
        <v>200</v>
      </c>
      <c r="AZ93" s="46" t="s">
        <v>203</v>
      </c>
      <c r="BB93" s="47" t="b">
        <v>0</v>
      </c>
    </row>
    <row r="94" spans="1:54" x14ac:dyDescent="0.2">
      <c r="A94" s="1"/>
      <c r="B94" s="45"/>
      <c r="C94" s="32"/>
      <c r="D94" s="32" t="s">
        <v>204</v>
      </c>
      <c r="E94" s="33">
        <v>0</v>
      </c>
      <c r="F94" s="33">
        <v>0</v>
      </c>
      <c r="G94" s="33">
        <v>0</v>
      </c>
      <c r="H94" s="33">
        <v>0</v>
      </c>
      <c r="I94" s="33">
        <v>0</v>
      </c>
      <c r="J94" s="33">
        <v>0</v>
      </c>
      <c r="K94" s="33">
        <v>0</v>
      </c>
      <c r="L94" s="33">
        <v>0</v>
      </c>
      <c r="M94" s="33">
        <v>0</v>
      </c>
      <c r="N94" s="33">
        <v>0</v>
      </c>
      <c r="O94" s="33">
        <v>0</v>
      </c>
      <c r="P94" s="33">
        <v>0</v>
      </c>
      <c r="Q94" s="33">
        <v>0</v>
      </c>
      <c r="R94" s="33">
        <v>0</v>
      </c>
      <c r="S94" s="33">
        <v>0</v>
      </c>
      <c r="T94" s="33">
        <v>0</v>
      </c>
      <c r="U94" s="33">
        <v>0</v>
      </c>
      <c r="V94" s="33">
        <v>0</v>
      </c>
      <c r="W94" s="33">
        <v>0</v>
      </c>
      <c r="X94" s="33">
        <v>0</v>
      </c>
      <c r="Y94" s="33">
        <v>0</v>
      </c>
      <c r="Z94" s="33">
        <v>0</v>
      </c>
      <c r="AA94" s="33">
        <v>0</v>
      </c>
      <c r="AB94" s="33">
        <v>0</v>
      </c>
      <c r="AC94" s="33">
        <v>0</v>
      </c>
      <c r="AD94" s="33">
        <v>0</v>
      </c>
      <c r="AE94" s="33">
        <v>0</v>
      </c>
      <c r="AF94" s="33">
        <v>0</v>
      </c>
      <c r="AG94" s="33">
        <v>0</v>
      </c>
      <c r="AH94" s="33">
        <v>0</v>
      </c>
      <c r="AI94" s="33">
        <v>0</v>
      </c>
      <c r="AJ94" s="33">
        <v>0</v>
      </c>
      <c r="AK94" s="33">
        <v>0</v>
      </c>
      <c r="AL94" s="33">
        <v>0</v>
      </c>
      <c r="AM94" s="33">
        <v>0</v>
      </c>
      <c r="AN94" s="33">
        <v>0</v>
      </c>
      <c r="AO94" s="33">
        <v>0</v>
      </c>
      <c r="AP94" s="33">
        <v>0</v>
      </c>
      <c r="AQ94" s="33">
        <v>0</v>
      </c>
      <c r="AR94" s="33">
        <v>0</v>
      </c>
      <c r="AS94" s="34">
        <v>0</v>
      </c>
      <c r="AU94" s="46" t="s">
        <v>54</v>
      </c>
      <c r="AV94" s="46" t="s">
        <v>139</v>
      </c>
      <c r="AW94" s="46" t="s">
        <v>198</v>
      </c>
      <c r="AX94" s="46" t="s">
        <v>54</v>
      </c>
      <c r="AY94" s="46" t="s">
        <v>200</v>
      </c>
      <c r="AZ94" s="46" t="s">
        <v>205</v>
      </c>
      <c r="BB94" s="47" t="b">
        <v>1</v>
      </c>
    </row>
    <row r="95" spans="1:54" hidden="1" x14ac:dyDescent="0.2">
      <c r="A95" s="1"/>
      <c r="B95" s="45"/>
      <c r="C95" s="32"/>
      <c r="D95" s="32" t="s">
        <v>206</v>
      </c>
      <c r="E95" s="33">
        <v>0</v>
      </c>
      <c r="F95" s="33">
        <v>0</v>
      </c>
      <c r="G95" s="33">
        <v>0</v>
      </c>
      <c r="H95" s="33">
        <v>0</v>
      </c>
      <c r="I95" s="33">
        <v>0</v>
      </c>
      <c r="J95" s="33">
        <v>0</v>
      </c>
      <c r="K95" s="33">
        <v>0</v>
      </c>
      <c r="L95" s="33">
        <v>0</v>
      </c>
      <c r="M95" s="33">
        <v>0</v>
      </c>
      <c r="N95" s="33">
        <v>0</v>
      </c>
      <c r="O95" s="33">
        <v>0</v>
      </c>
      <c r="P95" s="33">
        <v>0</v>
      </c>
      <c r="Q95" s="33">
        <v>0</v>
      </c>
      <c r="R95" s="33">
        <v>0</v>
      </c>
      <c r="S95" s="33">
        <v>0</v>
      </c>
      <c r="T95" s="33">
        <v>0</v>
      </c>
      <c r="U95" s="33">
        <v>0</v>
      </c>
      <c r="V95" s="33">
        <v>0</v>
      </c>
      <c r="W95" s="33">
        <v>0</v>
      </c>
      <c r="X95" s="33">
        <v>0</v>
      </c>
      <c r="Y95" s="33">
        <v>0</v>
      </c>
      <c r="Z95" s="33">
        <v>0</v>
      </c>
      <c r="AA95" s="33">
        <v>0</v>
      </c>
      <c r="AB95" s="33">
        <v>0</v>
      </c>
      <c r="AC95" s="33">
        <v>0</v>
      </c>
      <c r="AD95" s="33">
        <v>0</v>
      </c>
      <c r="AE95" s="33">
        <v>0</v>
      </c>
      <c r="AF95" s="33">
        <v>0</v>
      </c>
      <c r="AG95" s="33">
        <v>0</v>
      </c>
      <c r="AH95" s="33">
        <v>0</v>
      </c>
      <c r="AI95" s="33">
        <v>0</v>
      </c>
      <c r="AJ95" s="33">
        <v>0</v>
      </c>
      <c r="AK95" s="33">
        <v>0</v>
      </c>
      <c r="AL95" s="33">
        <v>0</v>
      </c>
      <c r="AM95" s="33">
        <v>0</v>
      </c>
      <c r="AN95" s="33">
        <v>0</v>
      </c>
      <c r="AO95" s="33">
        <v>0</v>
      </c>
      <c r="AP95" s="33">
        <v>0</v>
      </c>
      <c r="AQ95" s="33">
        <v>0</v>
      </c>
      <c r="AR95" s="33">
        <v>0</v>
      </c>
      <c r="AS95" s="34">
        <v>0</v>
      </c>
      <c r="AU95" s="46" t="s">
        <v>54</v>
      </c>
      <c r="AV95" s="46" t="s">
        <v>139</v>
      </c>
      <c r="AW95" s="46" t="s">
        <v>198</v>
      </c>
      <c r="AX95" s="46" t="s">
        <v>54</v>
      </c>
      <c r="AY95" s="46" t="s">
        <v>200</v>
      </c>
      <c r="AZ95" s="46" t="s">
        <v>207</v>
      </c>
      <c r="BB95" s="47" t="b">
        <v>0</v>
      </c>
    </row>
    <row r="96" spans="1:54" hidden="1" x14ac:dyDescent="0.2">
      <c r="A96" s="1"/>
      <c r="B96" s="45"/>
      <c r="C96" s="32"/>
      <c r="D96" s="32" t="s">
        <v>208</v>
      </c>
      <c r="E96" s="33">
        <v>0</v>
      </c>
      <c r="F96" s="33">
        <v>0</v>
      </c>
      <c r="G96" s="33">
        <v>0</v>
      </c>
      <c r="H96" s="33">
        <v>0</v>
      </c>
      <c r="I96" s="33">
        <v>0</v>
      </c>
      <c r="J96" s="33">
        <v>0</v>
      </c>
      <c r="K96" s="33">
        <v>0</v>
      </c>
      <c r="L96" s="33">
        <v>0</v>
      </c>
      <c r="M96" s="33">
        <v>0</v>
      </c>
      <c r="N96" s="33">
        <v>0</v>
      </c>
      <c r="O96" s="33">
        <v>0</v>
      </c>
      <c r="P96" s="33">
        <v>0</v>
      </c>
      <c r="Q96" s="33">
        <v>0</v>
      </c>
      <c r="R96" s="33">
        <v>0</v>
      </c>
      <c r="S96" s="33">
        <v>0</v>
      </c>
      <c r="T96" s="33">
        <v>0</v>
      </c>
      <c r="U96" s="33">
        <v>0</v>
      </c>
      <c r="V96" s="33">
        <v>0</v>
      </c>
      <c r="W96" s="33">
        <v>0</v>
      </c>
      <c r="X96" s="33">
        <v>0</v>
      </c>
      <c r="Y96" s="33">
        <v>0</v>
      </c>
      <c r="Z96" s="33">
        <v>0</v>
      </c>
      <c r="AA96" s="33">
        <v>0</v>
      </c>
      <c r="AB96" s="33">
        <v>0</v>
      </c>
      <c r="AC96" s="33">
        <v>0</v>
      </c>
      <c r="AD96" s="33">
        <v>0</v>
      </c>
      <c r="AE96" s="33">
        <v>0</v>
      </c>
      <c r="AF96" s="33">
        <v>0</v>
      </c>
      <c r="AG96" s="33">
        <v>0</v>
      </c>
      <c r="AH96" s="33">
        <v>0</v>
      </c>
      <c r="AI96" s="33">
        <v>0</v>
      </c>
      <c r="AJ96" s="33">
        <v>0</v>
      </c>
      <c r="AK96" s="33">
        <v>0</v>
      </c>
      <c r="AL96" s="33">
        <v>0</v>
      </c>
      <c r="AM96" s="33">
        <v>0</v>
      </c>
      <c r="AN96" s="33">
        <v>0</v>
      </c>
      <c r="AO96" s="33">
        <v>0</v>
      </c>
      <c r="AP96" s="33">
        <v>0</v>
      </c>
      <c r="AQ96" s="33">
        <v>0</v>
      </c>
      <c r="AR96" s="33">
        <v>0</v>
      </c>
      <c r="AS96" s="34">
        <v>0</v>
      </c>
      <c r="AU96" s="46" t="s">
        <v>54</v>
      </c>
      <c r="AV96" s="46" t="s">
        <v>139</v>
      </c>
      <c r="AW96" s="46" t="s">
        <v>198</v>
      </c>
      <c r="AX96" s="46" t="s">
        <v>54</v>
      </c>
      <c r="AY96" s="46" t="s">
        <v>200</v>
      </c>
      <c r="AZ96" s="46" t="s">
        <v>209</v>
      </c>
      <c r="BB96" s="47" t="b">
        <v>0</v>
      </c>
    </row>
    <row r="97" spans="1:56" hidden="1" x14ac:dyDescent="0.2">
      <c r="A97" s="1"/>
      <c r="B97" s="45"/>
      <c r="C97" s="32"/>
      <c r="D97" s="32" t="s">
        <v>210</v>
      </c>
      <c r="E97" s="33">
        <v>0</v>
      </c>
      <c r="F97" s="33">
        <v>0</v>
      </c>
      <c r="G97" s="33">
        <v>0</v>
      </c>
      <c r="H97" s="33">
        <v>0</v>
      </c>
      <c r="I97" s="33">
        <v>0</v>
      </c>
      <c r="J97" s="33">
        <v>0</v>
      </c>
      <c r="K97" s="33">
        <v>0</v>
      </c>
      <c r="L97" s="33">
        <v>0</v>
      </c>
      <c r="M97" s="33">
        <v>0</v>
      </c>
      <c r="N97" s="33">
        <v>0</v>
      </c>
      <c r="O97" s="33">
        <v>0</v>
      </c>
      <c r="P97" s="33">
        <v>0</v>
      </c>
      <c r="Q97" s="33">
        <v>0</v>
      </c>
      <c r="R97" s="33">
        <v>0</v>
      </c>
      <c r="S97" s="33">
        <v>0</v>
      </c>
      <c r="T97" s="33">
        <v>0</v>
      </c>
      <c r="U97" s="33">
        <v>0</v>
      </c>
      <c r="V97" s="33">
        <v>0</v>
      </c>
      <c r="W97" s="33">
        <v>0</v>
      </c>
      <c r="X97" s="33">
        <v>0</v>
      </c>
      <c r="Y97" s="33">
        <v>0</v>
      </c>
      <c r="Z97" s="33">
        <v>0</v>
      </c>
      <c r="AA97" s="33">
        <v>0</v>
      </c>
      <c r="AB97" s="33">
        <v>0</v>
      </c>
      <c r="AC97" s="33">
        <v>0</v>
      </c>
      <c r="AD97" s="33">
        <v>0</v>
      </c>
      <c r="AE97" s="33">
        <v>0</v>
      </c>
      <c r="AF97" s="33">
        <v>0</v>
      </c>
      <c r="AG97" s="33">
        <v>0</v>
      </c>
      <c r="AH97" s="33">
        <v>0</v>
      </c>
      <c r="AI97" s="33">
        <v>0</v>
      </c>
      <c r="AJ97" s="33">
        <v>0</v>
      </c>
      <c r="AK97" s="33">
        <v>0</v>
      </c>
      <c r="AL97" s="33">
        <v>0</v>
      </c>
      <c r="AM97" s="33">
        <v>0</v>
      </c>
      <c r="AN97" s="33">
        <v>0</v>
      </c>
      <c r="AO97" s="33">
        <v>0</v>
      </c>
      <c r="AP97" s="33">
        <v>0</v>
      </c>
      <c r="AQ97" s="33">
        <v>0</v>
      </c>
      <c r="AR97" s="33">
        <v>0</v>
      </c>
      <c r="AS97" s="34">
        <v>0</v>
      </c>
      <c r="AU97" s="46" t="s">
        <v>54</v>
      </c>
      <c r="AV97" s="46" t="s">
        <v>139</v>
      </c>
      <c r="AW97" s="46" t="s">
        <v>198</v>
      </c>
      <c r="AX97" s="46" t="s">
        <v>54</v>
      </c>
      <c r="AY97" s="46" t="s">
        <v>200</v>
      </c>
      <c r="AZ97" s="46" t="s">
        <v>211</v>
      </c>
      <c r="BB97" s="47" t="b">
        <v>0</v>
      </c>
    </row>
    <row r="98" spans="1:56" x14ac:dyDescent="0.2">
      <c r="A98" s="1"/>
      <c r="B98" s="45"/>
      <c r="C98" s="32"/>
      <c r="D98" s="32" t="s">
        <v>212</v>
      </c>
      <c r="E98" s="33">
        <v>600.62</v>
      </c>
      <c r="F98" s="33">
        <v>584.47520055710311</v>
      </c>
      <c r="G98" s="33">
        <v>960.68455199999994</v>
      </c>
      <c r="H98" s="33">
        <v>979.89824304000001</v>
      </c>
      <c r="I98" s="33">
        <v>999.49620790080007</v>
      </c>
      <c r="J98" s="33">
        <v>1019.4861320588161</v>
      </c>
      <c r="K98" s="33">
        <v>1061.6002806338363</v>
      </c>
      <c r="L98" s="33">
        <v>1104.9912006990337</v>
      </c>
      <c r="M98" s="33">
        <v>1149.6931174545855</v>
      </c>
      <c r="N98" s="33">
        <v>1195.7411144000798</v>
      </c>
      <c r="O98" s="33">
        <v>1243.1711539764121</v>
      </c>
      <c r="P98" s="33">
        <v>1292.0200986900377</v>
      </c>
      <c r="Q98" s="33">
        <v>1342.3257327306176</v>
      </c>
      <c r="R98" s="33">
        <v>1394.1267840933447</v>
      </c>
      <c r="S98" s="33">
        <v>1447.4629472174886</v>
      </c>
      <c r="T98" s="33">
        <v>1502.3749061529609</v>
      </c>
      <c r="U98" s="33">
        <v>1558.9043582669651</v>
      </c>
      <c r="V98" s="33">
        <v>1617.0940385030683</v>
      </c>
      <c r="W98" s="33">
        <v>1676.9877442053089</v>
      </c>
      <c r="X98" s="33">
        <v>1738.6303605202379</v>
      </c>
      <c r="Y98" s="33">
        <v>1802.0678863900819</v>
      </c>
      <c r="Z98" s="33">
        <v>1867.3474611505117</v>
      </c>
      <c r="AA98" s="33">
        <v>1934.5173917468026</v>
      </c>
      <c r="AB98" s="33">
        <v>2003.6271805824849</v>
      </c>
      <c r="AC98" s="33">
        <v>2074.7275540148958</v>
      </c>
      <c r="AD98" s="33">
        <v>2147.8704915123699</v>
      </c>
      <c r="AE98" s="33">
        <v>2223.1092554881375</v>
      </c>
      <c r="AF98" s="33">
        <v>2300.4984218263307</v>
      </c>
      <c r="AG98" s="33">
        <v>2380.0939111158559</v>
      </c>
      <c r="AH98" s="33">
        <v>2461.9530206082322</v>
      </c>
      <c r="AI98" s="33">
        <v>2546.1344569158568</v>
      </c>
      <c r="AJ98" s="33">
        <v>2632.6983694675432</v>
      </c>
      <c r="AK98" s="33">
        <v>2721.7063847385311</v>
      </c>
      <c r="AL98" s="33">
        <v>2813.2216412725707</v>
      </c>
      <c r="AM98" s="33">
        <v>2907.3088255140769</v>
      </c>
      <c r="AN98" s="33">
        <v>3004.034208468735</v>
      </c>
      <c r="AO98" s="33">
        <v>3103.4656832113733</v>
      </c>
      <c r="AP98" s="33">
        <v>3205.6728032603296</v>
      </c>
      <c r="AQ98" s="33">
        <v>3310.7268218379595</v>
      </c>
      <c r="AR98" s="33">
        <v>3418.7007320373905</v>
      </c>
      <c r="AS98" s="34">
        <v>3529.6693079160636</v>
      </c>
      <c r="AU98" s="46" t="s">
        <v>54</v>
      </c>
      <c r="AV98" s="46" t="s">
        <v>139</v>
      </c>
      <c r="AW98" s="46" t="s">
        <v>198</v>
      </c>
      <c r="AX98" s="46" t="s">
        <v>54</v>
      </c>
      <c r="AY98" s="46" t="s">
        <v>200</v>
      </c>
      <c r="AZ98" s="46" t="s">
        <v>213</v>
      </c>
      <c r="BB98" s="47" t="b">
        <v>1</v>
      </c>
    </row>
    <row r="99" spans="1:56" x14ac:dyDescent="0.2">
      <c r="B99" s="45"/>
      <c r="C99" s="32"/>
      <c r="D99" s="32" t="s">
        <v>214</v>
      </c>
      <c r="E99" s="33">
        <v>0</v>
      </c>
      <c r="F99" s="33">
        <v>0</v>
      </c>
      <c r="G99" s="33">
        <v>0</v>
      </c>
      <c r="H99" s="33">
        <v>0</v>
      </c>
      <c r="I99" s="33">
        <v>0</v>
      </c>
      <c r="J99" s="33">
        <v>0</v>
      </c>
      <c r="K99" s="33">
        <v>0</v>
      </c>
      <c r="L99" s="33">
        <v>0</v>
      </c>
      <c r="M99" s="33">
        <v>0</v>
      </c>
      <c r="N99" s="33">
        <v>0</v>
      </c>
      <c r="O99" s="33">
        <v>0</v>
      </c>
      <c r="P99" s="33">
        <v>0</v>
      </c>
      <c r="Q99" s="33">
        <v>0</v>
      </c>
      <c r="R99" s="33">
        <v>0</v>
      </c>
      <c r="S99" s="33">
        <v>0</v>
      </c>
      <c r="T99" s="33">
        <v>0</v>
      </c>
      <c r="U99" s="33">
        <v>0</v>
      </c>
      <c r="V99" s="33">
        <v>0</v>
      </c>
      <c r="W99" s="33">
        <v>0</v>
      </c>
      <c r="X99" s="33">
        <v>0</v>
      </c>
      <c r="Y99" s="33">
        <v>0</v>
      </c>
      <c r="Z99" s="33">
        <v>0</v>
      </c>
      <c r="AA99" s="33">
        <v>0</v>
      </c>
      <c r="AB99" s="33">
        <v>0</v>
      </c>
      <c r="AC99" s="33">
        <v>0</v>
      </c>
      <c r="AD99" s="33">
        <v>0</v>
      </c>
      <c r="AE99" s="33">
        <v>0</v>
      </c>
      <c r="AF99" s="33">
        <v>0</v>
      </c>
      <c r="AG99" s="33">
        <v>0</v>
      </c>
      <c r="AH99" s="33">
        <v>0</v>
      </c>
      <c r="AI99" s="33">
        <v>0</v>
      </c>
      <c r="AJ99" s="33">
        <v>0</v>
      </c>
      <c r="AK99" s="33">
        <v>0</v>
      </c>
      <c r="AL99" s="33">
        <v>0</v>
      </c>
      <c r="AM99" s="33">
        <v>0</v>
      </c>
      <c r="AN99" s="33">
        <v>0</v>
      </c>
      <c r="AO99" s="33">
        <v>0</v>
      </c>
      <c r="AP99" s="33">
        <v>0</v>
      </c>
      <c r="AQ99" s="33">
        <v>0</v>
      </c>
      <c r="AR99" s="33">
        <v>0</v>
      </c>
      <c r="AS99" s="34">
        <v>0</v>
      </c>
      <c r="AU99" s="46" t="s">
        <v>54</v>
      </c>
      <c r="AV99" s="46" t="s">
        <v>139</v>
      </c>
      <c r="AW99" s="46" t="s">
        <v>198</v>
      </c>
      <c r="AX99" s="46" t="s">
        <v>54</v>
      </c>
      <c r="AY99" s="46" t="s">
        <v>200</v>
      </c>
      <c r="AZ99" s="46" t="s">
        <v>215</v>
      </c>
      <c r="BB99" s="47" t="b">
        <v>1</v>
      </c>
    </row>
    <row r="100" spans="1:56" x14ac:dyDescent="0.2">
      <c r="A100" s="1"/>
      <c r="B100" s="45"/>
      <c r="C100" s="32"/>
      <c r="D100" s="49" t="s">
        <v>216</v>
      </c>
      <c r="E100" s="50">
        <v>8167.1100000000015</v>
      </c>
      <c r="F100" s="50">
        <v>7947.5762632311998</v>
      </c>
      <c r="G100" s="50">
        <f t="shared" ref="F100:AN100" si="13">SUM(G92:G99)</f>
        <v>9182.7056520000024</v>
      </c>
      <c r="H100" s="50">
        <f t="shared" si="13"/>
        <v>9366.3597650400025</v>
      </c>
      <c r="I100" s="50">
        <f t="shared" si="13"/>
        <v>9553.6869603408031</v>
      </c>
      <c r="J100" s="50">
        <f t="shared" si="13"/>
        <v>9744.7606995476199</v>
      </c>
      <c r="K100" s="50">
        <f t="shared" si="13"/>
        <v>10147.308892233668</v>
      </c>
      <c r="L100" s="50">
        <f t="shared" si="13"/>
        <v>10562.06110834734</v>
      </c>
      <c r="M100" s="50">
        <f t="shared" si="13"/>
        <v>10989.344489548665</v>
      </c>
      <c r="N100" s="50">
        <f t="shared" si="13"/>
        <v>11429.494381554701</v>
      </c>
      <c r="O100" s="50">
        <f t="shared" si="13"/>
        <v>11882.854531445162</v>
      </c>
      <c r="P100" s="50">
        <f t="shared" si="13"/>
        <v>12349.77728957862</v>
      </c>
      <c r="Q100" s="50">
        <f t="shared" si="13"/>
        <v>12830.623816224837</v>
      </c>
      <c r="R100" s="50">
        <f t="shared" si="13"/>
        <v>13325.764293021071</v>
      </c>
      <c r="S100" s="50">
        <f t="shared" si="13"/>
        <v>13835.578139362664</v>
      </c>
      <c r="T100" s="50">
        <f t="shared" si="13"/>
        <v>14360.454233840714</v>
      </c>
      <c r="U100" s="50">
        <f t="shared" si="13"/>
        <v>14900.791140842139</v>
      </c>
      <c r="V100" s="50">
        <f t="shared" si="13"/>
        <v>15456.997342430084</v>
      </c>
      <c r="W100" s="50">
        <f t="shared" si="13"/>
        <v>16029.491475625213</v>
      </c>
      <c r="X100" s="50">
        <f t="shared" si="13"/>
        <v>16618.702575211173</v>
      </c>
      <c r="Y100" s="50">
        <f t="shared" si="13"/>
        <v>17225.070322190324</v>
      </c>
      <c r="Z100" s="50">
        <f t="shared" si="13"/>
        <v>17849.045298018551</v>
      </c>
      <c r="AA100" s="50">
        <f t="shared" si="13"/>
        <v>18491.089244751034</v>
      </c>
      <c r="AB100" s="50">
        <f t="shared" si="13"/>
        <v>19151.675331233608</v>
      </c>
      <c r="AC100" s="50">
        <f t="shared" si="13"/>
        <v>19831.288425477585</v>
      </c>
      <c r="AD100" s="50">
        <f t="shared" si="13"/>
        <v>20530.425373358834</v>
      </c>
      <c r="AE100" s="50">
        <f t="shared" si="13"/>
        <v>21249.595283785133</v>
      </c>
      <c r="AF100" s="50">
        <f t="shared" si="13"/>
        <v>21989.319820479148</v>
      </c>
      <c r="AG100" s="50">
        <f t="shared" si="13"/>
        <v>22750.133500527405</v>
      </c>
      <c r="AH100" s="50">
        <f t="shared" si="13"/>
        <v>23532.583999849401</v>
      </c>
      <c r="AI100" s="50">
        <f t="shared" si="13"/>
        <v>24337.232465744069</v>
      </c>
      <c r="AJ100" s="50">
        <f t="shared" si="13"/>
        <v>25164.653836674581</v>
      </c>
      <c r="AK100" s="50">
        <f t="shared" si="13"/>
        <v>26015.437169456018</v>
      </c>
      <c r="AL100" s="50">
        <f t="shared" si="13"/>
        <v>26890.185974014043</v>
      </c>
      <c r="AM100" s="50">
        <f t="shared" si="13"/>
        <v>27789.5185558866</v>
      </c>
      <c r="AN100" s="50">
        <f t="shared" si="13"/>
        <v>28714.068366644464</v>
      </c>
      <c r="AO100" s="50">
        <f>SUM(AO92:AO99)</f>
        <v>29664.48436241028</v>
      </c>
      <c r="AP100" s="50">
        <f>SUM(AP92:AP99)</f>
        <v>30641.431370660073</v>
      </c>
      <c r="AQ100" s="50">
        <f>SUM(AQ92:AQ99)</f>
        <v>31645.59046549489</v>
      </c>
      <c r="AR100" s="50">
        <f>SUM(AR92:AR99)</f>
        <v>32677.659351574839</v>
      </c>
      <c r="AS100" s="51">
        <f>SUM(AS92:AS99)</f>
        <v>33738.352756911787</v>
      </c>
      <c r="AU100" s="52"/>
      <c r="AV100" s="52"/>
      <c r="AW100" s="52"/>
      <c r="AX100" s="52"/>
      <c r="AY100" s="52"/>
      <c r="AZ100" s="52"/>
      <c r="BB100" s="53" t="b">
        <v>1</v>
      </c>
    </row>
    <row r="101" spans="1:56" x14ac:dyDescent="0.2">
      <c r="A101" s="1"/>
      <c r="B101" s="45"/>
      <c r="C101" s="32" t="s">
        <v>217</v>
      </c>
      <c r="D101" s="32"/>
      <c r="E101" s="33"/>
      <c r="F101" s="33"/>
      <c r="G101" s="33"/>
      <c r="H101" s="33"/>
      <c r="I101" s="33"/>
      <c r="J101" s="33"/>
      <c r="K101" s="33"/>
      <c r="L101" s="33"/>
      <c r="M101" s="33"/>
      <c r="N101" s="33"/>
      <c r="O101" s="33"/>
      <c r="P101" s="33"/>
      <c r="Q101" s="33"/>
      <c r="R101" s="33"/>
      <c r="S101" s="33"/>
      <c r="T101" s="33"/>
      <c r="U101" s="33"/>
      <c r="V101" s="33"/>
      <c r="W101" s="33"/>
      <c r="X101" s="33"/>
      <c r="Y101" s="33"/>
      <c r="Z101" s="33"/>
      <c r="AA101" s="33"/>
      <c r="AB101" s="33"/>
      <c r="AC101" s="33"/>
      <c r="AD101" s="33"/>
      <c r="AE101" s="33"/>
      <c r="AF101" s="33"/>
      <c r="AG101" s="33"/>
      <c r="AH101" s="33"/>
      <c r="AI101" s="33"/>
      <c r="AJ101" s="33"/>
      <c r="AK101" s="33"/>
      <c r="AL101" s="33"/>
      <c r="AM101" s="33"/>
      <c r="AN101" s="33"/>
      <c r="AO101" s="33"/>
      <c r="AP101" s="33"/>
      <c r="AQ101" s="33"/>
      <c r="AR101" s="33"/>
      <c r="AS101" s="34"/>
      <c r="AU101" s="43"/>
      <c r="AV101" s="43"/>
      <c r="AW101" s="43"/>
      <c r="AX101" s="43"/>
      <c r="AY101" s="43"/>
      <c r="AZ101" s="43"/>
      <c r="BB101" s="48" t="b">
        <v>1</v>
      </c>
    </row>
    <row r="102" spans="1:56" x14ac:dyDescent="0.2">
      <c r="A102" s="1"/>
      <c r="B102" s="45"/>
      <c r="C102" s="32"/>
      <c r="D102" s="32" t="s">
        <v>218</v>
      </c>
      <c r="E102" s="33">
        <v>0</v>
      </c>
      <c r="F102" s="33">
        <v>0</v>
      </c>
      <c r="G102" s="33">
        <v>0</v>
      </c>
      <c r="H102" s="33">
        <v>0</v>
      </c>
      <c r="I102" s="33">
        <v>0</v>
      </c>
      <c r="J102" s="33">
        <v>0</v>
      </c>
      <c r="K102" s="33">
        <v>0</v>
      </c>
      <c r="L102" s="33">
        <v>0</v>
      </c>
      <c r="M102" s="33">
        <v>0</v>
      </c>
      <c r="N102" s="33">
        <v>0</v>
      </c>
      <c r="O102" s="33">
        <v>0</v>
      </c>
      <c r="P102" s="33">
        <v>0</v>
      </c>
      <c r="Q102" s="33">
        <v>0</v>
      </c>
      <c r="R102" s="33">
        <v>0</v>
      </c>
      <c r="S102" s="33">
        <v>0</v>
      </c>
      <c r="T102" s="33">
        <v>0</v>
      </c>
      <c r="U102" s="33">
        <v>0</v>
      </c>
      <c r="V102" s="33">
        <v>0</v>
      </c>
      <c r="W102" s="33">
        <v>0</v>
      </c>
      <c r="X102" s="33">
        <v>0</v>
      </c>
      <c r="Y102" s="33">
        <v>0</v>
      </c>
      <c r="Z102" s="33">
        <v>0</v>
      </c>
      <c r="AA102" s="33">
        <v>0</v>
      </c>
      <c r="AB102" s="33">
        <v>0</v>
      </c>
      <c r="AC102" s="33">
        <v>0</v>
      </c>
      <c r="AD102" s="33">
        <v>0</v>
      </c>
      <c r="AE102" s="33">
        <v>0</v>
      </c>
      <c r="AF102" s="33">
        <v>0</v>
      </c>
      <c r="AG102" s="33">
        <v>0</v>
      </c>
      <c r="AH102" s="33">
        <v>0</v>
      </c>
      <c r="AI102" s="33">
        <v>0</v>
      </c>
      <c r="AJ102" s="33">
        <v>0</v>
      </c>
      <c r="AK102" s="33">
        <v>0</v>
      </c>
      <c r="AL102" s="33">
        <v>0</v>
      </c>
      <c r="AM102" s="33">
        <v>0</v>
      </c>
      <c r="AN102" s="33">
        <v>0</v>
      </c>
      <c r="AO102" s="33">
        <v>0</v>
      </c>
      <c r="AP102" s="33">
        <v>0</v>
      </c>
      <c r="AQ102" s="33">
        <v>0</v>
      </c>
      <c r="AR102" s="33">
        <v>0</v>
      </c>
      <c r="AS102" s="34">
        <v>0</v>
      </c>
      <c r="AU102" s="46" t="s">
        <v>54</v>
      </c>
      <c r="AV102" s="46" t="s">
        <v>139</v>
      </c>
      <c r="AW102" s="46" t="s">
        <v>217</v>
      </c>
      <c r="AX102" s="46" t="s">
        <v>54</v>
      </c>
      <c r="AY102" s="46" t="s">
        <v>200</v>
      </c>
      <c r="AZ102" s="46" t="s">
        <v>219</v>
      </c>
      <c r="BB102" s="47" t="b">
        <v>1</v>
      </c>
    </row>
    <row r="103" spans="1:56" hidden="1" x14ac:dyDescent="0.2">
      <c r="A103" s="1"/>
      <c r="B103" s="45"/>
      <c r="C103" s="32"/>
      <c r="D103" s="32" t="s">
        <v>220</v>
      </c>
      <c r="E103" s="33">
        <v>0</v>
      </c>
      <c r="F103" s="33">
        <v>0</v>
      </c>
      <c r="G103" s="33">
        <v>0</v>
      </c>
      <c r="H103" s="33">
        <v>0</v>
      </c>
      <c r="I103" s="33">
        <v>0</v>
      </c>
      <c r="J103" s="33">
        <v>0</v>
      </c>
      <c r="K103" s="33">
        <v>0</v>
      </c>
      <c r="L103" s="33">
        <v>0</v>
      </c>
      <c r="M103" s="33">
        <v>0</v>
      </c>
      <c r="N103" s="33">
        <v>0</v>
      </c>
      <c r="O103" s="33">
        <v>0</v>
      </c>
      <c r="P103" s="33">
        <v>0</v>
      </c>
      <c r="Q103" s="33">
        <v>0</v>
      </c>
      <c r="R103" s="33">
        <v>0</v>
      </c>
      <c r="S103" s="33">
        <v>0</v>
      </c>
      <c r="T103" s="33">
        <v>0</v>
      </c>
      <c r="U103" s="33">
        <v>0</v>
      </c>
      <c r="V103" s="33">
        <v>0</v>
      </c>
      <c r="W103" s="33">
        <v>0</v>
      </c>
      <c r="X103" s="33">
        <v>0</v>
      </c>
      <c r="Y103" s="33">
        <v>0</v>
      </c>
      <c r="Z103" s="33">
        <v>0</v>
      </c>
      <c r="AA103" s="33">
        <v>0</v>
      </c>
      <c r="AB103" s="33">
        <v>0</v>
      </c>
      <c r="AC103" s="33">
        <v>0</v>
      </c>
      <c r="AD103" s="33">
        <v>0</v>
      </c>
      <c r="AE103" s="33">
        <v>0</v>
      </c>
      <c r="AF103" s="33">
        <v>0</v>
      </c>
      <c r="AG103" s="33">
        <v>0</v>
      </c>
      <c r="AH103" s="33">
        <v>0</v>
      </c>
      <c r="AI103" s="33">
        <v>0</v>
      </c>
      <c r="AJ103" s="33">
        <v>0</v>
      </c>
      <c r="AK103" s="33">
        <v>0</v>
      </c>
      <c r="AL103" s="33">
        <v>0</v>
      </c>
      <c r="AM103" s="33">
        <v>0</v>
      </c>
      <c r="AN103" s="33">
        <v>0</v>
      </c>
      <c r="AO103" s="33">
        <v>0</v>
      </c>
      <c r="AP103" s="33">
        <v>0</v>
      </c>
      <c r="AQ103" s="33">
        <v>0</v>
      </c>
      <c r="AR103" s="33">
        <v>0</v>
      </c>
      <c r="AS103" s="34">
        <v>0</v>
      </c>
      <c r="AU103" s="46" t="s">
        <v>54</v>
      </c>
      <c r="AV103" s="46" t="s">
        <v>139</v>
      </c>
      <c r="AW103" s="46" t="s">
        <v>217</v>
      </c>
      <c r="AX103" s="46" t="s">
        <v>54</v>
      </c>
      <c r="AY103" s="46" t="s">
        <v>200</v>
      </c>
      <c r="AZ103" s="46" t="s">
        <v>221</v>
      </c>
      <c r="BB103" s="47" t="b">
        <v>0</v>
      </c>
    </row>
    <row r="104" spans="1:56" x14ac:dyDescent="0.2">
      <c r="A104" s="1"/>
      <c r="B104" s="45"/>
      <c r="C104" s="32"/>
      <c r="D104" s="49" t="s">
        <v>222</v>
      </c>
      <c r="E104" s="50">
        <v>0</v>
      </c>
      <c r="F104" s="50">
        <v>0</v>
      </c>
      <c r="G104" s="50">
        <f t="shared" ref="F104:AN104" si="14">SUM(G102:G103)</f>
        <v>0</v>
      </c>
      <c r="H104" s="50">
        <f t="shared" si="14"/>
        <v>0</v>
      </c>
      <c r="I104" s="50">
        <f t="shared" si="14"/>
        <v>0</v>
      </c>
      <c r="J104" s="50">
        <f t="shared" si="14"/>
        <v>0</v>
      </c>
      <c r="K104" s="50">
        <f t="shared" si="14"/>
        <v>0</v>
      </c>
      <c r="L104" s="50">
        <f t="shared" si="14"/>
        <v>0</v>
      </c>
      <c r="M104" s="50">
        <f t="shared" si="14"/>
        <v>0</v>
      </c>
      <c r="N104" s="50">
        <f t="shared" si="14"/>
        <v>0</v>
      </c>
      <c r="O104" s="50">
        <f t="shared" si="14"/>
        <v>0</v>
      </c>
      <c r="P104" s="50">
        <f t="shared" si="14"/>
        <v>0</v>
      </c>
      <c r="Q104" s="50">
        <f t="shared" si="14"/>
        <v>0</v>
      </c>
      <c r="R104" s="50">
        <f t="shared" si="14"/>
        <v>0</v>
      </c>
      <c r="S104" s="50">
        <f t="shared" si="14"/>
        <v>0</v>
      </c>
      <c r="T104" s="50">
        <f t="shared" si="14"/>
        <v>0</v>
      </c>
      <c r="U104" s="50">
        <f t="shared" si="14"/>
        <v>0</v>
      </c>
      <c r="V104" s="50">
        <f t="shared" si="14"/>
        <v>0</v>
      </c>
      <c r="W104" s="50">
        <f t="shared" si="14"/>
        <v>0</v>
      </c>
      <c r="X104" s="50">
        <f t="shared" si="14"/>
        <v>0</v>
      </c>
      <c r="Y104" s="50">
        <f t="shared" si="14"/>
        <v>0</v>
      </c>
      <c r="Z104" s="50">
        <f t="shared" si="14"/>
        <v>0</v>
      </c>
      <c r="AA104" s="50">
        <f t="shared" si="14"/>
        <v>0</v>
      </c>
      <c r="AB104" s="50">
        <f t="shared" si="14"/>
        <v>0</v>
      </c>
      <c r="AC104" s="50">
        <f t="shared" si="14"/>
        <v>0</v>
      </c>
      <c r="AD104" s="50">
        <f t="shared" si="14"/>
        <v>0</v>
      </c>
      <c r="AE104" s="50">
        <f t="shared" si="14"/>
        <v>0</v>
      </c>
      <c r="AF104" s="50">
        <f t="shared" si="14"/>
        <v>0</v>
      </c>
      <c r="AG104" s="50">
        <f t="shared" si="14"/>
        <v>0</v>
      </c>
      <c r="AH104" s="50">
        <f t="shared" si="14"/>
        <v>0</v>
      </c>
      <c r="AI104" s="50">
        <f t="shared" si="14"/>
        <v>0</v>
      </c>
      <c r="AJ104" s="50">
        <f t="shared" si="14"/>
        <v>0</v>
      </c>
      <c r="AK104" s="50">
        <f t="shared" si="14"/>
        <v>0</v>
      </c>
      <c r="AL104" s="50">
        <f t="shared" si="14"/>
        <v>0</v>
      </c>
      <c r="AM104" s="50">
        <f t="shared" si="14"/>
        <v>0</v>
      </c>
      <c r="AN104" s="50">
        <f t="shared" si="14"/>
        <v>0</v>
      </c>
      <c r="AO104" s="50">
        <f>SUM(AO102:AO103)</f>
        <v>0</v>
      </c>
      <c r="AP104" s="50">
        <f>SUM(AP102:AP103)</f>
        <v>0</v>
      </c>
      <c r="AQ104" s="50">
        <f>SUM(AQ102:AQ103)</f>
        <v>0</v>
      </c>
      <c r="AR104" s="50">
        <f>SUM(AR102:AR103)</f>
        <v>0</v>
      </c>
      <c r="AS104" s="51">
        <f>SUM(AS102:AS103)</f>
        <v>0</v>
      </c>
      <c r="AU104" s="52"/>
      <c r="AV104" s="52"/>
      <c r="AW104" s="52"/>
      <c r="AX104" s="52"/>
      <c r="AY104" s="52"/>
      <c r="AZ104" s="52"/>
      <c r="BB104" s="69" t="b">
        <v>1</v>
      </c>
    </row>
    <row r="105" spans="1:56" x14ac:dyDescent="0.2">
      <c r="A105" s="1"/>
      <c r="B105" s="45"/>
      <c r="C105" s="59" t="s">
        <v>223</v>
      </c>
      <c r="D105" s="49"/>
      <c r="E105" s="60">
        <v>94133.403195800784</v>
      </c>
      <c r="F105" s="60">
        <v>90143.435645287478</v>
      </c>
      <c r="G105" s="60">
        <f t="shared" ref="F105:AS105" si="15">SUM(G63,G68,G76,G83,G90,G100,G104)</f>
        <v>124383.45424725</v>
      </c>
      <c r="H105" s="60">
        <f t="shared" si="15"/>
        <v>126871.123332195</v>
      </c>
      <c r="I105" s="60">
        <f t="shared" si="15"/>
        <v>129408.5457988389</v>
      </c>
      <c r="J105" s="60">
        <f t="shared" si="15"/>
        <v>129599.61953804572</v>
      </c>
      <c r="K105" s="60">
        <f t="shared" si="15"/>
        <v>132506.0993220653</v>
      </c>
      <c r="L105" s="60">
        <f t="shared" si="15"/>
        <v>135424.78312951251</v>
      </c>
      <c r="M105" s="60">
        <f t="shared" si="15"/>
        <v>138355.99810204736</v>
      </c>
      <c r="N105" s="60">
        <f t="shared" si="15"/>
        <v>141300.07958538691</v>
      </c>
      <c r="O105" s="60">
        <f t="shared" si="15"/>
        <v>144257.37132661091</v>
      </c>
      <c r="P105" s="60">
        <f t="shared" si="15"/>
        <v>147228.22567607788</v>
      </c>
      <c r="Q105" s="60">
        <f t="shared" si="15"/>
        <v>150213.00379405761</v>
      </c>
      <c r="R105" s="60">
        <f t="shared" si="15"/>
        <v>153212.07586218737</v>
      </c>
      <c r="S105" s="60">
        <f t="shared" si="15"/>
        <v>156225.82129986249</v>
      </c>
      <c r="T105" s="60">
        <f t="shared" si="15"/>
        <v>159254.62898567409</v>
      </c>
      <c r="U105" s="60">
        <f t="shared" si="15"/>
        <v>162298.89748400901</v>
      </c>
      <c r="V105" s="60">
        <f t="shared" si="15"/>
        <v>165359.03527693049</v>
      </c>
      <c r="W105" s="60">
        <f t="shared" si="15"/>
        <v>168435.46100145916</v>
      </c>
      <c r="X105" s="60">
        <f t="shared" si="15"/>
        <v>171528.60369237865</v>
      </c>
      <c r="Y105" s="60">
        <f t="shared" si="15"/>
        <v>174638.90303069132</v>
      </c>
      <c r="Z105" s="60">
        <f t="shared" si="15"/>
        <v>177766.80959785308</v>
      </c>
      <c r="AA105" s="60">
        <f t="shared" si="15"/>
        <v>180912.78513591908</v>
      </c>
      <c r="AB105" s="60">
        <f t="shared" si="15"/>
        <v>184077.30281373521</v>
      </c>
      <c r="AC105" s="60">
        <f t="shared" si="15"/>
        <v>187260.84749931272</v>
      </c>
      <c r="AD105" s="60">
        <f t="shared" si="15"/>
        <v>190463.91603852744</v>
      </c>
      <c r="AE105" s="60">
        <f t="shared" si="15"/>
        <v>193687.01754028728</v>
      </c>
      <c r="AF105" s="60">
        <f t="shared" si="15"/>
        <v>196930.67366831482</v>
      </c>
      <c r="AG105" s="60">
        <f t="shared" si="15"/>
        <v>200195.41893969662</v>
      </c>
      <c r="AH105" s="60">
        <f t="shared" si="15"/>
        <v>203481.80103035213</v>
      </c>
      <c r="AI105" s="60">
        <f t="shared" si="15"/>
        <v>206790.38108758035</v>
      </c>
      <c r="AJ105" s="60">
        <f t="shared" si="15"/>
        <v>210121.73404984438</v>
      </c>
      <c r="AK105" s="60">
        <f t="shared" si="15"/>
        <v>213476.44897395934</v>
      </c>
      <c r="AL105" s="60">
        <f t="shared" si="15"/>
        <v>216855.12936985091</v>
      </c>
      <c r="AM105" s="60">
        <f t="shared" si="15"/>
        <v>220258.39354305697</v>
      </c>
      <c r="AN105" s="60">
        <f t="shared" si="15"/>
        <v>223686.87494514836</v>
      </c>
      <c r="AO105" s="60">
        <f t="shared" si="15"/>
        <v>227141.22253224772</v>
      </c>
      <c r="AP105" s="60">
        <f t="shared" si="15"/>
        <v>230622.10113183103</v>
      </c>
      <c r="AQ105" s="60">
        <f t="shared" si="15"/>
        <v>234130.19181799935</v>
      </c>
      <c r="AR105" s="60">
        <f t="shared" si="15"/>
        <v>237666.19229541282</v>
      </c>
      <c r="AS105" s="61">
        <f t="shared" si="15"/>
        <v>241230.81729208329</v>
      </c>
      <c r="AU105" s="62"/>
      <c r="AV105" s="62"/>
      <c r="AW105" s="62"/>
      <c r="AX105" s="62"/>
      <c r="AY105" s="62"/>
      <c r="AZ105" s="62"/>
      <c r="BB105" s="53" t="b">
        <v>1</v>
      </c>
    </row>
    <row r="106" spans="1:56" x14ac:dyDescent="0.2">
      <c r="A106" s="1"/>
      <c r="B106" s="70" t="s">
        <v>224</v>
      </c>
      <c r="C106" s="71"/>
      <c r="D106" s="72"/>
      <c r="E106" s="60">
        <v>13703540.106516114</v>
      </c>
      <c r="F106" s="60">
        <v>12683417.826206626</v>
      </c>
      <c r="G106" s="60">
        <f t="shared" ref="F106:AS106" si="16">SUM(G27,G56,G105)</f>
        <v>13806377.307147905</v>
      </c>
      <c r="H106" s="60">
        <f t="shared" si="16"/>
        <v>14037644.213290865</v>
      </c>
      <c r="I106" s="60">
        <f t="shared" si="16"/>
        <v>14273536.457556682</v>
      </c>
      <c r="J106" s="60">
        <f t="shared" si="16"/>
        <v>14511749.449531049</v>
      </c>
      <c r="K106" s="60">
        <f t="shared" si="16"/>
        <v>15062542.263555868</v>
      </c>
      <c r="L106" s="60">
        <f t="shared" si="16"/>
        <v>15629097.31644799</v>
      </c>
      <c r="M106" s="60">
        <f t="shared" si="16"/>
        <v>16211293.598362396</v>
      </c>
      <c r="N106" s="60">
        <f t="shared" si="16"/>
        <v>16809549.882011466</v>
      </c>
      <c r="O106" s="60">
        <f t="shared" si="16"/>
        <v>17424295.434524436</v>
      </c>
      <c r="P106" s="60">
        <f t="shared" si="16"/>
        <v>18055970.269715063</v>
      </c>
      <c r="Q106" s="60">
        <f t="shared" si="16"/>
        <v>18705025.406242076</v>
      </c>
      <c r="R106" s="60">
        <f t="shared" si="16"/>
        <v>19371923.131797474</v>
      </c>
      <c r="S106" s="60">
        <f t="shared" si="16"/>
        <v>20057137.273460448</v>
      </c>
      <c r="T106" s="60">
        <f t="shared" si="16"/>
        <v>20761153.474357683</v>
      </c>
      <c r="U106" s="60">
        <f t="shared" si="16"/>
        <v>21484469.47677454</v>
      </c>
      <c r="V106" s="60">
        <f t="shared" si="16"/>
        <v>22227595.411864091</v>
      </c>
      <c r="W106" s="60">
        <f t="shared" si="16"/>
        <v>22991054.096104883</v>
      </c>
      <c r="X106" s="60">
        <f t="shared" si="16"/>
        <v>23775381.334661599</v>
      </c>
      <c r="Y106" s="60">
        <f t="shared" si="16"/>
        <v>24581126.23180579</v>
      </c>
      <c r="Z106" s="60">
        <f t="shared" si="16"/>
        <v>25408851.508558199</v>
      </c>
      <c r="AA106" s="60">
        <f t="shared" si="16"/>
        <v>26259133.827716894</v>
      </c>
      <c r="AB106" s="60">
        <f t="shared" si="16"/>
        <v>27132564.1264401</v>
      </c>
      <c r="AC106" s="60">
        <f t="shared" si="16"/>
        <v>28029747.956555352</v>
      </c>
      <c r="AD106" s="60">
        <f t="shared" si="16"/>
        <v>28951305.832771476</v>
      </c>
      <c r="AE106" s="60">
        <f t="shared" si="16"/>
        <v>29897873.588973101</v>
      </c>
      <c r="AF106" s="60">
        <f t="shared" si="16"/>
        <v>30870102.742781796</v>
      </c>
      <c r="AG106" s="60">
        <f t="shared" si="16"/>
        <v>31868660.868572019</v>
      </c>
      <c r="AH106" s="60">
        <f t="shared" si="16"/>
        <v>32894231.979134109</v>
      </c>
      <c r="AI106" s="60">
        <f t="shared" si="16"/>
        <v>33947516.916181274</v>
      </c>
      <c r="AJ106" s="60">
        <f t="shared" si="16"/>
        <v>35029233.749901354</v>
      </c>
      <c r="AK106" s="60">
        <f t="shared" si="16"/>
        <v>36140118.187759049</v>
      </c>
      <c r="AL106" s="60">
        <f t="shared" si="16"/>
        <v>37280923.992759041</v>
      </c>
      <c r="AM106" s="60">
        <f t="shared" si="16"/>
        <v>38452423.411384486</v>
      </c>
      <c r="AN106" s="60">
        <f t="shared" si="16"/>
        <v>39655407.611431062</v>
      </c>
      <c r="AO106" s="60">
        <f t="shared" si="16"/>
        <v>40890687.12996079</v>
      </c>
      <c r="AP106" s="60">
        <f t="shared" si="16"/>
        <v>42159092.331605606</v>
      </c>
      <c r="AQ106" s="60">
        <f t="shared" si="16"/>
        <v>43461473.877455361</v>
      </c>
      <c r="AR106" s="60">
        <f t="shared" si="16"/>
        <v>44798703.2047702</v>
      </c>
      <c r="AS106" s="61">
        <f t="shared" si="16"/>
        <v>46171673.017763071</v>
      </c>
      <c r="AU106" s="62"/>
      <c r="AV106" s="62"/>
      <c r="AW106" s="62"/>
      <c r="AX106" s="62"/>
      <c r="AY106" s="62"/>
      <c r="AZ106" s="62"/>
      <c r="BB106" s="53"/>
      <c r="BD106" s="73"/>
    </row>
    <row r="107" spans="1:56" x14ac:dyDescent="0.2">
      <c r="A107" s="1"/>
      <c r="B107" s="42"/>
      <c r="C107" s="74"/>
      <c r="D107" s="68"/>
      <c r="E107" s="33"/>
      <c r="F107" s="33"/>
      <c r="G107" s="33"/>
      <c r="H107" s="33"/>
      <c r="I107" s="33"/>
      <c r="J107" s="33"/>
      <c r="K107" s="33"/>
      <c r="L107" s="33"/>
      <c r="M107" s="33"/>
      <c r="N107" s="33"/>
      <c r="O107" s="33"/>
      <c r="P107" s="33"/>
      <c r="Q107" s="33"/>
      <c r="R107" s="33"/>
      <c r="S107" s="33"/>
      <c r="T107" s="33"/>
      <c r="U107" s="33"/>
      <c r="V107" s="33"/>
      <c r="W107" s="33"/>
      <c r="X107" s="33"/>
      <c r="Y107" s="33"/>
      <c r="Z107" s="33"/>
      <c r="AA107" s="33"/>
      <c r="AB107" s="33"/>
      <c r="AC107" s="33"/>
      <c r="AD107" s="33"/>
      <c r="AE107" s="33"/>
      <c r="AF107" s="33"/>
      <c r="AG107" s="33"/>
      <c r="AH107" s="33"/>
      <c r="AI107" s="33"/>
      <c r="AJ107" s="33"/>
      <c r="AK107" s="33"/>
      <c r="AL107" s="33"/>
      <c r="AM107" s="33"/>
      <c r="AN107" s="33"/>
      <c r="AO107" s="33"/>
      <c r="AP107" s="33"/>
      <c r="AQ107" s="33"/>
      <c r="AR107" s="33"/>
      <c r="AS107" s="34"/>
      <c r="AU107" s="75"/>
      <c r="AV107" s="75"/>
      <c r="AW107" s="75"/>
      <c r="AX107" s="75"/>
      <c r="AY107" s="75"/>
      <c r="AZ107" s="75"/>
      <c r="BB107" s="40" t="b">
        <v>1</v>
      </c>
    </row>
    <row r="108" spans="1:56" x14ac:dyDescent="0.2">
      <c r="A108" s="1"/>
      <c r="B108" s="37" t="s">
        <v>225</v>
      </c>
      <c r="C108" s="32"/>
      <c r="D108" s="32"/>
      <c r="E108" s="33"/>
      <c r="F108" s="33"/>
      <c r="G108" s="33"/>
      <c r="H108" s="33"/>
      <c r="I108" s="33"/>
      <c r="J108" s="33"/>
      <c r="K108" s="33"/>
      <c r="L108" s="33"/>
      <c r="M108" s="33"/>
      <c r="N108" s="33"/>
      <c r="O108" s="33"/>
      <c r="P108" s="33"/>
      <c r="Q108" s="33"/>
      <c r="R108" s="33"/>
      <c r="S108" s="33"/>
      <c r="T108" s="33"/>
      <c r="U108" s="33"/>
      <c r="V108" s="33"/>
      <c r="W108" s="33"/>
      <c r="X108" s="33"/>
      <c r="Y108" s="33"/>
      <c r="Z108" s="33"/>
      <c r="AA108" s="33"/>
      <c r="AB108" s="33"/>
      <c r="AC108" s="33"/>
      <c r="AD108" s="33"/>
      <c r="AE108" s="33"/>
      <c r="AF108" s="33"/>
      <c r="AG108" s="33"/>
      <c r="AH108" s="33"/>
      <c r="AI108" s="33"/>
      <c r="AJ108" s="33"/>
      <c r="AK108" s="33"/>
      <c r="AL108" s="33"/>
      <c r="AM108" s="33"/>
      <c r="AN108" s="33"/>
      <c r="AO108" s="33"/>
      <c r="AP108" s="33"/>
      <c r="AQ108" s="33"/>
      <c r="AR108" s="33"/>
      <c r="AS108" s="34"/>
      <c r="AU108" s="43"/>
      <c r="AV108" s="43"/>
      <c r="AW108" s="43"/>
      <c r="AX108" s="43"/>
      <c r="AY108" s="43"/>
      <c r="AZ108" s="43"/>
      <c r="BB108" s="40" t="b">
        <v>1</v>
      </c>
    </row>
    <row r="109" spans="1:56" x14ac:dyDescent="0.2">
      <c r="A109" s="1"/>
      <c r="B109" s="37" t="s">
        <v>226</v>
      </c>
      <c r="C109" s="32"/>
      <c r="D109" s="32"/>
      <c r="E109" s="33"/>
      <c r="F109" s="33"/>
      <c r="G109" s="33"/>
      <c r="H109" s="33"/>
      <c r="I109" s="33"/>
      <c r="J109" s="33"/>
      <c r="K109" s="33"/>
      <c r="L109" s="33"/>
      <c r="M109" s="33"/>
      <c r="N109" s="33"/>
      <c r="O109" s="33"/>
      <c r="P109" s="33"/>
      <c r="Q109" s="33"/>
      <c r="R109" s="33"/>
      <c r="S109" s="33"/>
      <c r="T109" s="33"/>
      <c r="U109" s="33"/>
      <c r="V109" s="33"/>
      <c r="W109" s="33"/>
      <c r="X109" s="33"/>
      <c r="Y109" s="33"/>
      <c r="Z109" s="33"/>
      <c r="AA109" s="33"/>
      <c r="AB109" s="33"/>
      <c r="AC109" s="33"/>
      <c r="AD109" s="33"/>
      <c r="AE109" s="33"/>
      <c r="AF109" s="33"/>
      <c r="AG109" s="33"/>
      <c r="AH109" s="33"/>
      <c r="AI109" s="33"/>
      <c r="AJ109" s="33"/>
      <c r="AK109" s="33"/>
      <c r="AL109" s="33"/>
      <c r="AM109" s="33"/>
      <c r="AN109" s="33"/>
      <c r="AO109" s="33"/>
      <c r="AP109" s="33"/>
      <c r="AQ109" s="33"/>
      <c r="AR109" s="33"/>
      <c r="AS109" s="34"/>
      <c r="AU109" s="43"/>
      <c r="AV109" s="43"/>
      <c r="AW109" s="43"/>
      <c r="AX109" s="43"/>
      <c r="AY109" s="43"/>
      <c r="AZ109" s="43"/>
      <c r="BB109" s="40" t="b">
        <v>1</v>
      </c>
    </row>
    <row r="110" spans="1:56" x14ac:dyDescent="0.2">
      <c r="A110" s="1"/>
      <c r="B110" s="45"/>
      <c r="C110" s="32" t="s">
        <v>227</v>
      </c>
      <c r="D110" s="32"/>
      <c r="E110" s="33"/>
      <c r="F110" s="33"/>
      <c r="G110" s="33"/>
      <c r="H110" s="33"/>
      <c r="I110" s="33"/>
      <c r="J110" s="33"/>
      <c r="K110" s="33"/>
      <c r="L110" s="33"/>
      <c r="M110" s="33"/>
      <c r="N110" s="33"/>
      <c r="O110" s="33"/>
      <c r="P110" s="33"/>
      <c r="Q110" s="33"/>
      <c r="R110" s="33"/>
      <c r="S110" s="33"/>
      <c r="T110" s="33"/>
      <c r="U110" s="33"/>
      <c r="V110" s="33"/>
      <c r="W110" s="33"/>
      <c r="X110" s="33"/>
      <c r="Y110" s="33"/>
      <c r="Z110" s="33"/>
      <c r="AA110" s="33"/>
      <c r="AB110" s="33"/>
      <c r="AC110" s="33"/>
      <c r="AD110" s="33"/>
      <c r="AE110" s="33"/>
      <c r="AF110" s="33"/>
      <c r="AG110" s="33"/>
      <c r="AH110" s="33"/>
      <c r="AI110" s="33"/>
      <c r="AJ110" s="33"/>
      <c r="AK110" s="33"/>
      <c r="AL110" s="33"/>
      <c r="AM110" s="33"/>
      <c r="AN110" s="33"/>
      <c r="AO110" s="33"/>
      <c r="AP110" s="33"/>
      <c r="AQ110" s="33"/>
      <c r="AR110" s="33"/>
      <c r="AS110" s="34"/>
      <c r="AU110" s="43"/>
      <c r="AV110" s="43"/>
      <c r="AW110" s="43"/>
      <c r="AX110" s="43"/>
      <c r="AY110" s="43"/>
      <c r="AZ110" s="43"/>
      <c r="BB110" s="40" t="b">
        <v>1</v>
      </c>
    </row>
    <row r="111" spans="1:56" x14ac:dyDescent="0.2">
      <c r="A111" s="1"/>
      <c r="B111" s="45"/>
      <c r="C111" s="32"/>
      <c r="D111" s="32" t="s">
        <v>228</v>
      </c>
      <c r="E111" s="33">
        <v>225576.90999999997</v>
      </c>
      <c r="F111" s="33">
        <v>394000</v>
      </c>
      <c r="G111" s="33">
        <v>113220</v>
      </c>
      <c r="H111" s="33">
        <v>115484.40000000001</v>
      </c>
      <c r="I111" s="33">
        <v>117794.08800000002</v>
      </c>
      <c r="J111" s="33">
        <v>120149.96976000002</v>
      </c>
      <c r="K111" s="33">
        <v>122552.96915520003</v>
      </c>
      <c r="L111" s="33">
        <v>125004.02853830403</v>
      </c>
      <c r="M111" s="33">
        <v>127504.10910907011</v>
      </c>
      <c r="N111" s="33">
        <v>130054.19129125151</v>
      </c>
      <c r="O111" s="33">
        <v>132655.27511707656</v>
      </c>
      <c r="P111" s="33">
        <v>135308.38061941808</v>
      </c>
      <c r="Q111" s="33">
        <v>138014.54823180643</v>
      </c>
      <c r="R111" s="33">
        <v>140774.83919644257</v>
      </c>
      <c r="S111" s="33">
        <v>143590.33598037143</v>
      </c>
      <c r="T111" s="33">
        <v>146462.14269997887</v>
      </c>
      <c r="U111" s="33">
        <v>149391.38555397844</v>
      </c>
      <c r="V111" s="33">
        <v>152379.213265058</v>
      </c>
      <c r="W111" s="33">
        <v>155426.79753035915</v>
      </c>
      <c r="X111" s="33">
        <v>158535.33348096634</v>
      </c>
      <c r="Y111" s="33">
        <v>161706.04015058567</v>
      </c>
      <c r="Z111" s="33">
        <v>164940.1609535974</v>
      </c>
      <c r="AA111" s="33">
        <v>168238.96417266934</v>
      </c>
      <c r="AB111" s="33">
        <v>171603.74345612273</v>
      </c>
      <c r="AC111" s="33">
        <v>175035.81832524517</v>
      </c>
      <c r="AD111" s="33">
        <v>178536.53469175007</v>
      </c>
      <c r="AE111" s="33">
        <v>182107.26538558508</v>
      </c>
      <c r="AF111" s="33">
        <v>185749.41069329678</v>
      </c>
      <c r="AG111" s="33">
        <v>189464.39890716271</v>
      </c>
      <c r="AH111" s="33">
        <v>193253.68688530597</v>
      </c>
      <c r="AI111" s="33">
        <v>197118.76062301209</v>
      </c>
      <c r="AJ111" s="33">
        <v>201061.13583547232</v>
      </c>
      <c r="AK111" s="33">
        <v>205082.35855218177</v>
      </c>
      <c r="AL111" s="33">
        <v>209184.00572322542</v>
      </c>
      <c r="AM111" s="33">
        <v>213367.68583768993</v>
      </c>
      <c r="AN111" s="33">
        <v>217635.03955444373</v>
      </c>
      <c r="AO111" s="33">
        <v>221987.7403455326</v>
      </c>
      <c r="AP111" s="33">
        <v>226427.49515244324</v>
      </c>
      <c r="AQ111" s="33">
        <v>230956.04505549211</v>
      </c>
      <c r="AR111" s="33">
        <v>235575.16595660197</v>
      </c>
      <c r="AS111" s="34">
        <v>240286.66927573402</v>
      </c>
      <c r="AU111" s="46" t="s">
        <v>229</v>
      </c>
      <c r="AV111" s="46" t="s">
        <v>226</v>
      </c>
      <c r="AW111" s="46" t="s">
        <v>227</v>
      </c>
      <c r="AX111" s="46" t="s">
        <v>230</v>
      </c>
      <c r="AY111" s="46" t="s">
        <v>231</v>
      </c>
      <c r="AZ111" s="46" t="s">
        <v>232</v>
      </c>
      <c r="BB111" s="47" t="b">
        <v>1</v>
      </c>
    </row>
    <row r="112" spans="1:56" x14ac:dyDescent="0.2">
      <c r="A112" s="1"/>
      <c r="B112" s="45"/>
      <c r="C112" s="32"/>
      <c r="D112" s="32" t="s">
        <v>233</v>
      </c>
      <c r="E112" s="33">
        <v>2814440.6461538458</v>
      </c>
      <c r="F112" s="33">
        <v>1926000</v>
      </c>
      <c r="G112" s="33">
        <v>2602862.52</v>
      </c>
      <c r="H112" s="33">
        <v>2654919.7703999989</v>
      </c>
      <c r="I112" s="33">
        <v>2708018.1658079992</v>
      </c>
      <c r="J112" s="33">
        <v>2762178.5291241598</v>
      </c>
      <c r="K112" s="33">
        <v>2817422.0997066423</v>
      </c>
      <c r="L112" s="33">
        <v>2873770.5417007757</v>
      </c>
      <c r="M112" s="33">
        <v>2931245.952534792</v>
      </c>
      <c r="N112" s="33">
        <v>2989870.8715854874</v>
      </c>
      <c r="O112" s="33">
        <v>3049668.2890171967</v>
      </c>
      <c r="P112" s="33">
        <v>3110661.6547975424</v>
      </c>
      <c r="Q112" s="33">
        <v>3172874.8878934928</v>
      </c>
      <c r="R112" s="33">
        <v>3236332.3856513621</v>
      </c>
      <c r="S112" s="33">
        <v>3301059.03336439</v>
      </c>
      <c r="T112" s="33">
        <v>3367080.2140316786</v>
      </c>
      <c r="U112" s="33">
        <v>3434421.8183123101</v>
      </c>
      <c r="V112" s="33">
        <v>3503110.254678559</v>
      </c>
      <c r="W112" s="33">
        <v>3573172.4597721272</v>
      </c>
      <c r="X112" s="33">
        <v>3644635.9089675723</v>
      </c>
      <c r="Y112" s="33">
        <v>3717528.6271469221</v>
      </c>
      <c r="Z112" s="33">
        <v>3791879.1996898614</v>
      </c>
      <c r="AA112" s="33">
        <v>3867716.7836836576</v>
      </c>
      <c r="AB112" s="33">
        <v>3945071.1193573303</v>
      </c>
      <c r="AC112" s="33">
        <v>4023972.541744479</v>
      </c>
      <c r="AD112" s="33">
        <v>4104451.9925793684</v>
      </c>
      <c r="AE112" s="33">
        <v>4186541.0324309571</v>
      </c>
      <c r="AF112" s="33">
        <v>4270271.853079576</v>
      </c>
      <c r="AG112" s="33">
        <v>4355677.2901411671</v>
      </c>
      <c r="AH112" s="33">
        <v>4442790.8359439904</v>
      </c>
      <c r="AI112" s="33">
        <v>4531646.6526628723</v>
      </c>
      <c r="AJ112" s="33">
        <v>4622279.5857161293</v>
      </c>
      <c r="AK112" s="33">
        <v>4714725.17743045</v>
      </c>
      <c r="AL112" s="33">
        <v>4809019.68097906</v>
      </c>
      <c r="AM112" s="33">
        <v>4905200.0745986421</v>
      </c>
      <c r="AN112" s="33">
        <v>5003304.0760906134</v>
      </c>
      <c r="AO112" s="33">
        <v>5103370.1576124253</v>
      </c>
      <c r="AP112" s="33">
        <v>5205437.560764675</v>
      </c>
      <c r="AQ112" s="33">
        <v>5309546.311979969</v>
      </c>
      <c r="AR112" s="33">
        <v>5415737.2382195657</v>
      </c>
      <c r="AS112" s="34">
        <v>5524051.982983958</v>
      </c>
      <c r="AU112" s="46" t="s">
        <v>229</v>
      </c>
      <c r="AV112" s="46" t="s">
        <v>226</v>
      </c>
      <c r="AW112" s="46" t="s">
        <v>227</v>
      </c>
      <c r="AX112" s="46" t="s">
        <v>230</v>
      </c>
      <c r="AY112" s="46" t="s">
        <v>234</v>
      </c>
      <c r="AZ112" s="46" t="s">
        <v>235</v>
      </c>
      <c r="BB112" s="47" t="b">
        <v>1</v>
      </c>
    </row>
    <row r="113" spans="1:54" x14ac:dyDescent="0.2">
      <c r="A113" s="1"/>
      <c r="B113" s="45"/>
      <c r="C113" s="32"/>
      <c r="D113" s="32" t="s">
        <v>236</v>
      </c>
      <c r="E113" s="33">
        <v>336481.03057142859</v>
      </c>
      <c r="F113" s="33">
        <v>769000</v>
      </c>
      <c r="G113" s="33">
        <v>366180.20399999997</v>
      </c>
      <c r="H113" s="33">
        <v>373503.80807999999</v>
      </c>
      <c r="I113" s="33">
        <v>380973.8842416</v>
      </c>
      <c r="J113" s="33">
        <v>388593.361926432</v>
      </c>
      <c r="K113" s="33">
        <v>396365.22916496068</v>
      </c>
      <c r="L113" s="33">
        <v>404292.53374825988</v>
      </c>
      <c r="M113" s="33">
        <v>412378.38442322513</v>
      </c>
      <c r="N113" s="33">
        <v>420625.95211168961</v>
      </c>
      <c r="O113" s="33">
        <v>429038.47115392337</v>
      </c>
      <c r="P113" s="33">
        <v>437619.24057700188</v>
      </c>
      <c r="Q113" s="33">
        <v>446371.62538854196</v>
      </c>
      <c r="R113" s="33">
        <v>455299.05789631279</v>
      </c>
      <c r="S113" s="33">
        <v>464405.03905423905</v>
      </c>
      <c r="T113" s="33">
        <v>473693.13983532379</v>
      </c>
      <c r="U113" s="33">
        <v>483167.00263203034</v>
      </c>
      <c r="V113" s="33">
        <v>492830.34268467093</v>
      </c>
      <c r="W113" s="33">
        <v>502686.94953836442</v>
      </c>
      <c r="X113" s="33">
        <v>512740.6885291317</v>
      </c>
      <c r="Y113" s="33">
        <v>522995.50229971431</v>
      </c>
      <c r="Z113" s="33">
        <v>533455.4123457087</v>
      </c>
      <c r="AA113" s="33">
        <v>544124.52059262269</v>
      </c>
      <c r="AB113" s="33">
        <v>555007.01100447529</v>
      </c>
      <c r="AC113" s="33">
        <v>566107.15122456476</v>
      </c>
      <c r="AD113" s="33">
        <v>577429.29424905614</v>
      </c>
      <c r="AE113" s="33">
        <v>588977.88013403723</v>
      </c>
      <c r="AF113" s="33">
        <v>600757.43773671798</v>
      </c>
      <c r="AG113" s="33">
        <v>612772.5864914523</v>
      </c>
      <c r="AH113" s="33">
        <v>625028.03822128149</v>
      </c>
      <c r="AI113" s="33">
        <v>637528.59898570704</v>
      </c>
      <c r="AJ113" s="33">
        <v>650279.17096542125</v>
      </c>
      <c r="AK113" s="33">
        <v>663284.75438472966</v>
      </c>
      <c r="AL113" s="33">
        <v>676550.44947242422</v>
      </c>
      <c r="AM113" s="33">
        <v>690081.45846187277</v>
      </c>
      <c r="AN113" s="33">
        <v>703883.08763111033</v>
      </c>
      <c r="AO113" s="33">
        <v>717960.74938373244</v>
      </c>
      <c r="AP113" s="33">
        <v>732319.96437140706</v>
      </c>
      <c r="AQ113" s="33">
        <v>746966.3636588353</v>
      </c>
      <c r="AR113" s="33">
        <v>761905.69093201216</v>
      </c>
      <c r="AS113" s="34">
        <v>777143.80475065229</v>
      </c>
      <c r="AU113" s="46" t="s">
        <v>229</v>
      </c>
      <c r="AV113" s="46" t="s">
        <v>226</v>
      </c>
      <c r="AW113" s="46" t="s">
        <v>227</v>
      </c>
      <c r="AX113" s="46" t="s">
        <v>230</v>
      </c>
      <c r="AY113" s="46" t="s">
        <v>237</v>
      </c>
      <c r="AZ113" s="46" t="s">
        <v>238</v>
      </c>
      <c r="BB113" s="47" t="b">
        <v>1</v>
      </c>
    </row>
    <row r="114" spans="1:54" x14ac:dyDescent="0.2">
      <c r="A114" s="1"/>
      <c r="B114" s="45"/>
      <c r="C114" s="32"/>
      <c r="D114" s="32" t="s">
        <v>239</v>
      </c>
      <c r="E114" s="33">
        <v>68877.78</v>
      </c>
      <c r="F114" s="33">
        <v>345000</v>
      </c>
      <c r="G114" s="33">
        <v>103020</v>
      </c>
      <c r="H114" s="33">
        <v>105080.40000000001</v>
      </c>
      <c r="I114" s="33">
        <v>107182.00800000002</v>
      </c>
      <c r="J114" s="33">
        <v>109325.64816000001</v>
      </c>
      <c r="K114" s="33">
        <v>111512.16112320001</v>
      </c>
      <c r="L114" s="33">
        <v>113742.40434566402</v>
      </c>
      <c r="M114" s="33">
        <v>116017.2524325773</v>
      </c>
      <c r="N114" s="33">
        <v>118337.59748122885</v>
      </c>
      <c r="O114" s="33">
        <v>120704.34943085343</v>
      </c>
      <c r="P114" s="33">
        <v>123118.4364194705</v>
      </c>
      <c r="Q114" s="33">
        <v>125580.80514785991</v>
      </c>
      <c r="R114" s="33">
        <v>128092.4212508171</v>
      </c>
      <c r="S114" s="33">
        <v>130654.26967583345</v>
      </c>
      <c r="T114" s="33">
        <v>133267.35506935013</v>
      </c>
      <c r="U114" s="33">
        <v>135932.70217073715</v>
      </c>
      <c r="V114" s="33">
        <v>138651.35621415189</v>
      </c>
      <c r="W114" s="33">
        <v>141424.38333843494</v>
      </c>
      <c r="X114" s="33">
        <v>144252.87100520363</v>
      </c>
      <c r="Y114" s="33">
        <v>147137.92842530771</v>
      </c>
      <c r="Z114" s="33">
        <v>150080.68699381387</v>
      </c>
      <c r="AA114" s="33">
        <v>153082.30073369015</v>
      </c>
      <c r="AB114" s="33">
        <v>156143.94674836396</v>
      </c>
      <c r="AC114" s="33">
        <v>159266.82568333123</v>
      </c>
      <c r="AD114" s="33">
        <v>162452.16219699787</v>
      </c>
      <c r="AE114" s="33">
        <v>165701.20544093783</v>
      </c>
      <c r="AF114" s="33">
        <v>169015.22954975659</v>
      </c>
      <c r="AG114" s="33">
        <v>172395.53414075173</v>
      </c>
      <c r="AH114" s="33">
        <v>175843.44482356677</v>
      </c>
      <c r="AI114" s="33">
        <v>179360.3137200381</v>
      </c>
      <c r="AJ114" s="33">
        <v>182947.51999443886</v>
      </c>
      <c r="AK114" s="33">
        <v>186606.47039432763</v>
      </c>
      <c r="AL114" s="33">
        <v>190338.59980221419</v>
      </c>
      <c r="AM114" s="33">
        <v>194145.37179825848</v>
      </c>
      <c r="AN114" s="33">
        <v>198028.27923422365</v>
      </c>
      <c r="AO114" s="33">
        <v>201988.84481890814</v>
      </c>
      <c r="AP114" s="33">
        <v>206028.62171528631</v>
      </c>
      <c r="AQ114" s="33">
        <v>210149.19414959205</v>
      </c>
      <c r="AR114" s="33">
        <v>214352.17803258391</v>
      </c>
      <c r="AS114" s="34">
        <v>218639.22159323559</v>
      </c>
      <c r="AU114" s="46" t="s">
        <v>229</v>
      </c>
      <c r="AV114" s="46" t="s">
        <v>226</v>
      </c>
      <c r="AW114" s="46" t="s">
        <v>227</v>
      </c>
      <c r="AX114" s="46" t="s">
        <v>230</v>
      </c>
      <c r="AY114" s="46" t="s">
        <v>234</v>
      </c>
      <c r="AZ114" s="46" t="s">
        <v>240</v>
      </c>
      <c r="BB114" s="47" t="b">
        <v>1</v>
      </c>
    </row>
    <row r="115" spans="1:54" x14ac:dyDescent="0.2">
      <c r="A115" s="1"/>
      <c r="B115" s="45"/>
      <c r="C115" s="32"/>
      <c r="D115" s="67" t="s">
        <v>241</v>
      </c>
      <c r="E115" s="33">
        <v>0</v>
      </c>
      <c r="F115" s="33">
        <v>529298</v>
      </c>
      <c r="G115" s="33">
        <v>0</v>
      </c>
      <c r="H115" s="33">
        <v>0</v>
      </c>
      <c r="I115" s="33">
        <v>0</v>
      </c>
      <c r="J115" s="33">
        <v>0</v>
      </c>
      <c r="K115" s="33">
        <v>0</v>
      </c>
      <c r="L115" s="33">
        <v>0</v>
      </c>
      <c r="M115" s="33">
        <v>0</v>
      </c>
      <c r="N115" s="33">
        <v>0</v>
      </c>
      <c r="O115" s="33">
        <v>0</v>
      </c>
      <c r="P115" s="33">
        <v>0</v>
      </c>
      <c r="Q115" s="33">
        <v>0</v>
      </c>
      <c r="R115" s="33">
        <v>0</v>
      </c>
      <c r="S115" s="33">
        <v>0</v>
      </c>
      <c r="T115" s="33">
        <v>0</v>
      </c>
      <c r="U115" s="33">
        <v>0</v>
      </c>
      <c r="V115" s="33">
        <v>0</v>
      </c>
      <c r="W115" s="33">
        <v>0</v>
      </c>
      <c r="X115" s="33">
        <v>0</v>
      </c>
      <c r="Y115" s="33">
        <v>0</v>
      </c>
      <c r="Z115" s="33">
        <v>0</v>
      </c>
      <c r="AA115" s="33">
        <v>0</v>
      </c>
      <c r="AB115" s="33">
        <v>0</v>
      </c>
      <c r="AC115" s="33">
        <v>0</v>
      </c>
      <c r="AD115" s="33">
        <v>0</v>
      </c>
      <c r="AE115" s="33">
        <v>0</v>
      </c>
      <c r="AF115" s="33">
        <v>0</v>
      </c>
      <c r="AG115" s="33">
        <v>0</v>
      </c>
      <c r="AH115" s="33">
        <v>0</v>
      </c>
      <c r="AI115" s="33">
        <v>0</v>
      </c>
      <c r="AJ115" s="33">
        <v>0</v>
      </c>
      <c r="AK115" s="33">
        <v>0</v>
      </c>
      <c r="AL115" s="33">
        <v>0</v>
      </c>
      <c r="AM115" s="33">
        <v>0</v>
      </c>
      <c r="AN115" s="33">
        <v>0</v>
      </c>
      <c r="AO115" s="33">
        <v>0</v>
      </c>
      <c r="AP115" s="33">
        <v>0</v>
      </c>
      <c r="AQ115" s="33">
        <v>0</v>
      </c>
      <c r="AR115" s="33">
        <v>0</v>
      </c>
      <c r="AS115" s="34">
        <v>0</v>
      </c>
      <c r="AU115" s="46" t="s">
        <v>229</v>
      </c>
      <c r="AV115" s="46" t="s">
        <v>226</v>
      </c>
      <c r="AW115" s="46" t="s">
        <v>227</v>
      </c>
      <c r="AX115" s="46" t="s">
        <v>230</v>
      </c>
      <c r="AY115" s="46" t="s">
        <v>234</v>
      </c>
      <c r="AZ115" s="46" t="s">
        <v>242</v>
      </c>
      <c r="BB115" s="47" t="b">
        <v>0</v>
      </c>
    </row>
    <row r="116" spans="1:54" x14ac:dyDescent="0.2">
      <c r="A116" s="1"/>
      <c r="B116" s="45"/>
      <c r="C116" s="32"/>
      <c r="D116" s="67" t="s">
        <v>243</v>
      </c>
      <c r="E116" s="33">
        <v>0</v>
      </c>
      <c r="F116" s="33">
        <v>30000</v>
      </c>
      <c r="G116" s="33">
        <v>0</v>
      </c>
      <c r="H116" s="33">
        <v>0</v>
      </c>
      <c r="I116" s="33">
        <v>0</v>
      </c>
      <c r="J116" s="33">
        <v>0</v>
      </c>
      <c r="K116" s="33">
        <v>0</v>
      </c>
      <c r="L116" s="33">
        <v>0</v>
      </c>
      <c r="M116" s="33">
        <v>0</v>
      </c>
      <c r="N116" s="33">
        <v>0</v>
      </c>
      <c r="O116" s="33">
        <v>0</v>
      </c>
      <c r="P116" s="33">
        <v>0</v>
      </c>
      <c r="Q116" s="33">
        <v>0</v>
      </c>
      <c r="R116" s="33">
        <v>0</v>
      </c>
      <c r="S116" s="33">
        <v>0</v>
      </c>
      <c r="T116" s="33">
        <v>0</v>
      </c>
      <c r="U116" s="33">
        <v>0</v>
      </c>
      <c r="V116" s="33">
        <v>0</v>
      </c>
      <c r="W116" s="33">
        <v>0</v>
      </c>
      <c r="X116" s="33">
        <v>0</v>
      </c>
      <c r="Y116" s="33">
        <v>0</v>
      </c>
      <c r="Z116" s="33">
        <v>0</v>
      </c>
      <c r="AA116" s="33">
        <v>0</v>
      </c>
      <c r="AB116" s="33">
        <v>0</v>
      </c>
      <c r="AC116" s="33">
        <v>0</v>
      </c>
      <c r="AD116" s="33">
        <v>0</v>
      </c>
      <c r="AE116" s="33">
        <v>0</v>
      </c>
      <c r="AF116" s="33">
        <v>0</v>
      </c>
      <c r="AG116" s="33">
        <v>0</v>
      </c>
      <c r="AH116" s="33">
        <v>0</v>
      </c>
      <c r="AI116" s="33">
        <v>0</v>
      </c>
      <c r="AJ116" s="33">
        <v>0</v>
      </c>
      <c r="AK116" s="33">
        <v>0</v>
      </c>
      <c r="AL116" s="33">
        <v>0</v>
      </c>
      <c r="AM116" s="33">
        <v>0</v>
      </c>
      <c r="AN116" s="33">
        <v>0</v>
      </c>
      <c r="AO116" s="33">
        <v>0</v>
      </c>
      <c r="AP116" s="33">
        <v>0</v>
      </c>
      <c r="AQ116" s="33">
        <v>0</v>
      </c>
      <c r="AR116" s="33">
        <v>0</v>
      </c>
      <c r="AS116" s="34">
        <v>0</v>
      </c>
      <c r="AU116" s="46" t="s">
        <v>229</v>
      </c>
      <c r="AV116" s="46" t="s">
        <v>226</v>
      </c>
      <c r="AW116" s="46" t="s">
        <v>227</v>
      </c>
      <c r="AX116" s="46" t="s">
        <v>230</v>
      </c>
      <c r="AY116" s="46" t="s">
        <v>234</v>
      </c>
      <c r="AZ116" s="46" t="s">
        <v>244</v>
      </c>
      <c r="BB116" s="47" t="b">
        <v>0</v>
      </c>
    </row>
    <row r="117" spans="1:54" hidden="1" x14ac:dyDescent="0.2">
      <c r="A117" s="1"/>
      <c r="B117" s="45"/>
      <c r="C117" s="32"/>
      <c r="D117" s="67" t="s">
        <v>245</v>
      </c>
      <c r="E117" s="33">
        <v>0</v>
      </c>
      <c r="F117" s="33">
        <v>0</v>
      </c>
      <c r="G117" s="33">
        <v>0</v>
      </c>
      <c r="H117" s="33">
        <v>0</v>
      </c>
      <c r="I117" s="33">
        <v>0</v>
      </c>
      <c r="J117" s="33">
        <v>0</v>
      </c>
      <c r="K117" s="33">
        <v>0</v>
      </c>
      <c r="L117" s="33">
        <v>0</v>
      </c>
      <c r="M117" s="33">
        <v>0</v>
      </c>
      <c r="N117" s="33">
        <v>0</v>
      </c>
      <c r="O117" s="33">
        <v>0</v>
      </c>
      <c r="P117" s="33">
        <v>0</v>
      </c>
      <c r="Q117" s="33">
        <v>0</v>
      </c>
      <c r="R117" s="33">
        <v>0</v>
      </c>
      <c r="S117" s="33">
        <v>0</v>
      </c>
      <c r="T117" s="33">
        <v>0</v>
      </c>
      <c r="U117" s="33">
        <v>0</v>
      </c>
      <c r="V117" s="33">
        <v>0</v>
      </c>
      <c r="W117" s="33">
        <v>0</v>
      </c>
      <c r="X117" s="33">
        <v>0</v>
      </c>
      <c r="Y117" s="33">
        <v>0</v>
      </c>
      <c r="Z117" s="33">
        <v>0</v>
      </c>
      <c r="AA117" s="33">
        <v>0</v>
      </c>
      <c r="AB117" s="33">
        <v>0</v>
      </c>
      <c r="AC117" s="33">
        <v>0</v>
      </c>
      <c r="AD117" s="33">
        <v>0</v>
      </c>
      <c r="AE117" s="33">
        <v>0</v>
      </c>
      <c r="AF117" s="33">
        <v>0</v>
      </c>
      <c r="AG117" s="33">
        <v>0</v>
      </c>
      <c r="AH117" s="33">
        <v>0</v>
      </c>
      <c r="AI117" s="33">
        <v>0</v>
      </c>
      <c r="AJ117" s="33">
        <v>0</v>
      </c>
      <c r="AK117" s="33">
        <v>0</v>
      </c>
      <c r="AL117" s="33">
        <v>0</v>
      </c>
      <c r="AM117" s="33">
        <v>0</v>
      </c>
      <c r="AN117" s="33">
        <v>0</v>
      </c>
      <c r="AO117" s="33">
        <v>0</v>
      </c>
      <c r="AP117" s="33">
        <v>0</v>
      </c>
      <c r="AQ117" s="33">
        <v>0</v>
      </c>
      <c r="AR117" s="33">
        <v>0</v>
      </c>
      <c r="AS117" s="34">
        <v>0</v>
      </c>
      <c r="AU117" s="46" t="s">
        <v>229</v>
      </c>
      <c r="AV117" s="46" t="s">
        <v>226</v>
      </c>
      <c r="AW117" s="46" t="s">
        <v>227</v>
      </c>
      <c r="AX117" s="46" t="s">
        <v>230</v>
      </c>
      <c r="AY117" s="46" t="s">
        <v>234</v>
      </c>
      <c r="AZ117" s="46" t="s">
        <v>246</v>
      </c>
      <c r="BB117" s="47" t="b">
        <v>0</v>
      </c>
    </row>
    <row r="118" spans="1:54" x14ac:dyDescent="0.2">
      <c r="A118" s="1"/>
      <c r="B118" s="45"/>
      <c r="C118" s="32"/>
      <c r="D118" s="32" t="s">
        <v>247</v>
      </c>
      <c r="E118" s="33">
        <v>906683.9876923078</v>
      </c>
      <c r="F118" s="33">
        <v>270000</v>
      </c>
      <c r="G118" s="33">
        <v>902766.56519999984</v>
      </c>
      <c r="H118" s="33">
        <v>920821.89650399995</v>
      </c>
      <c r="I118" s="33">
        <v>939238.33443408029</v>
      </c>
      <c r="J118" s="33">
        <v>958023.10112276184</v>
      </c>
      <c r="K118" s="33">
        <v>977183.56314521679</v>
      </c>
      <c r="L118" s="33">
        <v>996727.23440812097</v>
      </c>
      <c r="M118" s="33">
        <v>1016661.7790962836</v>
      </c>
      <c r="N118" s="33">
        <v>1036995.0146782093</v>
      </c>
      <c r="O118" s="33">
        <v>1057734.9149717733</v>
      </c>
      <c r="P118" s="33">
        <v>1078889.6132712089</v>
      </c>
      <c r="Q118" s="33">
        <v>1100467.4055366332</v>
      </c>
      <c r="R118" s="33">
        <v>1122476.7536473658</v>
      </c>
      <c r="S118" s="33">
        <v>1144926.288720313</v>
      </c>
      <c r="T118" s="33">
        <v>1167824.8144947195</v>
      </c>
      <c r="U118" s="33">
        <v>1191181.3107846142</v>
      </c>
      <c r="V118" s="33">
        <v>1215004.9370003061</v>
      </c>
      <c r="W118" s="33">
        <v>1239305.0357403122</v>
      </c>
      <c r="X118" s="33">
        <v>1264091.1364551187</v>
      </c>
      <c r="Y118" s="33">
        <v>1289372.9591842212</v>
      </c>
      <c r="Z118" s="33">
        <v>1315160.4183679058</v>
      </c>
      <c r="AA118" s="33">
        <v>1341463.626735264</v>
      </c>
      <c r="AB118" s="33">
        <v>1368292.899269969</v>
      </c>
      <c r="AC118" s="33">
        <v>1395658.7572553682</v>
      </c>
      <c r="AD118" s="33">
        <v>1423571.9324004757</v>
      </c>
      <c r="AE118" s="33">
        <v>1452043.3710484854</v>
      </c>
      <c r="AF118" s="33">
        <v>1481084.2384694547</v>
      </c>
      <c r="AG118" s="33">
        <v>1510705.9232388446</v>
      </c>
      <c r="AH118" s="33">
        <v>1540920.0417036209</v>
      </c>
      <c r="AI118" s="33">
        <v>1571738.4425376935</v>
      </c>
      <c r="AJ118" s="33">
        <v>1603173.2113884473</v>
      </c>
      <c r="AK118" s="33">
        <v>1635236.6756162164</v>
      </c>
      <c r="AL118" s="33">
        <v>1667941.4091285411</v>
      </c>
      <c r="AM118" s="33">
        <v>1701300.237311112</v>
      </c>
      <c r="AN118" s="33">
        <v>1735326.2420573342</v>
      </c>
      <c r="AO118" s="33">
        <v>1770032.7668984807</v>
      </c>
      <c r="AP118" s="33">
        <v>1805433.4222364502</v>
      </c>
      <c r="AQ118" s="33">
        <v>1841542.0906811799</v>
      </c>
      <c r="AR118" s="33">
        <v>1878372.9324948031</v>
      </c>
      <c r="AS118" s="34">
        <v>1915940.3911446992</v>
      </c>
      <c r="AU118" s="46" t="s">
        <v>229</v>
      </c>
      <c r="AV118" s="46" t="s">
        <v>226</v>
      </c>
      <c r="AW118" s="46" t="s">
        <v>227</v>
      </c>
      <c r="AX118" s="46" t="s">
        <v>230</v>
      </c>
      <c r="AY118" s="46" t="s">
        <v>248</v>
      </c>
      <c r="AZ118" s="46" t="s">
        <v>249</v>
      </c>
      <c r="BB118" s="47" t="b">
        <v>1</v>
      </c>
    </row>
    <row r="119" spans="1:54" hidden="1" x14ac:dyDescent="0.2">
      <c r="A119" s="1"/>
      <c r="B119" s="45"/>
      <c r="C119" s="32"/>
      <c r="D119" s="32" t="s">
        <v>250</v>
      </c>
      <c r="E119" s="33">
        <v>0</v>
      </c>
      <c r="F119" s="33">
        <v>0</v>
      </c>
      <c r="G119" s="33">
        <v>0</v>
      </c>
      <c r="H119" s="33">
        <v>0</v>
      </c>
      <c r="I119" s="33">
        <v>0</v>
      </c>
      <c r="J119" s="33">
        <v>0</v>
      </c>
      <c r="K119" s="33">
        <v>0</v>
      </c>
      <c r="L119" s="33">
        <v>0</v>
      </c>
      <c r="M119" s="33">
        <v>0</v>
      </c>
      <c r="N119" s="33">
        <v>0</v>
      </c>
      <c r="O119" s="33">
        <v>0</v>
      </c>
      <c r="P119" s="33">
        <v>0</v>
      </c>
      <c r="Q119" s="33">
        <v>0</v>
      </c>
      <c r="R119" s="33">
        <v>0</v>
      </c>
      <c r="S119" s="33">
        <v>0</v>
      </c>
      <c r="T119" s="33">
        <v>0</v>
      </c>
      <c r="U119" s="33">
        <v>0</v>
      </c>
      <c r="V119" s="33">
        <v>0</v>
      </c>
      <c r="W119" s="33">
        <v>0</v>
      </c>
      <c r="X119" s="33">
        <v>0</v>
      </c>
      <c r="Y119" s="33">
        <v>0</v>
      </c>
      <c r="Z119" s="33">
        <v>0</v>
      </c>
      <c r="AA119" s="33">
        <v>0</v>
      </c>
      <c r="AB119" s="33">
        <v>0</v>
      </c>
      <c r="AC119" s="33">
        <v>0</v>
      </c>
      <c r="AD119" s="33">
        <v>0</v>
      </c>
      <c r="AE119" s="33">
        <v>0</v>
      </c>
      <c r="AF119" s="33">
        <v>0</v>
      </c>
      <c r="AG119" s="33">
        <v>0</v>
      </c>
      <c r="AH119" s="33">
        <v>0</v>
      </c>
      <c r="AI119" s="33">
        <v>0</v>
      </c>
      <c r="AJ119" s="33">
        <v>0</v>
      </c>
      <c r="AK119" s="33">
        <v>0</v>
      </c>
      <c r="AL119" s="33">
        <v>0</v>
      </c>
      <c r="AM119" s="33">
        <v>0</v>
      </c>
      <c r="AN119" s="33">
        <v>0</v>
      </c>
      <c r="AO119" s="33">
        <v>0</v>
      </c>
      <c r="AP119" s="33">
        <v>0</v>
      </c>
      <c r="AQ119" s="33">
        <v>0</v>
      </c>
      <c r="AR119" s="33">
        <v>0</v>
      </c>
      <c r="AS119" s="34">
        <v>0</v>
      </c>
      <c r="AU119" s="46" t="s">
        <v>229</v>
      </c>
      <c r="AV119" s="46" t="s">
        <v>226</v>
      </c>
      <c r="AW119" s="46" t="s">
        <v>227</v>
      </c>
      <c r="AX119" s="46" t="s">
        <v>230</v>
      </c>
      <c r="AY119" s="46" t="s">
        <v>251</v>
      </c>
      <c r="AZ119" s="46" t="s">
        <v>252</v>
      </c>
      <c r="BB119" s="47" t="b">
        <v>0</v>
      </c>
    </row>
    <row r="120" spans="1:54" x14ac:dyDescent="0.2">
      <c r="A120" s="1"/>
      <c r="B120" s="45"/>
      <c r="C120" s="32"/>
      <c r="D120" s="68" t="s">
        <v>253</v>
      </c>
      <c r="E120" s="33">
        <v>91792.791111111117</v>
      </c>
      <c r="F120" s="33">
        <v>40000</v>
      </c>
      <c r="G120" s="33">
        <v>145350</v>
      </c>
      <c r="H120" s="33">
        <v>148257</v>
      </c>
      <c r="I120" s="33">
        <v>151222.14000000001</v>
      </c>
      <c r="J120" s="33">
        <v>154246.5828</v>
      </c>
      <c r="K120" s="33">
        <v>154246.5828</v>
      </c>
      <c r="L120" s="33">
        <v>154246.5828</v>
      </c>
      <c r="M120" s="33">
        <v>154246.5828</v>
      </c>
      <c r="N120" s="33">
        <v>154246.5828</v>
      </c>
      <c r="O120" s="33">
        <v>154246.5828</v>
      </c>
      <c r="P120" s="33">
        <v>154246.5828</v>
      </c>
      <c r="Q120" s="33">
        <v>154246.5828</v>
      </c>
      <c r="R120" s="33">
        <v>154246.5828</v>
      </c>
      <c r="S120" s="33">
        <v>154246.5828</v>
      </c>
      <c r="T120" s="33">
        <v>154246.5828</v>
      </c>
      <c r="U120" s="33">
        <v>154246.5828</v>
      </c>
      <c r="V120" s="33">
        <v>154246.5828</v>
      </c>
      <c r="W120" s="33">
        <v>154246.5828</v>
      </c>
      <c r="X120" s="33">
        <v>154246.5828</v>
      </c>
      <c r="Y120" s="33">
        <v>154246.5828</v>
      </c>
      <c r="Z120" s="33">
        <v>154246.5828</v>
      </c>
      <c r="AA120" s="33">
        <v>154246.5828</v>
      </c>
      <c r="AB120" s="33">
        <v>154246.5828</v>
      </c>
      <c r="AC120" s="33">
        <v>154246.5828</v>
      </c>
      <c r="AD120" s="33">
        <v>154246.5828</v>
      </c>
      <c r="AE120" s="33">
        <v>154246.5828</v>
      </c>
      <c r="AF120" s="33">
        <v>154246.5828</v>
      </c>
      <c r="AG120" s="33">
        <v>154246.5828</v>
      </c>
      <c r="AH120" s="33">
        <v>154246.5828</v>
      </c>
      <c r="AI120" s="33">
        <v>154246.5828</v>
      </c>
      <c r="AJ120" s="33">
        <v>154246.5828</v>
      </c>
      <c r="AK120" s="33">
        <v>154246.5828</v>
      </c>
      <c r="AL120" s="33">
        <v>154246.5828</v>
      </c>
      <c r="AM120" s="33">
        <v>154246.5828</v>
      </c>
      <c r="AN120" s="33">
        <v>154246.5828</v>
      </c>
      <c r="AO120" s="33">
        <v>154246.5828</v>
      </c>
      <c r="AP120" s="33">
        <v>154246.5828</v>
      </c>
      <c r="AQ120" s="33">
        <v>154246.5828</v>
      </c>
      <c r="AR120" s="33">
        <v>154246.5828</v>
      </c>
      <c r="AS120" s="34">
        <v>154246.5828</v>
      </c>
      <c r="AU120" s="46" t="s">
        <v>229</v>
      </c>
      <c r="AV120" s="46" t="s">
        <v>226</v>
      </c>
      <c r="AW120" s="46" t="s">
        <v>227</v>
      </c>
      <c r="AX120" s="46" t="s">
        <v>230</v>
      </c>
      <c r="AY120" s="46" t="s">
        <v>234</v>
      </c>
      <c r="AZ120" s="46" t="s">
        <v>254</v>
      </c>
      <c r="BB120" s="47" t="b">
        <v>1</v>
      </c>
    </row>
    <row r="121" spans="1:54" hidden="1" x14ac:dyDescent="0.2">
      <c r="A121" s="1"/>
      <c r="B121" s="45"/>
      <c r="C121" s="32"/>
      <c r="D121" s="68" t="s">
        <v>255</v>
      </c>
      <c r="E121" s="33">
        <v>0</v>
      </c>
      <c r="F121" s="33">
        <v>0</v>
      </c>
      <c r="G121" s="33">
        <v>200000</v>
      </c>
      <c r="H121" s="33">
        <v>200000</v>
      </c>
      <c r="I121" s="33">
        <v>200000</v>
      </c>
      <c r="J121" s="33">
        <v>200000</v>
      </c>
      <c r="K121" s="33">
        <v>200000</v>
      </c>
      <c r="L121" s="33">
        <v>200000</v>
      </c>
      <c r="M121" s="33">
        <v>200000</v>
      </c>
      <c r="N121" s="33">
        <v>200000</v>
      </c>
      <c r="O121" s="33">
        <v>200000</v>
      </c>
      <c r="P121" s="33">
        <v>200000</v>
      </c>
      <c r="Q121" s="33">
        <v>200000</v>
      </c>
      <c r="R121" s="33">
        <v>200000</v>
      </c>
      <c r="S121" s="33">
        <v>200000</v>
      </c>
      <c r="T121" s="33">
        <v>200000</v>
      </c>
      <c r="U121" s="33">
        <v>200000</v>
      </c>
      <c r="V121" s="33">
        <v>200000</v>
      </c>
      <c r="W121" s="33">
        <v>200000</v>
      </c>
      <c r="X121" s="33">
        <v>200000</v>
      </c>
      <c r="Y121" s="33">
        <v>200000</v>
      </c>
      <c r="Z121" s="33">
        <v>200000</v>
      </c>
      <c r="AA121" s="33">
        <v>200000</v>
      </c>
      <c r="AB121" s="33">
        <v>200000</v>
      </c>
      <c r="AC121" s="33">
        <v>200000</v>
      </c>
      <c r="AD121" s="33">
        <v>200000</v>
      </c>
      <c r="AE121" s="33">
        <v>200000</v>
      </c>
      <c r="AF121" s="33">
        <v>200000</v>
      </c>
      <c r="AG121" s="33">
        <v>200000</v>
      </c>
      <c r="AH121" s="33">
        <v>200000</v>
      </c>
      <c r="AI121" s="33">
        <v>200000</v>
      </c>
      <c r="AJ121" s="33">
        <v>200000</v>
      </c>
      <c r="AK121" s="33">
        <v>200000</v>
      </c>
      <c r="AL121" s="33">
        <v>200000</v>
      </c>
      <c r="AM121" s="33">
        <v>200000</v>
      </c>
      <c r="AN121" s="33">
        <v>200000</v>
      </c>
      <c r="AO121" s="33">
        <v>200000</v>
      </c>
      <c r="AP121" s="33">
        <v>200000</v>
      </c>
      <c r="AQ121" s="33">
        <v>200000</v>
      </c>
      <c r="AR121" s="33">
        <v>200000</v>
      </c>
      <c r="AS121" s="34">
        <v>200000</v>
      </c>
      <c r="AU121" s="46" t="s">
        <v>229</v>
      </c>
      <c r="AV121" s="46" t="s">
        <v>226</v>
      </c>
      <c r="AW121" s="46" t="s">
        <v>227</v>
      </c>
      <c r="AX121" s="46" t="s">
        <v>230</v>
      </c>
      <c r="AY121" s="46" t="s">
        <v>234</v>
      </c>
      <c r="AZ121" s="46" t="s">
        <v>256</v>
      </c>
      <c r="BB121" s="47" t="b">
        <v>1</v>
      </c>
    </row>
    <row r="122" spans="1:54" x14ac:dyDescent="0.2">
      <c r="A122" s="1"/>
      <c r="B122" s="45"/>
      <c r="C122" s="32"/>
      <c r="D122" s="49" t="s">
        <v>257</v>
      </c>
      <c r="E122" s="50">
        <v>4443853.1455286928</v>
      </c>
      <c r="F122" s="50">
        <v>4303298</v>
      </c>
      <c r="G122" s="50">
        <f t="shared" ref="F122:AN122" si="17">SUM(G111:G121)</f>
        <v>4433399.2891999995</v>
      </c>
      <c r="H122" s="50">
        <f t="shared" si="17"/>
        <v>4518067.2749839984</v>
      </c>
      <c r="I122" s="50">
        <f t="shared" si="17"/>
        <v>4604428.6204836788</v>
      </c>
      <c r="J122" s="50">
        <f t="shared" si="17"/>
        <v>4692517.1928933533</v>
      </c>
      <c r="K122" s="50">
        <f t="shared" si="17"/>
        <v>4779282.6050952198</v>
      </c>
      <c r="L122" s="50">
        <f t="shared" si="17"/>
        <v>4867783.3255411247</v>
      </c>
      <c r="M122" s="50">
        <f t="shared" si="17"/>
        <v>4958054.0603959486</v>
      </c>
      <c r="N122" s="50">
        <f t="shared" si="17"/>
        <v>5050130.2099478673</v>
      </c>
      <c r="O122" s="50">
        <f t="shared" si="17"/>
        <v>5144047.882490823</v>
      </c>
      <c r="P122" s="50">
        <f t="shared" si="17"/>
        <v>5239843.9084846424</v>
      </c>
      <c r="Q122" s="50">
        <f t="shared" si="17"/>
        <v>5337555.8549983343</v>
      </c>
      <c r="R122" s="50">
        <f t="shared" si="17"/>
        <v>5437222.0404423</v>
      </c>
      <c r="S122" s="50">
        <f t="shared" si="17"/>
        <v>5538881.5495951474</v>
      </c>
      <c r="T122" s="50">
        <f t="shared" si="17"/>
        <v>5642574.2489310503</v>
      </c>
      <c r="U122" s="50">
        <f t="shared" si="17"/>
        <v>5748340.8022536701</v>
      </c>
      <c r="V122" s="50">
        <f t="shared" si="17"/>
        <v>5856222.6866427464</v>
      </c>
      <c r="W122" s="50">
        <f t="shared" si="17"/>
        <v>5966262.2087195972</v>
      </c>
      <c r="X122" s="50">
        <f t="shared" si="17"/>
        <v>6078502.5212379927</v>
      </c>
      <c r="Y122" s="50">
        <f t="shared" si="17"/>
        <v>6192987.6400067499</v>
      </c>
      <c r="Z122" s="50">
        <f t="shared" si="17"/>
        <v>6309762.4611508865</v>
      </c>
      <c r="AA122" s="50">
        <f t="shared" si="17"/>
        <v>6428872.7787179044</v>
      </c>
      <c r="AB122" s="50">
        <f t="shared" si="17"/>
        <v>6550365.3026362611</v>
      </c>
      <c r="AC122" s="50">
        <f t="shared" si="17"/>
        <v>6674287.6770329876</v>
      </c>
      <c r="AD122" s="50">
        <f t="shared" si="17"/>
        <v>6800688.4989176476</v>
      </c>
      <c r="AE122" s="50">
        <f t="shared" si="17"/>
        <v>6929617.3372400021</v>
      </c>
      <c r="AF122" s="50">
        <f t="shared" si="17"/>
        <v>7061124.7523288019</v>
      </c>
      <c r="AG122" s="50">
        <f t="shared" si="17"/>
        <v>7195262.3157193782</v>
      </c>
      <c r="AH122" s="50">
        <f t="shared" si="17"/>
        <v>7332082.6303777648</v>
      </c>
      <c r="AI122" s="50">
        <f t="shared" si="17"/>
        <v>7471639.3513293229</v>
      </c>
      <c r="AJ122" s="50">
        <f t="shared" si="17"/>
        <v>7613987.2066999087</v>
      </c>
      <c r="AK122" s="50">
        <f t="shared" si="17"/>
        <v>7759182.0191779053</v>
      </c>
      <c r="AL122" s="50">
        <f t="shared" si="17"/>
        <v>7907280.7279054644</v>
      </c>
      <c r="AM122" s="50">
        <f t="shared" si="17"/>
        <v>8058341.4108075751</v>
      </c>
      <c r="AN122" s="50">
        <f t="shared" si="17"/>
        <v>8212423.3073677262</v>
      </c>
      <c r="AO122" s="50">
        <f>SUM(AO111:AO121)</f>
        <v>8369586.841859079</v>
      </c>
      <c r="AP122" s="50">
        <f>SUM(AP111:AP121)</f>
        <v>8529893.6470402628</v>
      </c>
      <c r="AQ122" s="50">
        <f>SUM(AQ111:AQ121)</f>
        <v>8693406.5883250684</v>
      </c>
      <c r="AR122" s="50">
        <f>SUM(AR111:AR121)</f>
        <v>8860189.7884355672</v>
      </c>
      <c r="AS122" s="51">
        <f>SUM(AS111:AS121)</f>
        <v>9030308.6525482796</v>
      </c>
      <c r="AU122" s="52"/>
      <c r="AV122" s="52"/>
      <c r="AW122" s="52"/>
      <c r="AX122" s="52"/>
      <c r="AY122" s="52"/>
      <c r="AZ122" s="52"/>
      <c r="BB122" s="53" t="b">
        <v>1</v>
      </c>
    </row>
    <row r="123" spans="1:54" x14ac:dyDescent="0.2">
      <c r="A123" s="1"/>
      <c r="B123" s="45"/>
      <c r="C123" s="32" t="s">
        <v>258</v>
      </c>
      <c r="D123" s="32"/>
      <c r="E123" s="33"/>
      <c r="F123" s="33"/>
      <c r="G123" s="33"/>
      <c r="H123" s="33"/>
      <c r="I123" s="33"/>
      <c r="J123" s="33"/>
      <c r="K123" s="33"/>
      <c r="L123" s="33"/>
      <c r="M123" s="33"/>
      <c r="N123" s="33"/>
      <c r="O123" s="33"/>
      <c r="P123" s="33"/>
      <c r="Q123" s="33"/>
      <c r="R123" s="33"/>
      <c r="S123" s="33"/>
      <c r="T123" s="33"/>
      <c r="U123" s="33"/>
      <c r="V123" s="33"/>
      <c r="W123" s="33"/>
      <c r="X123" s="33"/>
      <c r="Y123" s="33"/>
      <c r="Z123" s="33"/>
      <c r="AA123" s="33"/>
      <c r="AB123" s="33"/>
      <c r="AC123" s="33"/>
      <c r="AD123" s="33"/>
      <c r="AE123" s="33"/>
      <c r="AF123" s="33"/>
      <c r="AG123" s="33"/>
      <c r="AH123" s="33"/>
      <c r="AI123" s="33"/>
      <c r="AJ123" s="33"/>
      <c r="AK123" s="33"/>
      <c r="AL123" s="33"/>
      <c r="AM123" s="33"/>
      <c r="AN123" s="33"/>
      <c r="AO123" s="33"/>
      <c r="AP123" s="33"/>
      <c r="AQ123" s="33"/>
      <c r="AR123" s="33"/>
      <c r="AS123" s="34"/>
      <c r="AU123" s="43"/>
      <c r="AV123" s="43"/>
      <c r="AW123" s="43"/>
      <c r="AX123" s="43"/>
      <c r="AY123" s="43"/>
      <c r="AZ123" s="43"/>
      <c r="BB123" s="40" t="b">
        <v>1</v>
      </c>
    </row>
    <row r="124" spans="1:54" x14ac:dyDescent="0.2">
      <c r="A124" s="1"/>
      <c r="B124" s="45"/>
      <c r="C124" s="32"/>
      <c r="D124" s="32" t="s">
        <v>259</v>
      </c>
      <c r="E124" s="33">
        <v>258241.19657142862</v>
      </c>
      <c r="F124" s="33">
        <v>405916</v>
      </c>
      <c r="G124" s="33">
        <v>264874.33439999999</v>
      </c>
      <c r="H124" s="33">
        <v>270171.82108800003</v>
      </c>
      <c r="I124" s="33">
        <v>275575.25750976003</v>
      </c>
      <c r="J124" s="33">
        <v>281086.76265995519</v>
      </c>
      <c r="K124" s="33">
        <v>286708.49791315431</v>
      </c>
      <c r="L124" s="33">
        <v>292442.66787141742</v>
      </c>
      <c r="M124" s="33">
        <v>298291.52122884581</v>
      </c>
      <c r="N124" s="33">
        <v>304257.35165342269</v>
      </c>
      <c r="O124" s="33">
        <v>310342.49868649116</v>
      </c>
      <c r="P124" s="33">
        <v>316549.34866022097</v>
      </c>
      <c r="Q124" s="33">
        <v>322880.33563342539</v>
      </c>
      <c r="R124" s="33">
        <v>329337.942346094</v>
      </c>
      <c r="S124" s="33">
        <v>335924.70119301585</v>
      </c>
      <c r="T124" s="33">
        <v>342643.19521687622</v>
      </c>
      <c r="U124" s="33">
        <v>349496.05912121368</v>
      </c>
      <c r="V124" s="33">
        <v>356485.98030363797</v>
      </c>
      <c r="W124" s="33">
        <v>363615.69990971067</v>
      </c>
      <c r="X124" s="33">
        <v>370888.01390790491</v>
      </c>
      <c r="Y124" s="33">
        <v>378305.77418606309</v>
      </c>
      <c r="Z124" s="33">
        <v>385871.88966978434</v>
      </c>
      <c r="AA124" s="33">
        <v>393589.32746318</v>
      </c>
      <c r="AB124" s="33">
        <v>401461.11401244358</v>
      </c>
      <c r="AC124" s="33">
        <v>409490.33629269246</v>
      </c>
      <c r="AD124" s="33">
        <v>417680.14301854634</v>
      </c>
      <c r="AE124" s="33">
        <v>426033.74587891728</v>
      </c>
      <c r="AF124" s="33">
        <v>434554.42079649569</v>
      </c>
      <c r="AG124" s="33">
        <v>443245.50921242556</v>
      </c>
      <c r="AH124" s="33">
        <v>452110.41939667409</v>
      </c>
      <c r="AI124" s="33">
        <v>461152.62778460764</v>
      </c>
      <c r="AJ124" s="33">
        <v>470375.68034029973</v>
      </c>
      <c r="AK124" s="33">
        <v>479783.19394710578</v>
      </c>
      <c r="AL124" s="33">
        <v>489378.85782604781</v>
      </c>
      <c r="AM124" s="33">
        <v>499166.43498256884</v>
      </c>
      <c r="AN124" s="33">
        <v>509149.76368222025</v>
      </c>
      <c r="AO124" s="33">
        <v>519332.7589558647</v>
      </c>
      <c r="AP124" s="33">
        <v>529719.41413498204</v>
      </c>
      <c r="AQ124" s="33">
        <v>540313.80241768167</v>
      </c>
      <c r="AR124" s="33">
        <v>551120.07846603531</v>
      </c>
      <c r="AS124" s="34">
        <v>562142.48003535601</v>
      </c>
      <c r="AU124" s="46" t="s">
        <v>229</v>
      </c>
      <c r="AV124" s="46" t="s">
        <v>226</v>
      </c>
      <c r="AW124" s="46" t="s">
        <v>258</v>
      </c>
      <c r="AX124" s="46" t="s">
        <v>230</v>
      </c>
      <c r="AY124" s="46" t="s">
        <v>251</v>
      </c>
      <c r="AZ124" s="46" t="s">
        <v>260</v>
      </c>
      <c r="BB124" s="47" t="b">
        <v>1</v>
      </c>
    </row>
    <row r="125" spans="1:54" x14ac:dyDescent="0.2">
      <c r="A125" s="1"/>
      <c r="B125" s="45"/>
      <c r="C125" s="32"/>
      <c r="D125" s="32" t="s">
        <v>261</v>
      </c>
      <c r="E125" s="33">
        <v>904954.39925274707</v>
      </c>
      <c r="F125" s="33">
        <v>0</v>
      </c>
      <c r="G125" s="33">
        <v>458775.5796</v>
      </c>
      <c r="H125" s="33">
        <v>467951.09119200002</v>
      </c>
      <c r="I125" s="33">
        <v>477310.11301584</v>
      </c>
      <c r="J125" s="33">
        <v>486856.31527615688</v>
      </c>
      <c r="K125" s="33">
        <v>496593.44158167997</v>
      </c>
      <c r="L125" s="33">
        <v>506525.31041331356</v>
      </c>
      <c r="M125" s="33">
        <v>516655.81662157993</v>
      </c>
      <c r="N125" s="33">
        <v>526988.93295401148</v>
      </c>
      <c r="O125" s="33">
        <v>537528.71161309176</v>
      </c>
      <c r="P125" s="33">
        <v>548279.28584535362</v>
      </c>
      <c r="Q125" s="33">
        <v>559244.87156226067</v>
      </c>
      <c r="R125" s="33">
        <v>570429.76899350586</v>
      </c>
      <c r="S125" s="33">
        <v>581838.36437337613</v>
      </c>
      <c r="T125" s="33">
        <v>593475.13166084362</v>
      </c>
      <c r="U125" s="33">
        <v>605344.63429406041</v>
      </c>
      <c r="V125" s="33">
        <v>617451.52697994164</v>
      </c>
      <c r="W125" s="33">
        <v>629800.55751954054</v>
      </c>
      <c r="X125" s="33">
        <v>642396.56866993138</v>
      </c>
      <c r="Y125" s="33">
        <v>655244.50004333002</v>
      </c>
      <c r="Z125" s="33">
        <v>668349.39004419663</v>
      </c>
      <c r="AA125" s="33">
        <v>681716.37784508057</v>
      </c>
      <c r="AB125" s="33">
        <v>695350.70540198218</v>
      </c>
      <c r="AC125" s="33">
        <v>709257.71951002197</v>
      </c>
      <c r="AD125" s="33">
        <v>723442.87390022236</v>
      </c>
      <c r="AE125" s="33">
        <v>737911.73137822677</v>
      </c>
      <c r="AF125" s="33">
        <v>752669.96600579133</v>
      </c>
      <c r="AG125" s="33">
        <v>767723.36532590701</v>
      </c>
      <c r="AH125" s="33">
        <v>783077.83263242536</v>
      </c>
      <c r="AI125" s="33">
        <v>798739.38928507385</v>
      </c>
      <c r="AJ125" s="33">
        <v>814714.17707077542</v>
      </c>
      <c r="AK125" s="33">
        <v>831008.46061219077</v>
      </c>
      <c r="AL125" s="33">
        <v>847628.62982443464</v>
      </c>
      <c r="AM125" s="33">
        <v>864581.20242092339</v>
      </c>
      <c r="AN125" s="33">
        <v>881872.82646934176</v>
      </c>
      <c r="AO125" s="33">
        <v>899510.28299872868</v>
      </c>
      <c r="AP125" s="33">
        <v>917500.48865870317</v>
      </c>
      <c r="AQ125" s="33">
        <v>935850.49843187735</v>
      </c>
      <c r="AR125" s="33">
        <v>954567.50840051495</v>
      </c>
      <c r="AS125" s="34">
        <v>973658.85856852517</v>
      </c>
      <c r="AU125" s="46" t="s">
        <v>229</v>
      </c>
      <c r="AV125" s="46" t="s">
        <v>226</v>
      </c>
      <c r="AW125" s="46" t="s">
        <v>258</v>
      </c>
      <c r="AX125" s="46" t="s">
        <v>230</v>
      </c>
      <c r="AY125" s="46" t="s">
        <v>251</v>
      </c>
      <c r="AZ125" s="46" t="s">
        <v>262</v>
      </c>
      <c r="BB125" s="47" t="b">
        <v>1</v>
      </c>
    </row>
    <row r="126" spans="1:54" x14ac:dyDescent="0.2">
      <c r="A126" s="1"/>
      <c r="B126" s="45"/>
      <c r="C126" s="32"/>
      <c r="D126" s="67" t="s">
        <v>263</v>
      </c>
      <c r="E126" s="33">
        <v>0</v>
      </c>
      <c r="F126" s="33">
        <v>66300</v>
      </c>
      <c r="G126" s="33">
        <v>0</v>
      </c>
      <c r="H126" s="33">
        <v>0</v>
      </c>
      <c r="I126" s="33">
        <v>0</v>
      </c>
      <c r="J126" s="33">
        <v>0</v>
      </c>
      <c r="K126" s="33">
        <v>0</v>
      </c>
      <c r="L126" s="33">
        <v>0</v>
      </c>
      <c r="M126" s="33">
        <v>0</v>
      </c>
      <c r="N126" s="33">
        <v>0</v>
      </c>
      <c r="O126" s="33">
        <v>0</v>
      </c>
      <c r="P126" s="33">
        <v>0</v>
      </c>
      <c r="Q126" s="33">
        <v>0</v>
      </c>
      <c r="R126" s="33">
        <v>0</v>
      </c>
      <c r="S126" s="33">
        <v>0</v>
      </c>
      <c r="T126" s="33">
        <v>0</v>
      </c>
      <c r="U126" s="33">
        <v>0</v>
      </c>
      <c r="V126" s="33">
        <v>0</v>
      </c>
      <c r="W126" s="33">
        <v>0</v>
      </c>
      <c r="X126" s="33">
        <v>0</v>
      </c>
      <c r="Y126" s="33">
        <v>0</v>
      </c>
      <c r="Z126" s="33">
        <v>0</v>
      </c>
      <c r="AA126" s="33">
        <v>0</v>
      </c>
      <c r="AB126" s="33">
        <v>0</v>
      </c>
      <c r="AC126" s="33">
        <v>0</v>
      </c>
      <c r="AD126" s="33">
        <v>0</v>
      </c>
      <c r="AE126" s="33">
        <v>0</v>
      </c>
      <c r="AF126" s="33">
        <v>0</v>
      </c>
      <c r="AG126" s="33">
        <v>0</v>
      </c>
      <c r="AH126" s="33">
        <v>0</v>
      </c>
      <c r="AI126" s="33">
        <v>0</v>
      </c>
      <c r="AJ126" s="33">
        <v>0</v>
      </c>
      <c r="AK126" s="33">
        <v>0</v>
      </c>
      <c r="AL126" s="33">
        <v>0</v>
      </c>
      <c r="AM126" s="33">
        <v>0</v>
      </c>
      <c r="AN126" s="33">
        <v>0</v>
      </c>
      <c r="AO126" s="33">
        <v>0</v>
      </c>
      <c r="AP126" s="33">
        <v>0</v>
      </c>
      <c r="AQ126" s="33">
        <v>0</v>
      </c>
      <c r="AR126" s="33">
        <v>0</v>
      </c>
      <c r="AS126" s="34">
        <v>0</v>
      </c>
      <c r="AU126" s="46" t="s">
        <v>229</v>
      </c>
      <c r="AV126" s="46" t="s">
        <v>226</v>
      </c>
      <c r="AW126" s="46" t="s">
        <v>258</v>
      </c>
      <c r="AX126" s="46" t="s">
        <v>230</v>
      </c>
      <c r="AY126" s="46" t="s">
        <v>264</v>
      </c>
      <c r="AZ126" s="46" t="s">
        <v>265</v>
      </c>
      <c r="BB126" s="47" t="b">
        <v>0</v>
      </c>
    </row>
    <row r="127" spans="1:54" x14ac:dyDescent="0.2">
      <c r="A127" s="1"/>
      <c r="B127" s="45"/>
      <c r="C127" s="32"/>
      <c r="D127" s="32" t="s">
        <v>266</v>
      </c>
      <c r="E127" s="33">
        <v>561429.52742857137</v>
      </c>
      <c r="F127" s="33">
        <v>526640.48</v>
      </c>
      <c r="G127" s="33">
        <v>479535.70079999999</v>
      </c>
      <c r="H127" s="33">
        <v>489126.41481600003</v>
      </c>
      <c r="I127" s="33">
        <v>498908.94311231998</v>
      </c>
      <c r="J127" s="33">
        <v>508887.12197456637</v>
      </c>
      <c r="K127" s="33">
        <v>519064.86441405775</v>
      </c>
      <c r="L127" s="33">
        <v>529446.16170233884</v>
      </c>
      <c r="M127" s="33">
        <v>540035.08493638574</v>
      </c>
      <c r="N127" s="33">
        <v>550835.78663511341</v>
      </c>
      <c r="O127" s="33">
        <v>561852.5023678157</v>
      </c>
      <c r="P127" s="33">
        <v>573089.55241517199</v>
      </c>
      <c r="Q127" s="33">
        <v>584551.34346347547</v>
      </c>
      <c r="R127" s="33">
        <v>596242.37033274502</v>
      </c>
      <c r="S127" s="33">
        <v>608167.21773939999</v>
      </c>
      <c r="T127" s="33">
        <v>620330.56209418783</v>
      </c>
      <c r="U127" s="33">
        <v>632737.17333607166</v>
      </c>
      <c r="V127" s="33">
        <v>645391.91680279304</v>
      </c>
      <c r="W127" s="33">
        <v>658299.75513884902</v>
      </c>
      <c r="X127" s="33">
        <v>671465.75024162594</v>
      </c>
      <c r="Y127" s="33">
        <v>684895.06524645851</v>
      </c>
      <c r="Z127" s="33">
        <v>698592.96655138768</v>
      </c>
      <c r="AA127" s="33">
        <v>712564.82588241552</v>
      </c>
      <c r="AB127" s="33">
        <v>726816.12240006379</v>
      </c>
      <c r="AC127" s="33">
        <v>741352.44484806515</v>
      </c>
      <c r="AD127" s="33">
        <v>756179.49374502641</v>
      </c>
      <c r="AE127" s="33">
        <v>771303.08361992694</v>
      </c>
      <c r="AF127" s="33">
        <v>786729.14529232541</v>
      </c>
      <c r="AG127" s="33">
        <v>802463.72819817206</v>
      </c>
      <c r="AH127" s="33">
        <v>818513.00276213558</v>
      </c>
      <c r="AI127" s="33">
        <v>834883.26281737816</v>
      </c>
      <c r="AJ127" s="33">
        <v>851580.92807372578</v>
      </c>
      <c r="AK127" s="33">
        <v>868612.54663520027</v>
      </c>
      <c r="AL127" s="33">
        <v>885984.79756790434</v>
      </c>
      <c r="AM127" s="33">
        <v>903704.49351926241</v>
      </c>
      <c r="AN127" s="33">
        <v>921778.58338964777</v>
      </c>
      <c r="AO127" s="33">
        <v>940214.15505744074</v>
      </c>
      <c r="AP127" s="33">
        <v>959018.43815858965</v>
      </c>
      <c r="AQ127" s="33">
        <v>978198.80692176137</v>
      </c>
      <c r="AR127" s="33">
        <v>997762.78306019655</v>
      </c>
      <c r="AS127" s="34">
        <v>1017718.0387214005</v>
      </c>
      <c r="AU127" s="46" t="s">
        <v>229</v>
      </c>
      <c r="AV127" s="46" t="s">
        <v>226</v>
      </c>
      <c r="AW127" s="46" t="s">
        <v>258</v>
      </c>
      <c r="AX127" s="46" t="s">
        <v>230</v>
      </c>
      <c r="AY127" s="46" t="s">
        <v>267</v>
      </c>
      <c r="AZ127" s="46" t="s">
        <v>268</v>
      </c>
      <c r="BB127" s="47" t="b">
        <v>1</v>
      </c>
    </row>
    <row r="128" spans="1:54" hidden="1" x14ac:dyDescent="0.2">
      <c r="A128" s="1"/>
      <c r="B128" s="45"/>
      <c r="C128" s="32"/>
      <c r="D128" s="32" t="s">
        <v>269</v>
      </c>
      <c r="E128" s="33">
        <v>0</v>
      </c>
      <c r="F128" s="33">
        <v>0</v>
      </c>
      <c r="G128" s="33">
        <v>0</v>
      </c>
      <c r="H128" s="33">
        <v>0</v>
      </c>
      <c r="I128" s="33">
        <v>0</v>
      </c>
      <c r="J128" s="33">
        <v>0</v>
      </c>
      <c r="K128" s="33">
        <v>0</v>
      </c>
      <c r="L128" s="33">
        <v>0</v>
      </c>
      <c r="M128" s="33">
        <v>0</v>
      </c>
      <c r="N128" s="33">
        <v>0</v>
      </c>
      <c r="O128" s="33">
        <v>0</v>
      </c>
      <c r="P128" s="33">
        <v>0</v>
      </c>
      <c r="Q128" s="33">
        <v>0</v>
      </c>
      <c r="R128" s="33">
        <v>0</v>
      </c>
      <c r="S128" s="33">
        <v>0</v>
      </c>
      <c r="T128" s="33">
        <v>0</v>
      </c>
      <c r="U128" s="33">
        <v>0</v>
      </c>
      <c r="V128" s="33">
        <v>0</v>
      </c>
      <c r="W128" s="33">
        <v>0</v>
      </c>
      <c r="X128" s="33">
        <v>0</v>
      </c>
      <c r="Y128" s="33">
        <v>0</v>
      </c>
      <c r="Z128" s="33">
        <v>0</v>
      </c>
      <c r="AA128" s="33">
        <v>0</v>
      </c>
      <c r="AB128" s="33">
        <v>0</v>
      </c>
      <c r="AC128" s="33">
        <v>0</v>
      </c>
      <c r="AD128" s="33">
        <v>0</v>
      </c>
      <c r="AE128" s="33">
        <v>0</v>
      </c>
      <c r="AF128" s="33">
        <v>0</v>
      </c>
      <c r="AG128" s="33">
        <v>0</v>
      </c>
      <c r="AH128" s="33">
        <v>0</v>
      </c>
      <c r="AI128" s="33">
        <v>0</v>
      </c>
      <c r="AJ128" s="33">
        <v>0</v>
      </c>
      <c r="AK128" s="33">
        <v>0</v>
      </c>
      <c r="AL128" s="33">
        <v>0</v>
      </c>
      <c r="AM128" s="33">
        <v>0</v>
      </c>
      <c r="AN128" s="33">
        <v>0</v>
      </c>
      <c r="AO128" s="33">
        <v>0</v>
      </c>
      <c r="AP128" s="33">
        <v>0</v>
      </c>
      <c r="AQ128" s="33">
        <v>0</v>
      </c>
      <c r="AR128" s="33">
        <v>0</v>
      </c>
      <c r="AS128" s="34">
        <v>0</v>
      </c>
      <c r="AU128" s="46" t="s">
        <v>229</v>
      </c>
      <c r="AV128" s="46" t="s">
        <v>226</v>
      </c>
      <c r="AW128" s="46" t="s">
        <v>258</v>
      </c>
      <c r="AX128" s="46" t="s">
        <v>230</v>
      </c>
      <c r="AY128" s="46" t="s">
        <v>267</v>
      </c>
      <c r="AZ128" s="46" t="s">
        <v>270</v>
      </c>
      <c r="BB128" s="47" t="b">
        <v>0</v>
      </c>
    </row>
    <row r="129" spans="1:54" x14ac:dyDescent="0.2">
      <c r="A129" s="1"/>
      <c r="B129" s="45"/>
      <c r="C129" s="32"/>
      <c r="D129" s="32" t="s">
        <v>271</v>
      </c>
      <c r="E129" s="33">
        <v>215234.13785714295</v>
      </c>
      <c r="F129" s="33">
        <v>219449.1</v>
      </c>
      <c r="G129" s="33">
        <v>223838.08199999999</v>
      </c>
      <c r="H129" s="33">
        <v>228314.84363999998</v>
      </c>
      <c r="I129" s="33">
        <v>232881.14051279999</v>
      </c>
      <c r="J129" s="33">
        <v>237538.76332305602</v>
      </c>
      <c r="K129" s="33">
        <v>242289.53858951715</v>
      </c>
      <c r="L129" s="33">
        <v>247135.32936130749</v>
      </c>
      <c r="M129" s="33">
        <v>252078.03594853362</v>
      </c>
      <c r="N129" s="33">
        <v>257119.59666750435</v>
      </c>
      <c r="O129" s="33">
        <v>262261.98860085441</v>
      </c>
      <c r="P129" s="33">
        <v>267507.22837287153</v>
      </c>
      <c r="Q129" s="33">
        <v>272857.37294032896</v>
      </c>
      <c r="R129" s="33">
        <v>278314.52039913554</v>
      </c>
      <c r="S129" s="33">
        <v>283880.81080711825</v>
      </c>
      <c r="T129" s="33">
        <v>289558.42702326062</v>
      </c>
      <c r="U129" s="33">
        <v>295349.5955637258</v>
      </c>
      <c r="V129" s="33">
        <v>301256.58747500036</v>
      </c>
      <c r="W129" s="33">
        <v>307281.71922450035</v>
      </c>
      <c r="X129" s="33">
        <v>313427.35360899038</v>
      </c>
      <c r="Y129" s="33">
        <v>319695.90068117017</v>
      </c>
      <c r="Z129" s="33">
        <v>326089.81869479356</v>
      </c>
      <c r="AA129" s="33">
        <v>332611.61506868945</v>
      </c>
      <c r="AB129" s="33">
        <v>339263.8473700633</v>
      </c>
      <c r="AC129" s="33">
        <v>346049.12431746454</v>
      </c>
      <c r="AD129" s="33">
        <v>352970.10680381383</v>
      </c>
      <c r="AE129" s="33">
        <v>360029.50893989013</v>
      </c>
      <c r="AF129" s="33">
        <v>367230.09911868797</v>
      </c>
      <c r="AG129" s="33">
        <v>374574.70110106177</v>
      </c>
      <c r="AH129" s="33">
        <v>382066.19512308296</v>
      </c>
      <c r="AI129" s="33">
        <v>389707.51902554469</v>
      </c>
      <c r="AJ129" s="33">
        <v>397501.66940605553</v>
      </c>
      <c r="AK129" s="33">
        <v>405451.7027941767</v>
      </c>
      <c r="AL129" s="33">
        <v>413560.73685006029</v>
      </c>
      <c r="AM129" s="33">
        <v>421831.95158706146</v>
      </c>
      <c r="AN129" s="33">
        <v>430268.5906188027</v>
      </c>
      <c r="AO129" s="33">
        <v>438873.96243117878</v>
      </c>
      <c r="AP129" s="33">
        <v>447651.44167980243</v>
      </c>
      <c r="AQ129" s="33">
        <v>456604.47051339853</v>
      </c>
      <c r="AR129" s="33">
        <v>465736.55992366641</v>
      </c>
      <c r="AS129" s="34">
        <v>475051.29112213978</v>
      </c>
      <c r="AU129" s="46" t="s">
        <v>229</v>
      </c>
      <c r="AV129" s="46" t="s">
        <v>226</v>
      </c>
      <c r="AW129" s="46" t="s">
        <v>258</v>
      </c>
      <c r="AX129" s="46" t="s">
        <v>230</v>
      </c>
      <c r="AY129" s="46" t="s">
        <v>272</v>
      </c>
      <c r="AZ129" s="46" t="s">
        <v>273</v>
      </c>
      <c r="BB129" s="47" t="b">
        <v>1</v>
      </c>
    </row>
    <row r="130" spans="1:54" x14ac:dyDescent="0.2">
      <c r="A130" s="1"/>
      <c r="B130" s="45"/>
      <c r="C130" s="32"/>
      <c r="D130" s="32" t="s">
        <v>274</v>
      </c>
      <c r="E130" s="33">
        <v>36440.729999999996</v>
      </c>
      <c r="F130" s="33">
        <v>0</v>
      </c>
      <c r="G130" s="33">
        <v>41616</v>
      </c>
      <c r="H130" s="33">
        <v>42448.32</v>
      </c>
      <c r="I130" s="33">
        <v>43297.286399999997</v>
      </c>
      <c r="J130" s="33">
        <v>44163.232127999996</v>
      </c>
      <c r="K130" s="33">
        <v>45046.496770559999</v>
      </c>
      <c r="L130" s="33">
        <v>45947.4267059712</v>
      </c>
      <c r="M130" s="33">
        <v>46866.375240090623</v>
      </c>
      <c r="N130" s="33">
        <v>47803.702744892435</v>
      </c>
      <c r="O130" s="33">
        <v>48759.776799790285</v>
      </c>
      <c r="P130" s="33">
        <v>49734.972335786093</v>
      </c>
      <c r="Q130" s="33">
        <v>50729.671782501813</v>
      </c>
      <c r="R130" s="33">
        <v>51744.26521815185</v>
      </c>
      <c r="S130" s="33">
        <v>52779.150522514887</v>
      </c>
      <c r="T130" s="33">
        <v>53834.733532965183</v>
      </c>
      <c r="U130" s="33">
        <v>54911.428203624491</v>
      </c>
      <c r="V130" s="33">
        <v>56009.656767696979</v>
      </c>
      <c r="W130" s="33">
        <v>57129.849903050919</v>
      </c>
      <c r="X130" s="33">
        <v>58272.446901111936</v>
      </c>
      <c r="Y130" s="33">
        <v>59437.895839134173</v>
      </c>
      <c r="Z130" s="33">
        <v>60626.653755916857</v>
      </c>
      <c r="AA130" s="33">
        <v>61839.186831035193</v>
      </c>
      <c r="AB130" s="33">
        <v>63075.970567655895</v>
      </c>
      <c r="AC130" s="33">
        <v>64337.489979009013</v>
      </c>
      <c r="AD130" s="33">
        <v>65624.239778589195</v>
      </c>
      <c r="AE130" s="33">
        <v>66936.72457416098</v>
      </c>
      <c r="AF130" s="33">
        <v>68275.459065644201</v>
      </c>
      <c r="AG130" s="33">
        <v>69640.968246957083</v>
      </c>
      <c r="AH130" s="33">
        <v>71033.78761189623</v>
      </c>
      <c r="AI130" s="33">
        <v>72454.46336413415</v>
      </c>
      <c r="AJ130" s="33">
        <v>73903.552631416838</v>
      </c>
      <c r="AK130" s="33">
        <v>75381.623684045175</v>
      </c>
      <c r="AL130" s="33">
        <v>76889.256157726079</v>
      </c>
      <c r="AM130" s="33">
        <v>78427.0412808806</v>
      </c>
      <c r="AN130" s="33">
        <v>79995.582106498216</v>
      </c>
      <c r="AO130" s="33">
        <v>81595.493748628185</v>
      </c>
      <c r="AP130" s="33">
        <v>83227.403623600752</v>
      </c>
      <c r="AQ130" s="33">
        <v>84891.951696072763</v>
      </c>
      <c r="AR130" s="33">
        <v>86589.790729994216</v>
      </c>
      <c r="AS130" s="34">
        <v>88321.586544594102</v>
      </c>
      <c r="AU130" s="46" t="s">
        <v>229</v>
      </c>
      <c r="AV130" s="46" t="s">
        <v>226</v>
      </c>
      <c r="AW130" s="46" t="s">
        <v>258</v>
      </c>
      <c r="AX130" s="46" t="s">
        <v>230</v>
      </c>
      <c r="AY130" s="46" t="s">
        <v>275</v>
      </c>
      <c r="AZ130" s="46" t="s">
        <v>276</v>
      </c>
      <c r="BB130" s="47" t="b">
        <v>1</v>
      </c>
    </row>
    <row r="131" spans="1:54" x14ac:dyDescent="0.2">
      <c r="A131" s="1"/>
      <c r="B131" s="45"/>
      <c r="C131" s="32"/>
      <c r="D131" s="32" t="s">
        <v>277</v>
      </c>
      <c r="E131" s="33">
        <v>128351.13957142858</v>
      </c>
      <c r="F131" s="33">
        <v>158615.07999999999</v>
      </c>
      <c r="G131" s="33">
        <v>161787.38160000002</v>
      </c>
      <c r="H131" s="33">
        <v>165023.12923200001</v>
      </c>
      <c r="I131" s="33">
        <v>168323.59181664002</v>
      </c>
      <c r="J131" s="33">
        <v>171690.06365297281</v>
      </c>
      <c r="K131" s="33">
        <v>175123.86492603229</v>
      </c>
      <c r="L131" s="33">
        <v>178626.34222455294</v>
      </c>
      <c r="M131" s="33">
        <v>182198.86906904401</v>
      </c>
      <c r="N131" s="33">
        <v>185842.84645042487</v>
      </c>
      <c r="O131" s="33">
        <v>189559.70337943343</v>
      </c>
      <c r="P131" s="33">
        <v>193350.89744702206</v>
      </c>
      <c r="Q131" s="33">
        <v>197217.91539596251</v>
      </c>
      <c r="R131" s="33">
        <v>201162.27370388177</v>
      </c>
      <c r="S131" s="33">
        <v>205185.51917795942</v>
      </c>
      <c r="T131" s="33">
        <v>209289.22956151862</v>
      </c>
      <c r="U131" s="33">
        <v>213475.01415274898</v>
      </c>
      <c r="V131" s="33">
        <v>217744.51443580395</v>
      </c>
      <c r="W131" s="33">
        <v>222099.40472452005</v>
      </c>
      <c r="X131" s="33">
        <v>226541.39281901042</v>
      </c>
      <c r="Y131" s="33">
        <v>231072.22067539062</v>
      </c>
      <c r="Z131" s="33">
        <v>235693.66508889847</v>
      </c>
      <c r="AA131" s="33">
        <v>240407.53839067646</v>
      </c>
      <c r="AB131" s="33">
        <v>245215.68915848999</v>
      </c>
      <c r="AC131" s="33">
        <v>250120.00294165977</v>
      </c>
      <c r="AD131" s="33">
        <v>255122.40300049301</v>
      </c>
      <c r="AE131" s="33">
        <v>260224.85106050293</v>
      </c>
      <c r="AF131" s="33">
        <v>265429.34808171296</v>
      </c>
      <c r="AG131" s="33">
        <v>270737.93504334724</v>
      </c>
      <c r="AH131" s="33">
        <v>276152.69374421414</v>
      </c>
      <c r="AI131" s="33">
        <v>281675.74761909846</v>
      </c>
      <c r="AJ131" s="33">
        <v>287309.26257148042</v>
      </c>
      <c r="AK131" s="33">
        <v>293055.44782291004</v>
      </c>
      <c r="AL131" s="33">
        <v>298916.55677936831</v>
      </c>
      <c r="AM131" s="33">
        <v>304894.88791495562</v>
      </c>
      <c r="AN131" s="33">
        <v>310992.78567325475</v>
      </c>
      <c r="AO131" s="33">
        <v>317212.64138671989</v>
      </c>
      <c r="AP131" s="33">
        <v>323556.89421445428</v>
      </c>
      <c r="AQ131" s="33">
        <v>330028.03209874337</v>
      </c>
      <c r="AR131" s="33">
        <v>336628.59274071828</v>
      </c>
      <c r="AS131" s="34">
        <v>343361.16459553258</v>
      </c>
      <c r="AU131" s="46" t="s">
        <v>229</v>
      </c>
      <c r="AV131" s="46" t="s">
        <v>226</v>
      </c>
      <c r="AW131" s="46" t="s">
        <v>258</v>
      </c>
      <c r="AX131" s="46" t="s">
        <v>230</v>
      </c>
      <c r="AY131" s="46" t="s">
        <v>275</v>
      </c>
      <c r="AZ131" s="46" t="s">
        <v>278</v>
      </c>
      <c r="BB131" s="47" t="b">
        <v>1</v>
      </c>
    </row>
    <row r="132" spans="1:54" hidden="1" x14ac:dyDescent="0.2">
      <c r="A132" s="1"/>
      <c r="B132" s="45"/>
      <c r="C132" s="32"/>
      <c r="D132" s="32" t="s">
        <v>279</v>
      </c>
      <c r="E132" s="33">
        <v>0</v>
      </c>
      <c r="F132" s="33">
        <v>0</v>
      </c>
      <c r="G132" s="33">
        <v>0</v>
      </c>
      <c r="H132" s="33">
        <v>0</v>
      </c>
      <c r="I132" s="33">
        <v>0</v>
      </c>
      <c r="J132" s="33">
        <v>0</v>
      </c>
      <c r="K132" s="33">
        <v>0</v>
      </c>
      <c r="L132" s="33">
        <v>0</v>
      </c>
      <c r="M132" s="33">
        <v>0</v>
      </c>
      <c r="N132" s="33">
        <v>0</v>
      </c>
      <c r="O132" s="33">
        <v>0</v>
      </c>
      <c r="P132" s="33">
        <v>0</v>
      </c>
      <c r="Q132" s="33">
        <v>0</v>
      </c>
      <c r="R132" s="33">
        <v>0</v>
      </c>
      <c r="S132" s="33">
        <v>0</v>
      </c>
      <c r="T132" s="33">
        <v>0</v>
      </c>
      <c r="U132" s="33">
        <v>0</v>
      </c>
      <c r="V132" s="33">
        <v>0</v>
      </c>
      <c r="W132" s="33">
        <v>0</v>
      </c>
      <c r="X132" s="33">
        <v>0</v>
      </c>
      <c r="Y132" s="33">
        <v>0</v>
      </c>
      <c r="Z132" s="33">
        <v>0</v>
      </c>
      <c r="AA132" s="33">
        <v>0</v>
      </c>
      <c r="AB132" s="33">
        <v>0</v>
      </c>
      <c r="AC132" s="33">
        <v>0</v>
      </c>
      <c r="AD132" s="33">
        <v>0</v>
      </c>
      <c r="AE132" s="33">
        <v>0</v>
      </c>
      <c r="AF132" s="33">
        <v>0</v>
      </c>
      <c r="AG132" s="33">
        <v>0</v>
      </c>
      <c r="AH132" s="33">
        <v>0</v>
      </c>
      <c r="AI132" s="33">
        <v>0</v>
      </c>
      <c r="AJ132" s="33">
        <v>0</v>
      </c>
      <c r="AK132" s="33">
        <v>0</v>
      </c>
      <c r="AL132" s="33">
        <v>0</v>
      </c>
      <c r="AM132" s="33">
        <v>0</v>
      </c>
      <c r="AN132" s="33">
        <v>0</v>
      </c>
      <c r="AO132" s="33">
        <v>0</v>
      </c>
      <c r="AP132" s="33">
        <v>0</v>
      </c>
      <c r="AQ132" s="33">
        <v>0</v>
      </c>
      <c r="AR132" s="33">
        <v>0</v>
      </c>
      <c r="AS132" s="34">
        <v>0</v>
      </c>
      <c r="AU132" s="46" t="s">
        <v>229</v>
      </c>
      <c r="AV132" s="46" t="s">
        <v>226</v>
      </c>
      <c r="AW132" s="46" t="s">
        <v>258</v>
      </c>
      <c r="AX132" s="46" t="s">
        <v>230</v>
      </c>
      <c r="AY132" s="46" t="s">
        <v>251</v>
      </c>
      <c r="AZ132" s="46" t="s">
        <v>280</v>
      </c>
      <c r="BB132" s="47" t="b">
        <v>0</v>
      </c>
    </row>
    <row r="133" spans="1:54" hidden="1" x14ac:dyDescent="0.2">
      <c r="A133" s="1"/>
      <c r="B133" s="45"/>
      <c r="C133" s="32"/>
      <c r="D133" s="32" t="s">
        <v>281</v>
      </c>
      <c r="E133" s="33">
        <v>0</v>
      </c>
      <c r="F133" s="33">
        <v>0</v>
      </c>
      <c r="G133" s="33">
        <v>0</v>
      </c>
      <c r="H133" s="33">
        <v>0</v>
      </c>
      <c r="I133" s="33">
        <v>0</v>
      </c>
      <c r="J133" s="33">
        <v>0</v>
      </c>
      <c r="K133" s="33">
        <v>0</v>
      </c>
      <c r="L133" s="33">
        <v>0</v>
      </c>
      <c r="M133" s="33">
        <v>0</v>
      </c>
      <c r="N133" s="33">
        <v>0</v>
      </c>
      <c r="O133" s="33">
        <v>0</v>
      </c>
      <c r="P133" s="33">
        <v>0</v>
      </c>
      <c r="Q133" s="33">
        <v>0</v>
      </c>
      <c r="R133" s="33">
        <v>0</v>
      </c>
      <c r="S133" s="33">
        <v>0</v>
      </c>
      <c r="T133" s="33">
        <v>0</v>
      </c>
      <c r="U133" s="33">
        <v>0</v>
      </c>
      <c r="V133" s="33">
        <v>0</v>
      </c>
      <c r="W133" s="33">
        <v>0</v>
      </c>
      <c r="X133" s="33">
        <v>0</v>
      </c>
      <c r="Y133" s="33">
        <v>0</v>
      </c>
      <c r="Z133" s="33">
        <v>0</v>
      </c>
      <c r="AA133" s="33">
        <v>0</v>
      </c>
      <c r="AB133" s="33">
        <v>0</v>
      </c>
      <c r="AC133" s="33">
        <v>0</v>
      </c>
      <c r="AD133" s="33">
        <v>0</v>
      </c>
      <c r="AE133" s="33">
        <v>0</v>
      </c>
      <c r="AF133" s="33">
        <v>0</v>
      </c>
      <c r="AG133" s="33">
        <v>0</v>
      </c>
      <c r="AH133" s="33">
        <v>0</v>
      </c>
      <c r="AI133" s="33">
        <v>0</v>
      </c>
      <c r="AJ133" s="33">
        <v>0</v>
      </c>
      <c r="AK133" s="33">
        <v>0</v>
      </c>
      <c r="AL133" s="33">
        <v>0</v>
      </c>
      <c r="AM133" s="33">
        <v>0</v>
      </c>
      <c r="AN133" s="33">
        <v>0</v>
      </c>
      <c r="AO133" s="33">
        <v>0</v>
      </c>
      <c r="AP133" s="33">
        <v>0</v>
      </c>
      <c r="AQ133" s="33">
        <v>0</v>
      </c>
      <c r="AR133" s="33">
        <v>0</v>
      </c>
      <c r="AS133" s="34">
        <v>0</v>
      </c>
      <c r="AU133" s="46" t="s">
        <v>229</v>
      </c>
      <c r="AV133" s="46" t="s">
        <v>226</v>
      </c>
      <c r="AW133" s="46" t="s">
        <v>258</v>
      </c>
      <c r="AX133" s="46" t="s">
        <v>230</v>
      </c>
      <c r="AY133" s="46" t="s">
        <v>251</v>
      </c>
      <c r="AZ133" s="46" t="s">
        <v>282</v>
      </c>
      <c r="BB133" s="47" t="b">
        <v>0</v>
      </c>
    </row>
    <row r="134" spans="1:54" x14ac:dyDescent="0.2">
      <c r="A134" s="1"/>
      <c r="B134" s="45"/>
      <c r="C134" s="32"/>
      <c r="D134" s="49" t="s">
        <v>283</v>
      </c>
      <c r="E134" s="50">
        <v>2104651.1306813187</v>
      </c>
      <c r="F134" s="50">
        <v>1376920.6600000001</v>
      </c>
      <c r="G134" s="50">
        <f t="shared" ref="F134:AS134" si="18">SUM(G124:G133)</f>
        <v>1630427.0784</v>
      </c>
      <c r="H134" s="50">
        <f t="shared" si="18"/>
        <v>1663035.6199680001</v>
      </c>
      <c r="I134" s="50">
        <f t="shared" si="18"/>
        <v>1696296.3323673601</v>
      </c>
      <c r="J134" s="50">
        <f t="shared" si="18"/>
        <v>1730222.2590147071</v>
      </c>
      <c r="K134" s="50">
        <f t="shared" si="18"/>
        <v>1764826.7041950014</v>
      </c>
      <c r="L134" s="50">
        <f t="shared" si="18"/>
        <v>1800123.2382789014</v>
      </c>
      <c r="M134" s="50">
        <f t="shared" si="18"/>
        <v>1836125.7030444795</v>
      </c>
      <c r="N134" s="50">
        <f t="shared" si="18"/>
        <v>1872848.2171053691</v>
      </c>
      <c r="O134" s="50">
        <f t="shared" si="18"/>
        <v>1910305.1814474766</v>
      </c>
      <c r="P134" s="50">
        <f t="shared" si="18"/>
        <v>1948511.2850764263</v>
      </c>
      <c r="Q134" s="50">
        <f t="shared" si="18"/>
        <v>1987481.5107779547</v>
      </c>
      <c r="R134" s="50">
        <f t="shared" si="18"/>
        <v>2027231.1409935139</v>
      </c>
      <c r="S134" s="50">
        <f t="shared" si="18"/>
        <v>2067775.7638133843</v>
      </c>
      <c r="T134" s="50">
        <f t="shared" si="18"/>
        <v>2109131.279089652</v>
      </c>
      <c r="U134" s="50">
        <f t="shared" si="18"/>
        <v>2151313.904671445</v>
      </c>
      <c r="V134" s="50">
        <f t="shared" si="18"/>
        <v>2194340.1827648738</v>
      </c>
      <c r="W134" s="50">
        <f t="shared" si="18"/>
        <v>2238226.9864201718</v>
      </c>
      <c r="X134" s="50">
        <f t="shared" si="18"/>
        <v>2282991.5261485749</v>
      </c>
      <c r="Y134" s="50">
        <f t="shared" si="18"/>
        <v>2328651.3566715466</v>
      </c>
      <c r="Z134" s="50">
        <f t="shared" si="18"/>
        <v>2375224.3838049774</v>
      </c>
      <c r="AA134" s="50">
        <f t="shared" si="18"/>
        <v>2422728.8714810773</v>
      </c>
      <c r="AB134" s="50">
        <f t="shared" si="18"/>
        <v>2471183.4489106983</v>
      </c>
      <c r="AC134" s="50">
        <f t="shared" si="18"/>
        <v>2520607.117888913</v>
      </c>
      <c r="AD134" s="50">
        <f t="shared" si="18"/>
        <v>2571019.2602466908</v>
      </c>
      <c r="AE134" s="50">
        <f t="shared" si="18"/>
        <v>2622439.6454516249</v>
      </c>
      <c r="AF134" s="50">
        <f t="shared" si="18"/>
        <v>2674888.4383606575</v>
      </c>
      <c r="AG134" s="50">
        <f t="shared" si="18"/>
        <v>2728386.207127871</v>
      </c>
      <c r="AH134" s="50">
        <f t="shared" si="18"/>
        <v>2782953.9312704285</v>
      </c>
      <c r="AI134" s="50">
        <f t="shared" si="18"/>
        <v>2838613.0098958369</v>
      </c>
      <c r="AJ134" s="50">
        <f t="shared" si="18"/>
        <v>2895385.2700937539</v>
      </c>
      <c r="AK134" s="50">
        <f t="shared" si="18"/>
        <v>2953292.975495629</v>
      </c>
      <c r="AL134" s="50">
        <f t="shared" si="18"/>
        <v>3012358.8350055418</v>
      </c>
      <c r="AM134" s="50">
        <f t="shared" si="18"/>
        <v>3072606.0117056523</v>
      </c>
      <c r="AN134" s="50">
        <f t="shared" si="18"/>
        <v>3134058.1319397651</v>
      </c>
      <c r="AO134" s="50">
        <f t="shared" si="18"/>
        <v>3196739.2945785611</v>
      </c>
      <c r="AP134" s="50">
        <f t="shared" si="18"/>
        <v>3260674.0804701322</v>
      </c>
      <c r="AQ134" s="50">
        <f t="shared" si="18"/>
        <v>3325887.5620795349</v>
      </c>
      <c r="AR134" s="50">
        <f t="shared" si="18"/>
        <v>3392405.3133211262</v>
      </c>
      <c r="AS134" s="51">
        <f t="shared" si="18"/>
        <v>3460253.4195875484</v>
      </c>
      <c r="AU134" s="52"/>
      <c r="AV134" s="52"/>
      <c r="AW134" s="52"/>
      <c r="AX134" s="52"/>
      <c r="AY134" s="52"/>
      <c r="AZ134" s="52"/>
      <c r="BB134" s="53" t="b">
        <v>1</v>
      </c>
    </row>
    <row r="135" spans="1:54" x14ac:dyDescent="0.2">
      <c r="A135" s="1"/>
      <c r="B135" s="45"/>
      <c r="C135" s="32" t="s">
        <v>284</v>
      </c>
      <c r="D135" s="32"/>
      <c r="E135" s="33"/>
      <c r="F135" s="33"/>
      <c r="G135" s="33"/>
      <c r="H135" s="33"/>
      <c r="I135" s="33"/>
      <c r="J135" s="33"/>
      <c r="K135" s="33"/>
      <c r="L135" s="33"/>
      <c r="M135" s="33"/>
      <c r="N135" s="33"/>
      <c r="O135" s="33"/>
      <c r="P135" s="33"/>
      <c r="Q135" s="33"/>
      <c r="R135" s="33"/>
      <c r="S135" s="33"/>
      <c r="T135" s="33"/>
      <c r="U135" s="33"/>
      <c r="V135" s="33"/>
      <c r="W135" s="33"/>
      <c r="X135" s="33"/>
      <c r="Y135" s="33"/>
      <c r="Z135" s="33"/>
      <c r="AA135" s="33"/>
      <c r="AB135" s="33"/>
      <c r="AC135" s="33"/>
      <c r="AD135" s="33"/>
      <c r="AE135" s="33"/>
      <c r="AF135" s="33"/>
      <c r="AG135" s="33"/>
      <c r="AH135" s="33"/>
      <c r="AI135" s="33"/>
      <c r="AJ135" s="33"/>
      <c r="AK135" s="33"/>
      <c r="AL135" s="33"/>
      <c r="AM135" s="33"/>
      <c r="AN135" s="33"/>
      <c r="AO135" s="33"/>
      <c r="AP135" s="33"/>
      <c r="AQ135" s="33"/>
      <c r="AR135" s="33"/>
      <c r="AS135" s="34"/>
      <c r="AU135" s="43"/>
      <c r="AV135" s="43"/>
      <c r="AW135" s="43"/>
      <c r="AX135" s="43"/>
      <c r="AY135" s="43"/>
      <c r="AZ135" s="43"/>
      <c r="BB135" s="40" t="b">
        <v>1</v>
      </c>
    </row>
    <row r="136" spans="1:54" hidden="1" x14ac:dyDescent="0.2">
      <c r="A136" s="1"/>
      <c r="B136" s="45"/>
      <c r="C136" s="32"/>
      <c r="D136" s="76" t="s">
        <v>285</v>
      </c>
      <c r="E136" s="33">
        <v>0</v>
      </c>
      <c r="F136" s="33">
        <v>0</v>
      </c>
      <c r="G136" s="33">
        <v>0</v>
      </c>
      <c r="H136" s="33">
        <v>0</v>
      </c>
      <c r="I136" s="33">
        <v>0</v>
      </c>
      <c r="J136" s="33">
        <v>0</v>
      </c>
      <c r="K136" s="33">
        <v>0</v>
      </c>
      <c r="L136" s="33">
        <v>0</v>
      </c>
      <c r="M136" s="33">
        <v>0</v>
      </c>
      <c r="N136" s="33">
        <v>0</v>
      </c>
      <c r="O136" s="33">
        <v>0</v>
      </c>
      <c r="P136" s="33">
        <v>0</v>
      </c>
      <c r="Q136" s="33">
        <v>0</v>
      </c>
      <c r="R136" s="33">
        <v>0</v>
      </c>
      <c r="S136" s="33">
        <v>0</v>
      </c>
      <c r="T136" s="33">
        <v>0</v>
      </c>
      <c r="U136" s="33">
        <v>0</v>
      </c>
      <c r="V136" s="33">
        <v>0</v>
      </c>
      <c r="W136" s="33">
        <v>0</v>
      </c>
      <c r="X136" s="33">
        <v>0</v>
      </c>
      <c r="Y136" s="33">
        <v>0</v>
      </c>
      <c r="Z136" s="33">
        <v>0</v>
      </c>
      <c r="AA136" s="33">
        <v>0</v>
      </c>
      <c r="AB136" s="33">
        <v>0</v>
      </c>
      <c r="AC136" s="33">
        <v>0</v>
      </c>
      <c r="AD136" s="33">
        <v>0</v>
      </c>
      <c r="AE136" s="33">
        <v>0</v>
      </c>
      <c r="AF136" s="33">
        <v>0</v>
      </c>
      <c r="AG136" s="33">
        <v>0</v>
      </c>
      <c r="AH136" s="33">
        <v>0</v>
      </c>
      <c r="AI136" s="33">
        <v>0</v>
      </c>
      <c r="AJ136" s="33">
        <v>0</v>
      </c>
      <c r="AK136" s="33">
        <v>0</v>
      </c>
      <c r="AL136" s="33">
        <v>0</v>
      </c>
      <c r="AM136" s="33">
        <v>0</v>
      </c>
      <c r="AN136" s="33">
        <v>0</v>
      </c>
      <c r="AO136" s="33">
        <v>0</v>
      </c>
      <c r="AP136" s="33">
        <v>0</v>
      </c>
      <c r="AQ136" s="33">
        <v>0</v>
      </c>
      <c r="AR136" s="33">
        <v>0</v>
      </c>
      <c r="AS136" s="34">
        <v>0</v>
      </c>
      <c r="AU136" s="46" t="s">
        <v>229</v>
      </c>
      <c r="AV136" s="46" t="s">
        <v>226</v>
      </c>
      <c r="AW136" s="46" t="s">
        <v>284</v>
      </c>
      <c r="AX136" s="46" t="s">
        <v>230</v>
      </c>
      <c r="AY136" s="46" t="s">
        <v>251</v>
      </c>
      <c r="AZ136" s="46" t="s">
        <v>286</v>
      </c>
      <c r="BB136" s="47" t="b">
        <v>0</v>
      </c>
    </row>
    <row r="137" spans="1:54" hidden="1" x14ac:dyDescent="0.2">
      <c r="A137" s="1"/>
      <c r="B137" s="45"/>
      <c r="C137" s="32"/>
      <c r="D137" s="76" t="s">
        <v>287</v>
      </c>
      <c r="E137" s="33">
        <v>0</v>
      </c>
      <c r="F137" s="33">
        <v>0</v>
      </c>
      <c r="G137" s="33">
        <v>0</v>
      </c>
      <c r="H137" s="33">
        <v>0</v>
      </c>
      <c r="I137" s="33">
        <v>0</v>
      </c>
      <c r="J137" s="33">
        <v>0</v>
      </c>
      <c r="K137" s="33">
        <v>0</v>
      </c>
      <c r="L137" s="33">
        <v>0</v>
      </c>
      <c r="M137" s="33">
        <v>0</v>
      </c>
      <c r="N137" s="33">
        <v>0</v>
      </c>
      <c r="O137" s="33">
        <v>0</v>
      </c>
      <c r="P137" s="33">
        <v>0</v>
      </c>
      <c r="Q137" s="33">
        <v>0</v>
      </c>
      <c r="R137" s="33">
        <v>0</v>
      </c>
      <c r="S137" s="33">
        <v>0</v>
      </c>
      <c r="T137" s="33">
        <v>0</v>
      </c>
      <c r="U137" s="33">
        <v>0</v>
      </c>
      <c r="V137" s="33">
        <v>0</v>
      </c>
      <c r="W137" s="33">
        <v>0</v>
      </c>
      <c r="X137" s="33">
        <v>0</v>
      </c>
      <c r="Y137" s="33">
        <v>0</v>
      </c>
      <c r="Z137" s="33">
        <v>0</v>
      </c>
      <c r="AA137" s="33">
        <v>0</v>
      </c>
      <c r="AB137" s="33">
        <v>0</v>
      </c>
      <c r="AC137" s="33">
        <v>0</v>
      </c>
      <c r="AD137" s="33">
        <v>0</v>
      </c>
      <c r="AE137" s="33">
        <v>0</v>
      </c>
      <c r="AF137" s="33">
        <v>0</v>
      </c>
      <c r="AG137" s="33">
        <v>0</v>
      </c>
      <c r="AH137" s="33">
        <v>0</v>
      </c>
      <c r="AI137" s="33">
        <v>0</v>
      </c>
      <c r="AJ137" s="33">
        <v>0</v>
      </c>
      <c r="AK137" s="33">
        <v>0</v>
      </c>
      <c r="AL137" s="33">
        <v>0</v>
      </c>
      <c r="AM137" s="33">
        <v>0</v>
      </c>
      <c r="AN137" s="33">
        <v>0</v>
      </c>
      <c r="AO137" s="33">
        <v>0</v>
      </c>
      <c r="AP137" s="33">
        <v>0</v>
      </c>
      <c r="AQ137" s="33">
        <v>0</v>
      </c>
      <c r="AR137" s="33">
        <v>0</v>
      </c>
      <c r="AS137" s="34">
        <v>0</v>
      </c>
      <c r="AU137" s="46" t="s">
        <v>229</v>
      </c>
      <c r="AV137" s="46" t="s">
        <v>226</v>
      </c>
      <c r="AW137" s="46" t="s">
        <v>284</v>
      </c>
      <c r="AX137" s="46" t="s">
        <v>230</v>
      </c>
      <c r="AY137" s="46" t="s">
        <v>251</v>
      </c>
      <c r="AZ137" s="46" t="s">
        <v>288</v>
      </c>
      <c r="BB137" s="47" t="b">
        <v>0</v>
      </c>
    </row>
    <row r="138" spans="1:54" x14ac:dyDescent="0.2">
      <c r="A138" s="1"/>
      <c r="B138" s="45"/>
      <c r="C138" s="32"/>
      <c r="D138" s="76" t="s">
        <v>289</v>
      </c>
      <c r="E138" s="33">
        <v>123013.79000000001</v>
      </c>
      <c r="F138" s="33">
        <v>90000</v>
      </c>
      <c r="G138" s="33">
        <v>91800</v>
      </c>
      <c r="H138" s="33">
        <v>93636</v>
      </c>
      <c r="I138" s="33">
        <v>95508.72</v>
      </c>
      <c r="J138" s="33">
        <v>97418.894400000005</v>
      </c>
      <c r="K138" s="33">
        <v>99367.272288000007</v>
      </c>
      <c r="L138" s="33">
        <v>101354.61773376001</v>
      </c>
      <c r="M138" s="33">
        <v>103381.71008843521</v>
      </c>
      <c r="N138" s="33">
        <v>105449.34429020392</v>
      </c>
      <c r="O138" s="33">
        <v>107558.33117600801</v>
      </c>
      <c r="P138" s="33">
        <v>109709.49779952817</v>
      </c>
      <c r="Q138" s="33">
        <v>111903.68775551874</v>
      </c>
      <c r="R138" s="33">
        <v>114141.76151062912</v>
      </c>
      <c r="S138" s="33">
        <v>116424.59674084171</v>
      </c>
      <c r="T138" s="33">
        <v>118753.08867565854</v>
      </c>
      <c r="U138" s="33">
        <v>121128.15044917171</v>
      </c>
      <c r="V138" s="33">
        <v>123550.71345815514</v>
      </c>
      <c r="W138" s="33">
        <v>126021.72772731824</v>
      </c>
      <c r="X138" s="33">
        <v>128542.16228186461</v>
      </c>
      <c r="Y138" s="33">
        <v>131113.0055275019</v>
      </c>
      <c r="Z138" s="33">
        <v>133735.26563805193</v>
      </c>
      <c r="AA138" s="33">
        <v>136409.97095081297</v>
      </c>
      <c r="AB138" s="33">
        <v>139138.17036982923</v>
      </c>
      <c r="AC138" s="33">
        <v>141920.93377722581</v>
      </c>
      <c r="AD138" s="33">
        <v>144759.35245277034</v>
      </c>
      <c r="AE138" s="33">
        <v>147654.53950182575</v>
      </c>
      <c r="AF138" s="33">
        <v>150607.63029186227</v>
      </c>
      <c r="AG138" s="33">
        <v>153619.78289769951</v>
      </c>
      <c r="AH138" s="33">
        <v>156692.17855565349</v>
      </c>
      <c r="AI138" s="33">
        <v>159826.02212676656</v>
      </c>
      <c r="AJ138" s="33">
        <v>163022.54256930191</v>
      </c>
      <c r="AK138" s="33">
        <v>166282.99342068794</v>
      </c>
      <c r="AL138" s="33">
        <v>169608.6532891017</v>
      </c>
      <c r="AM138" s="33">
        <v>173000.82635488373</v>
      </c>
      <c r="AN138" s="33">
        <v>176460.8428819814</v>
      </c>
      <c r="AO138" s="33">
        <v>179990.05973962104</v>
      </c>
      <c r="AP138" s="33">
        <v>183589.86093441345</v>
      </c>
      <c r="AQ138" s="33">
        <v>187261.65815310171</v>
      </c>
      <c r="AR138" s="33">
        <v>191006.89131616376</v>
      </c>
      <c r="AS138" s="34">
        <v>194827.02914248704</v>
      </c>
      <c r="AU138" s="46" t="s">
        <v>229</v>
      </c>
      <c r="AV138" s="46" t="s">
        <v>226</v>
      </c>
      <c r="AW138" s="46" t="s">
        <v>284</v>
      </c>
      <c r="AX138" s="46" t="s">
        <v>230</v>
      </c>
      <c r="AY138" s="46" t="s">
        <v>290</v>
      </c>
      <c r="AZ138" s="46" t="s">
        <v>291</v>
      </c>
      <c r="BB138" s="47" t="b">
        <v>1</v>
      </c>
    </row>
    <row r="139" spans="1:54" x14ac:dyDescent="0.2">
      <c r="A139" s="1"/>
      <c r="B139" s="45"/>
      <c r="C139" s="32"/>
      <c r="D139" s="76" t="s">
        <v>292</v>
      </c>
      <c r="E139" s="33">
        <v>494050</v>
      </c>
      <c r="F139" s="33">
        <v>0</v>
      </c>
      <c r="G139" s="33">
        <v>484500</v>
      </c>
      <c r="H139" s="33">
        <v>494190</v>
      </c>
      <c r="I139" s="33">
        <v>504073.8</v>
      </c>
      <c r="J139" s="33">
        <v>514155.27600000001</v>
      </c>
      <c r="K139" s="33">
        <v>524438.38152000005</v>
      </c>
      <c r="L139" s="33">
        <v>534927.14915040007</v>
      </c>
      <c r="M139" s="33">
        <v>545625.69213340804</v>
      </c>
      <c r="N139" s="33">
        <v>556538.20597607619</v>
      </c>
      <c r="O139" s="33">
        <v>567668.97009559767</v>
      </c>
      <c r="P139" s="33">
        <v>579022.34949750965</v>
      </c>
      <c r="Q139" s="33">
        <v>590602.79648745991</v>
      </c>
      <c r="R139" s="33">
        <v>602414.85241720907</v>
      </c>
      <c r="S139" s="33">
        <v>614463.14946555323</v>
      </c>
      <c r="T139" s="33">
        <v>626752.41245486436</v>
      </c>
      <c r="U139" s="33">
        <v>639287.46070396167</v>
      </c>
      <c r="V139" s="33">
        <v>652073.2099180409</v>
      </c>
      <c r="W139" s="33">
        <v>665114.6741164017</v>
      </c>
      <c r="X139" s="33">
        <v>678416.96759872977</v>
      </c>
      <c r="Y139" s="33">
        <v>691985.30695070443</v>
      </c>
      <c r="Z139" s="33">
        <v>705825.01308971853</v>
      </c>
      <c r="AA139" s="33">
        <v>719941.51335151296</v>
      </c>
      <c r="AB139" s="33">
        <v>734340.34361854324</v>
      </c>
      <c r="AC139" s="33">
        <v>749027.15049091412</v>
      </c>
      <c r="AD139" s="33">
        <v>764007.69350073242</v>
      </c>
      <c r="AE139" s="33">
        <v>779287.84737074713</v>
      </c>
      <c r="AF139" s="33">
        <v>794873.60431816208</v>
      </c>
      <c r="AG139" s="33">
        <v>810771.07640452532</v>
      </c>
      <c r="AH139" s="33">
        <v>826986.49793261581</v>
      </c>
      <c r="AI139" s="33">
        <v>843526.22789126809</v>
      </c>
      <c r="AJ139" s="33">
        <v>860396.7524490935</v>
      </c>
      <c r="AK139" s="33">
        <v>877604.68749807542</v>
      </c>
      <c r="AL139" s="33">
        <v>895156.78124803689</v>
      </c>
      <c r="AM139" s="33">
        <v>913059.91687299765</v>
      </c>
      <c r="AN139" s="33">
        <v>931321.11521045759</v>
      </c>
      <c r="AO139" s="33">
        <v>949947.53751466679</v>
      </c>
      <c r="AP139" s="33">
        <v>968946.48826496012</v>
      </c>
      <c r="AQ139" s="33">
        <v>988325.41803025932</v>
      </c>
      <c r="AR139" s="33">
        <v>1008091.9263908645</v>
      </c>
      <c r="AS139" s="34">
        <v>1028253.7649186818</v>
      </c>
      <c r="AU139" s="46" t="s">
        <v>229</v>
      </c>
      <c r="AV139" s="46" t="s">
        <v>226</v>
      </c>
      <c r="AW139" s="46" t="s">
        <v>284</v>
      </c>
      <c r="AX139" s="46" t="s">
        <v>230</v>
      </c>
      <c r="AY139" s="46" t="s">
        <v>293</v>
      </c>
      <c r="AZ139" s="46" t="s">
        <v>294</v>
      </c>
      <c r="BB139" s="47" t="b">
        <v>1</v>
      </c>
    </row>
    <row r="140" spans="1:54" hidden="1" x14ac:dyDescent="0.2">
      <c r="A140" s="1"/>
      <c r="B140" s="45"/>
      <c r="C140" s="32"/>
      <c r="D140" s="76" t="s">
        <v>295</v>
      </c>
      <c r="E140" s="33">
        <v>0</v>
      </c>
      <c r="F140" s="33">
        <v>0</v>
      </c>
      <c r="G140" s="33">
        <v>0</v>
      </c>
      <c r="H140" s="33">
        <v>0</v>
      </c>
      <c r="I140" s="33">
        <v>0</v>
      </c>
      <c r="J140" s="33">
        <v>0</v>
      </c>
      <c r="K140" s="33">
        <v>0</v>
      </c>
      <c r="L140" s="33">
        <v>0</v>
      </c>
      <c r="M140" s="33">
        <v>0</v>
      </c>
      <c r="N140" s="33">
        <v>0</v>
      </c>
      <c r="O140" s="33">
        <v>0</v>
      </c>
      <c r="P140" s="33">
        <v>0</v>
      </c>
      <c r="Q140" s="33">
        <v>0</v>
      </c>
      <c r="R140" s="33">
        <v>0</v>
      </c>
      <c r="S140" s="33">
        <v>0</v>
      </c>
      <c r="T140" s="33">
        <v>0</v>
      </c>
      <c r="U140" s="33">
        <v>0</v>
      </c>
      <c r="V140" s="33">
        <v>0</v>
      </c>
      <c r="W140" s="33">
        <v>0</v>
      </c>
      <c r="X140" s="33">
        <v>0</v>
      </c>
      <c r="Y140" s="33">
        <v>0</v>
      </c>
      <c r="Z140" s="33">
        <v>0</v>
      </c>
      <c r="AA140" s="33">
        <v>0</v>
      </c>
      <c r="AB140" s="33">
        <v>0</v>
      </c>
      <c r="AC140" s="33">
        <v>0</v>
      </c>
      <c r="AD140" s="33">
        <v>0</v>
      </c>
      <c r="AE140" s="33">
        <v>0</v>
      </c>
      <c r="AF140" s="33">
        <v>0</v>
      </c>
      <c r="AG140" s="33">
        <v>0</v>
      </c>
      <c r="AH140" s="33">
        <v>0</v>
      </c>
      <c r="AI140" s="33">
        <v>0</v>
      </c>
      <c r="AJ140" s="33">
        <v>0</v>
      </c>
      <c r="AK140" s="33">
        <v>0</v>
      </c>
      <c r="AL140" s="33">
        <v>0</v>
      </c>
      <c r="AM140" s="33">
        <v>0</v>
      </c>
      <c r="AN140" s="33">
        <v>0</v>
      </c>
      <c r="AO140" s="33">
        <v>0</v>
      </c>
      <c r="AP140" s="33">
        <v>0</v>
      </c>
      <c r="AQ140" s="33">
        <v>0</v>
      </c>
      <c r="AR140" s="33">
        <v>0</v>
      </c>
      <c r="AS140" s="34">
        <v>0</v>
      </c>
      <c r="AU140" s="46" t="s">
        <v>229</v>
      </c>
      <c r="AV140" s="46" t="s">
        <v>226</v>
      </c>
      <c r="AW140" s="46" t="s">
        <v>284</v>
      </c>
      <c r="AX140" s="46" t="s">
        <v>230</v>
      </c>
      <c r="AY140" s="46" t="s">
        <v>251</v>
      </c>
      <c r="AZ140" s="46" t="s">
        <v>296</v>
      </c>
      <c r="BB140" s="47" t="b">
        <v>0</v>
      </c>
    </row>
    <row r="141" spans="1:54" x14ac:dyDescent="0.2">
      <c r="A141" s="1"/>
      <c r="B141" s="45"/>
      <c r="C141" s="32"/>
      <c r="D141" s="76" t="s">
        <v>297</v>
      </c>
      <c r="E141" s="33">
        <v>5555.5555555555602</v>
      </c>
      <c r="F141" s="33">
        <v>20000</v>
      </c>
      <c r="G141" s="33">
        <v>25500</v>
      </c>
      <c r="H141" s="33">
        <v>26010</v>
      </c>
      <c r="I141" s="33">
        <v>26530.2</v>
      </c>
      <c r="J141" s="33">
        <v>27060.804</v>
      </c>
      <c r="K141" s="33">
        <v>27602.020080000002</v>
      </c>
      <c r="L141" s="33">
        <v>28154.060481600001</v>
      </c>
      <c r="M141" s="33">
        <v>28717.141691232002</v>
      </c>
      <c r="N141" s="33">
        <v>29291.484525056643</v>
      </c>
      <c r="O141" s="33">
        <v>29877.314215557777</v>
      </c>
      <c r="P141" s="33">
        <v>30474.860499868933</v>
      </c>
      <c r="Q141" s="33">
        <v>31084.357709866312</v>
      </c>
      <c r="R141" s="33">
        <v>31706.044864063639</v>
      </c>
      <c r="S141" s="33">
        <v>32340.165761344913</v>
      </c>
      <c r="T141" s="33">
        <v>32986.969076571811</v>
      </c>
      <c r="U141" s="33">
        <v>33646.708458103247</v>
      </c>
      <c r="V141" s="33">
        <v>34319.642627265312</v>
      </c>
      <c r="W141" s="33">
        <v>35006.03547981062</v>
      </c>
      <c r="X141" s="33">
        <v>35706.156189406836</v>
      </c>
      <c r="Y141" s="33">
        <v>36420.279313194973</v>
      </c>
      <c r="Z141" s="33">
        <v>37148.684899458873</v>
      </c>
      <c r="AA141" s="33">
        <v>37891.658597448048</v>
      </c>
      <c r="AB141" s="33">
        <v>38649.491769397013</v>
      </c>
      <c r="AC141" s="33">
        <v>39422.481604784953</v>
      </c>
      <c r="AD141" s="33">
        <v>40210.93123688065</v>
      </c>
      <c r="AE141" s="33">
        <v>41015.149861618265</v>
      </c>
      <c r="AF141" s="33">
        <v>41835.452858850629</v>
      </c>
      <c r="AG141" s="33">
        <v>42672.161916027646</v>
      </c>
      <c r="AH141" s="33">
        <v>43525.605154348203</v>
      </c>
      <c r="AI141" s="33">
        <v>44396.117257435166</v>
      </c>
      <c r="AJ141" s="33">
        <v>45284.039602583871</v>
      </c>
      <c r="AK141" s="33">
        <v>46189.720394635551</v>
      </c>
      <c r="AL141" s="33">
        <v>47113.514802528261</v>
      </c>
      <c r="AM141" s="33">
        <v>48055.785098578825</v>
      </c>
      <c r="AN141" s="33">
        <v>49016.9008005504</v>
      </c>
      <c r="AO141" s="33">
        <v>49997.23881656141</v>
      </c>
      <c r="AP141" s="33">
        <v>50997.183592892638</v>
      </c>
      <c r="AQ141" s="33">
        <v>52017.127264750488</v>
      </c>
      <c r="AR141" s="33">
        <v>53057.469810045499</v>
      </c>
      <c r="AS141" s="34">
        <v>54118.619206246411</v>
      </c>
      <c r="AU141" s="46" t="s">
        <v>229</v>
      </c>
      <c r="AV141" s="46" t="s">
        <v>226</v>
      </c>
      <c r="AW141" s="46" t="s">
        <v>284</v>
      </c>
      <c r="AX141" s="46" t="s">
        <v>230</v>
      </c>
      <c r="AY141" s="46" t="s">
        <v>251</v>
      </c>
      <c r="AZ141" s="46" t="s">
        <v>298</v>
      </c>
      <c r="BB141" s="47" t="b">
        <v>1</v>
      </c>
    </row>
    <row r="142" spans="1:54" hidden="1" x14ac:dyDescent="0.2">
      <c r="A142" s="1"/>
      <c r="B142" s="45"/>
      <c r="C142" s="32"/>
      <c r="D142" s="76" t="s">
        <v>299</v>
      </c>
      <c r="E142" s="33">
        <v>0</v>
      </c>
      <c r="F142" s="33">
        <v>0</v>
      </c>
      <c r="G142" s="33">
        <v>0</v>
      </c>
      <c r="H142" s="33">
        <v>0</v>
      </c>
      <c r="I142" s="33">
        <v>0</v>
      </c>
      <c r="J142" s="33">
        <v>0</v>
      </c>
      <c r="K142" s="33">
        <v>0</v>
      </c>
      <c r="L142" s="33">
        <v>0</v>
      </c>
      <c r="M142" s="33">
        <v>0</v>
      </c>
      <c r="N142" s="33">
        <v>0</v>
      </c>
      <c r="O142" s="33">
        <v>0</v>
      </c>
      <c r="P142" s="33">
        <v>0</v>
      </c>
      <c r="Q142" s="33">
        <v>0</v>
      </c>
      <c r="R142" s="33">
        <v>0</v>
      </c>
      <c r="S142" s="33">
        <v>0</v>
      </c>
      <c r="T142" s="33">
        <v>0</v>
      </c>
      <c r="U142" s="33">
        <v>0</v>
      </c>
      <c r="V142" s="33">
        <v>0</v>
      </c>
      <c r="W142" s="33">
        <v>0</v>
      </c>
      <c r="X142" s="33">
        <v>0</v>
      </c>
      <c r="Y142" s="33">
        <v>0</v>
      </c>
      <c r="Z142" s="33">
        <v>0</v>
      </c>
      <c r="AA142" s="33">
        <v>0</v>
      </c>
      <c r="AB142" s="33">
        <v>0</v>
      </c>
      <c r="AC142" s="33">
        <v>0</v>
      </c>
      <c r="AD142" s="33">
        <v>0</v>
      </c>
      <c r="AE142" s="33">
        <v>0</v>
      </c>
      <c r="AF142" s="33">
        <v>0</v>
      </c>
      <c r="AG142" s="33">
        <v>0</v>
      </c>
      <c r="AH142" s="33">
        <v>0</v>
      </c>
      <c r="AI142" s="33">
        <v>0</v>
      </c>
      <c r="AJ142" s="33">
        <v>0</v>
      </c>
      <c r="AK142" s="33">
        <v>0</v>
      </c>
      <c r="AL142" s="33">
        <v>0</v>
      </c>
      <c r="AM142" s="33">
        <v>0</v>
      </c>
      <c r="AN142" s="33">
        <v>0</v>
      </c>
      <c r="AO142" s="33">
        <v>0</v>
      </c>
      <c r="AP142" s="33">
        <v>0</v>
      </c>
      <c r="AQ142" s="33">
        <v>0</v>
      </c>
      <c r="AR142" s="33">
        <v>0</v>
      </c>
      <c r="AS142" s="34">
        <v>0</v>
      </c>
      <c r="AU142" s="46" t="s">
        <v>229</v>
      </c>
      <c r="AV142" s="46" t="s">
        <v>226</v>
      </c>
      <c r="AW142" s="46" t="s">
        <v>284</v>
      </c>
      <c r="AX142" s="46" t="s">
        <v>230</v>
      </c>
      <c r="AY142" s="46" t="s">
        <v>251</v>
      </c>
      <c r="AZ142" s="46" t="s">
        <v>300</v>
      </c>
      <c r="BB142" s="47" t="b">
        <v>0</v>
      </c>
    </row>
    <row r="143" spans="1:54" x14ac:dyDescent="0.2">
      <c r="A143" s="1"/>
      <c r="B143" s="45"/>
      <c r="C143" s="32"/>
      <c r="D143" s="49" t="s">
        <v>301</v>
      </c>
      <c r="E143" s="50">
        <v>622619.34555555554</v>
      </c>
      <c r="F143" s="50">
        <v>110000</v>
      </c>
      <c r="G143" s="50">
        <f t="shared" ref="F143:W143" si="19">SUM(G136:G142)</f>
        <v>601800</v>
      </c>
      <c r="H143" s="50">
        <f t="shared" si="19"/>
        <v>613836</v>
      </c>
      <c r="I143" s="50">
        <f t="shared" si="19"/>
        <v>626112.72</v>
      </c>
      <c r="J143" s="50">
        <f t="shared" si="19"/>
        <v>638634.97440000006</v>
      </c>
      <c r="K143" s="50">
        <f t="shared" si="19"/>
        <v>651407.67388800008</v>
      </c>
      <c r="L143" s="50">
        <f t="shared" si="19"/>
        <v>664435.82736576011</v>
      </c>
      <c r="M143" s="50">
        <f t="shared" si="19"/>
        <v>677724.54391307523</v>
      </c>
      <c r="N143" s="50">
        <f t="shared" si="19"/>
        <v>691279.03479133674</v>
      </c>
      <c r="O143" s="50">
        <f t="shared" si="19"/>
        <v>705104.61548716342</v>
      </c>
      <c r="P143" s="50">
        <f t="shared" si="19"/>
        <v>719206.70779690682</v>
      </c>
      <c r="Q143" s="50">
        <f t="shared" si="19"/>
        <v>733590.84195284499</v>
      </c>
      <c r="R143" s="50">
        <f t="shared" si="19"/>
        <v>748262.65879190178</v>
      </c>
      <c r="S143" s="50">
        <f t="shared" si="19"/>
        <v>763227.91196773993</v>
      </c>
      <c r="T143" s="50">
        <f t="shared" si="19"/>
        <v>778492.47020709468</v>
      </c>
      <c r="U143" s="50">
        <f t="shared" si="19"/>
        <v>794062.31961123657</v>
      </c>
      <c r="V143" s="50">
        <f t="shared" si="19"/>
        <v>809943.56600346137</v>
      </c>
      <c r="W143" s="50">
        <f t="shared" si="19"/>
        <v>826142.43732353055</v>
      </c>
      <c r="X143" s="50">
        <f t="shared" ref="X143:AN143" si="20">SUM(X136:X142)</f>
        <v>842665.2860700012</v>
      </c>
      <c r="Y143" s="50">
        <f t="shared" si="20"/>
        <v>859518.59179140138</v>
      </c>
      <c r="Z143" s="50">
        <f t="shared" si="20"/>
        <v>876708.96362722933</v>
      </c>
      <c r="AA143" s="50">
        <f t="shared" si="20"/>
        <v>894243.1428997739</v>
      </c>
      <c r="AB143" s="50">
        <f t="shared" si="20"/>
        <v>912128.00575776945</v>
      </c>
      <c r="AC143" s="50">
        <f t="shared" si="20"/>
        <v>930370.56587292487</v>
      </c>
      <c r="AD143" s="50">
        <f t="shared" si="20"/>
        <v>948977.97719038336</v>
      </c>
      <c r="AE143" s="50">
        <f t="shared" si="20"/>
        <v>967957.53673419112</v>
      </c>
      <c r="AF143" s="50">
        <f t="shared" si="20"/>
        <v>987316.68746887497</v>
      </c>
      <c r="AG143" s="50">
        <f t="shared" si="20"/>
        <v>1007063.0212182525</v>
      </c>
      <c r="AH143" s="50">
        <f t="shared" si="20"/>
        <v>1027204.2816426175</v>
      </c>
      <c r="AI143" s="50">
        <f t="shared" si="20"/>
        <v>1047748.3672754697</v>
      </c>
      <c r="AJ143" s="50">
        <f t="shared" si="20"/>
        <v>1068703.3346209794</v>
      </c>
      <c r="AK143" s="50">
        <f t="shared" si="20"/>
        <v>1090077.401313399</v>
      </c>
      <c r="AL143" s="50">
        <f t="shared" si="20"/>
        <v>1111878.9493396669</v>
      </c>
      <c r="AM143" s="50">
        <f t="shared" si="20"/>
        <v>1134116.5283264602</v>
      </c>
      <c r="AN143" s="50">
        <f t="shared" si="20"/>
        <v>1156798.8588929893</v>
      </c>
      <c r="AO143" s="50">
        <f>SUM(AO136:AO142)</f>
        <v>1179934.8360708493</v>
      </c>
      <c r="AP143" s="50">
        <f>SUM(AP136:AP142)</f>
        <v>1203533.5327922662</v>
      </c>
      <c r="AQ143" s="50">
        <f>SUM(AQ136:AQ142)</f>
        <v>1227604.2034481114</v>
      </c>
      <c r="AR143" s="50">
        <f>SUM(AR136:AR142)</f>
        <v>1252156.2875170738</v>
      </c>
      <c r="AS143" s="51">
        <f>SUM(AS136:AS142)</f>
        <v>1277199.4132674152</v>
      </c>
      <c r="AU143" s="52"/>
      <c r="AV143" s="52"/>
      <c r="AW143" s="52"/>
      <c r="AX143" s="52"/>
      <c r="AY143" s="52"/>
      <c r="AZ143" s="52"/>
      <c r="BB143" s="53" t="b">
        <v>1</v>
      </c>
    </row>
    <row r="144" spans="1:54" x14ac:dyDescent="0.2">
      <c r="A144" s="1"/>
      <c r="B144" s="45"/>
      <c r="C144" s="32" t="s">
        <v>302</v>
      </c>
      <c r="D144" s="32"/>
      <c r="E144" s="33"/>
      <c r="F144" s="33"/>
      <c r="G144" s="33"/>
      <c r="H144" s="33"/>
      <c r="I144" s="33"/>
      <c r="J144" s="33"/>
      <c r="K144" s="33"/>
      <c r="L144" s="33"/>
      <c r="M144" s="33"/>
      <c r="N144" s="33"/>
      <c r="O144" s="33"/>
      <c r="P144" s="33"/>
      <c r="Q144" s="33"/>
      <c r="R144" s="33"/>
      <c r="S144" s="33"/>
      <c r="T144" s="33"/>
      <c r="U144" s="33"/>
      <c r="V144" s="33"/>
      <c r="W144" s="33"/>
      <c r="X144" s="33"/>
      <c r="Y144" s="33"/>
      <c r="Z144" s="33"/>
      <c r="AA144" s="33"/>
      <c r="AB144" s="33"/>
      <c r="AC144" s="33"/>
      <c r="AD144" s="33"/>
      <c r="AE144" s="33"/>
      <c r="AF144" s="33"/>
      <c r="AG144" s="33"/>
      <c r="AH144" s="33"/>
      <c r="AI144" s="33"/>
      <c r="AJ144" s="33"/>
      <c r="AK144" s="33"/>
      <c r="AL144" s="33"/>
      <c r="AM144" s="33"/>
      <c r="AN144" s="33"/>
      <c r="AO144" s="33"/>
      <c r="AP144" s="33"/>
      <c r="AQ144" s="33"/>
      <c r="AR144" s="33"/>
      <c r="AS144" s="34"/>
      <c r="AU144" s="43"/>
      <c r="AV144" s="43"/>
      <c r="AW144" s="43"/>
      <c r="AX144" s="43"/>
      <c r="AY144" s="43"/>
      <c r="AZ144" s="43"/>
      <c r="BB144" s="40" t="b">
        <v>1</v>
      </c>
    </row>
    <row r="145" spans="1:54" x14ac:dyDescent="0.2">
      <c r="A145" s="1"/>
      <c r="B145" s="45"/>
      <c r="C145" s="32"/>
      <c r="D145" s="32" t="s">
        <v>303</v>
      </c>
      <c r="E145" s="33">
        <v>502549.91000000003</v>
      </c>
      <c r="F145" s="33">
        <v>0</v>
      </c>
      <c r="G145" s="33">
        <v>448524.804</v>
      </c>
      <c r="H145" s="33">
        <v>457495.30008000002</v>
      </c>
      <c r="I145" s="33">
        <v>466645.20608160004</v>
      </c>
      <c r="J145" s="33">
        <v>475978.11020323203</v>
      </c>
      <c r="K145" s="33">
        <v>485497.67240729672</v>
      </c>
      <c r="L145" s="33">
        <v>495207.6258554426</v>
      </c>
      <c r="M145" s="33">
        <v>505111.77837255155</v>
      </c>
      <c r="N145" s="33">
        <v>515214.01394000254</v>
      </c>
      <c r="O145" s="33">
        <v>525518.29421880259</v>
      </c>
      <c r="P145" s="33">
        <v>536028.6601031787</v>
      </c>
      <c r="Q145" s="33">
        <v>546749.23330524226</v>
      </c>
      <c r="R145" s="33">
        <v>557684.21797134704</v>
      </c>
      <c r="S145" s="33">
        <v>568837.90233077412</v>
      </c>
      <c r="T145" s="33">
        <v>580214.66037738952</v>
      </c>
      <c r="U145" s="33">
        <v>591818.95358493738</v>
      </c>
      <c r="V145" s="33">
        <v>603655.33265663614</v>
      </c>
      <c r="W145" s="33">
        <v>615728.43930976884</v>
      </c>
      <c r="X145" s="33">
        <v>628043.00809596421</v>
      </c>
      <c r="Y145" s="33">
        <v>640603.86825788347</v>
      </c>
      <c r="Z145" s="33">
        <v>653415.94562304113</v>
      </c>
      <c r="AA145" s="33">
        <v>666484.26453550195</v>
      </c>
      <c r="AB145" s="33">
        <v>679813.94982621213</v>
      </c>
      <c r="AC145" s="33">
        <v>693410.2288227363</v>
      </c>
      <c r="AD145" s="33">
        <v>707278.43339919113</v>
      </c>
      <c r="AE145" s="33">
        <v>721424.00206717488</v>
      </c>
      <c r="AF145" s="33">
        <v>735852.48210851836</v>
      </c>
      <c r="AG145" s="33">
        <v>750569.5317506888</v>
      </c>
      <c r="AH145" s="33">
        <v>765580.92238570261</v>
      </c>
      <c r="AI145" s="33">
        <v>780892.54083341663</v>
      </c>
      <c r="AJ145" s="33">
        <v>796510.39165008487</v>
      </c>
      <c r="AK145" s="33">
        <v>812440.59948308673</v>
      </c>
      <c r="AL145" s="33">
        <v>828689.4114727485</v>
      </c>
      <c r="AM145" s="33">
        <v>845263.19970220351</v>
      </c>
      <c r="AN145" s="33">
        <v>862168.46369624743</v>
      </c>
      <c r="AO145" s="33">
        <v>879411.8329701724</v>
      </c>
      <c r="AP145" s="33">
        <v>897000.06962957606</v>
      </c>
      <c r="AQ145" s="33">
        <v>914940.07102216757</v>
      </c>
      <c r="AR145" s="33">
        <v>933238.87244261079</v>
      </c>
      <c r="AS145" s="34">
        <v>951903.64989146311</v>
      </c>
      <c r="AU145" s="46" t="s">
        <v>229</v>
      </c>
      <c r="AV145" s="46" t="s">
        <v>226</v>
      </c>
      <c r="AW145" s="46" t="s">
        <v>302</v>
      </c>
      <c r="AX145" s="46" t="s">
        <v>230</v>
      </c>
      <c r="AY145" s="46" t="s">
        <v>231</v>
      </c>
      <c r="AZ145" s="46" t="s">
        <v>304</v>
      </c>
      <c r="BB145" s="47" t="b">
        <v>1</v>
      </c>
    </row>
    <row r="146" spans="1:54" x14ac:dyDescent="0.2">
      <c r="A146" s="1"/>
      <c r="B146" s="45"/>
      <c r="C146" s="32"/>
      <c r="D146" s="32" t="s">
        <v>305</v>
      </c>
      <c r="E146" s="33">
        <v>0</v>
      </c>
      <c r="F146" s="33">
        <v>0</v>
      </c>
      <c r="G146" s="33">
        <v>43860</v>
      </c>
      <c r="H146" s="33">
        <v>44737.200000000004</v>
      </c>
      <c r="I146" s="33">
        <v>45631.944000000003</v>
      </c>
      <c r="J146" s="33">
        <v>46544.582880000002</v>
      </c>
      <c r="K146" s="33">
        <v>47475.474537599999</v>
      </c>
      <c r="L146" s="33">
        <v>48424.984028352002</v>
      </c>
      <c r="M146" s="33">
        <v>49393.483708919041</v>
      </c>
      <c r="N146" s="33">
        <v>50381.353383097419</v>
      </c>
      <c r="O146" s="33">
        <v>51388.980450759365</v>
      </c>
      <c r="P146" s="33">
        <v>52416.760059774555</v>
      </c>
      <c r="Q146" s="33">
        <v>53465.095260970047</v>
      </c>
      <c r="R146" s="33">
        <v>54534.397166189447</v>
      </c>
      <c r="S146" s="33">
        <v>55625.085109513238</v>
      </c>
      <c r="T146" s="33">
        <v>56737.586811703506</v>
      </c>
      <c r="U146" s="33">
        <v>57872.338547937579</v>
      </c>
      <c r="V146" s="33">
        <v>59029.785318896335</v>
      </c>
      <c r="W146" s="33">
        <v>60210.381025274262</v>
      </c>
      <c r="X146" s="33">
        <v>61414.588645779746</v>
      </c>
      <c r="Y146" s="33">
        <v>62642.880418695342</v>
      </c>
      <c r="Z146" s="33">
        <v>63895.738027069252</v>
      </c>
      <c r="AA146" s="33">
        <v>65173.652787610641</v>
      </c>
      <c r="AB146" s="33">
        <v>66477.125843362854</v>
      </c>
      <c r="AC146" s="33">
        <v>67806.668360230105</v>
      </c>
      <c r="AD146" s="33">
        <v>69162.801727434708</v>
      </c>
      <c r="AE146" s="33">
        <v>70546.057761983408</v>
      </c>
      <c r="AF146" s="33">
        <v>71956.978917223081</v>
      </c>
      <c r="AG146" s="33">
        <v>73396.118495567542</v>
      </c>
      <c r="AH146" s="33">
        <v>74864.040865478892</v>
      </c>
      <c r="AI146" s="33">
        <v>76361.321682788475</v>
      </c>
      <c r="AJ146" s="33">
        <v>77888.548116444246</v>
      </c>
      <c r="AK146" s="33">
        <v>79446.319078773129</v>
      </c>
      <c r="AL146" s="33">
        <v>81035.245460348597</v>
      </c>
      <c r="AM146" s="33">
        <v>82655.950369555576</v>
      </c>
      <c r="AN146" s="33">
        <v>84309.069376946689</v>
      </c>
      <c r="AO146" s="33">
        <v>85995.250764485623</v>
      </c>
      <c r="AP146" s="33">
        <v>87715.155779775334</v>
      </c>
      <c r="AQ146" s="33">
        <v>89469.458895370844</v>
      </c>
      <c r="AR146" s="33">
        <v>91258.848073278263</v>
      </c>
      <c r="AS146" s="34">
        <v>93084.025034743827</v>
      </c>
      <c r="AU146" s="46" t="s">
        <v>229</v>
      </c>
      <c r="AV146" s="46" t="s">
        <v>226</v>
      </c>
      <c r="AW146" s="46" t="s">
        <v>302</v>
      </c>
      <c r="AX146" s="46" t="s">
        <v>230</v>
      </c>
      <c r="AY146" s="46" t="s">
        <v>267</v>
      </c>
      <c r="AZ146" s="46" t="s">
        <v>306</v>
      </c>
      <c r="BB146" s="47" t="b">
        <v>1</v>
      </c>
    </row>
    <row r="147" spans="1:54" hidden="1" x14ac:dyDescent="0.2">
      <c r="A147" s="1"/>
      <c r="B147" s="45"/>
      <c r="C147" s="32"/>
      <c r="D147" s="68" t="s">
        <v>307</v>
      </c>
      <c r="E147" s="33">
        <v>0</v>
      </c>
      <c r="F147" s="33">
        <v>0</v>
      </c>
      <c r="G147" s="33">
        <v>0</v>
      </c>
      <c r="H147" s="33">
        <v>0</v>
      </c>
      <c r="I147" s="33">
        <v>0</v>
      </c>
      <c r="J147" s="33">
        <v>0</v>
      </c>
      <c r="K147" s="33">
        <v>0</v>
      </c>
      <c r="L147" s="33">
        <v>0</v>
      </c>
      <c r="M147" s="33">
        <v>0</v>
      </c>
      <c r="N147" s="33">
        <v>0</v>
      </c>
      <c r="O147" s="33">
        <v>0</v>
      </c>
      <c r="P147" s="33">
        <v>0</v>
      </c>
      <c r="Q147" s="33">
        <v>0</v>
      </c>
      <c r="R147" s="33">
        <v>0</v>
      </c>
      <c r="S147" s="33">
        <v>0</v>
      </c>
      <c r="T147" s="33">
        <v>0</v>
      </c>
      <c r="U147" s="33">
        <v>0</v>
      </c>
      <c r="V147" s="33">
        <v>0</v>
      </c>
      <c r="W147" s="33">
        <v>0</v>
      </c>
      <c r="X147" s="33">
        <v>0</v>
      </c>
      <c r="Y147" s="33">
        <v>0</v>
      </c>
      <c r="Z147" s="33">
        <v>0</v>
      </c>
      <c r="AA147" s="33">
        <v>0</v>
      </c>
      <c r="AB147" s="33">
        <v>0</v>
      </c>
      <c r="AC147" s="33">
        <v>0</v>
      </c>
      <c r="AD147" s="33">
        <v>0</v>
      </c>
      <c r="AE147" s="33">
        <v>0</v>
      </c>
      <c r="AF147" s="33">
        <v>0</v>
      </c>
      <c r="AG147" s="33">
        <v>0</v>
      </c>
      <c r="AH147" s="33">
        <v>0</v>
      </c>
      <c r="AI147" s="33">
        <v>0</v>
      </c>
      <c r="AJ147" s="33">
        <v>0</v>
      </c>
      <c r="AK147" s="33">
        <v>0</v>
      </c>
      <c r="AL147" s="33">
        <v>0</v>
      </c>
      <c r="AM147" s="33">
        <v>0</v>
      </c>
      <c r="AN147" s="33">
        <v>0</v>
      </c>
      <c r="AO147" s="33">
        <v>0</v>
      </c>
      <c r="AP147" s="33">
        <v>0</v>
      </c>
      <c r="AQ147" s="33">
        <v>0</v>
      </c>
      <c r="AR147" s="33">
        <v>0</v>
      </c>
      <c r="AS147" s="34">
        <v>0</v>
      </c>
      <c r="AU147" s="46" t="s">
        <v>229</v>
      </c>
      <c r="AV147" s="46" t="s">
        <v>226</v>
      </c>
      <c r="AW147" s="46" t="s">
        <v>302</v>
      </c>
      <c r="AX147" s="46" t="s">
        <v>230</v>
      </c>
      <c r="AY147" s="46" t="s">
        <v>231</v>
      </c>
      <c r="AZ147" s="46" t="s">
        <v>308</v>
      </c>
      <c r="BB147" s="47" t="b">
        <v>0</v>
      </c>
    </row>
    <row r="148" spans="1:54" hidden="1" x14ac:dyDescent="0.2">
      <c r="A148" s="1"/>
      <c r="B148" s="45"/>
      <c r="C148" s="32"/>
      <c r="D148" s="68" t="s">
        <v>309</v>
      </c>
      <c r="E148" s="33">
        <v>0</v>
      </c>
      <c r="F148" s="33">
        <v>0</v>
      </c>
      <c r="G148" s="33">
        <v>0</v>
      </c>
      <c r="H148" s="33">
        <v>0</v>
      </c>
      <c r="I148" s="33">
        <v>0</v>
      </c>
      <c r="J148" s="33">
        <v>0</v>
      </c>
      <c r="K148" s="33">
        <v>0</v>
      </c>
      <c r="L148" s="33">
        <v>0</v>
      </c>
      <c r="M148" s="33">
        <v>0</v>
      </c>
      <c r="N148" s="33">
        <v>0</v>
      </c>
      <c r="O148" s="33">
        <v>0</v>
      </c>
      <c r="P148" s="33">
        <v>0</v>
      </c>
      <c r="Q148" s="33">
        <v>0</v>
      </c>
      <c r="R148" s="33">
        <v>0</v>
      </c>
      <c r="S148" s="33">
        <v>0</v>
      </c>
      <c r="T148" s="33">
        <v>0</v>
      </c>
      <c r="U148" s="33">
        <v>0</v>
      </c>
      <c r="V148" s="33">
        <v>0</v>
      </c>
      <c r="W148" s="33">
        <v>0</v>
      </c>
      <c r="X148" s="33">
        <v>0</v>
      </c>
      <c r="Y148" s="33">
        <v>0</v>
      </c>
      <c r="Z148" s="33">
        <v>0</v>
      </c>
      <c r="AA148" s="33">
        <v>0</v>
      </c>
      <c r="AB148" s="33">
        <v>0</v>
      </c>
      <c r="AC148" s="33">
        <v>0</v>
      </c>
      <c r="AD148" s="33">
        <v>0</v>
      </c>
      <c r="AE148" s="33">
        <v>0</v>
      </c>
      <c r="AF148" s="33">
        <v>0</v>
      </c>
      <c r="AG148" s="33">
        <v>0</v>
      </c>
      <c r="AH148" s="33">
        <v>0</v>
      </c>
      <c r="AI148" s="33">
        <v>0</v>
      </c>
      <c r="AJ148" s="33">
        <v>0</v>
      </c>
      <c r="AK148" s="33">
        <v>0</v>
      </c>
      <c r="AL148" s="33">
        <v>0</v>
      </c>
      <c r="AM148" s="33">
        <v>0</v>
      </c>
      <c r="AN148" s="33">
        <v>0</v>
      </c>
      <c r="AO148" s="33">
        <v>0</v>
      </c>
      <c r="AP148" s="33">
        <v>0</v>
      </c>
      <c r="AQ148" s="33">
        <v>0</v>
      </c>
      <c r="AR148" s="33">
        <v>0</v>
      </c>
      <c r="AS148" s="34">
        <v>0</v>
      </c>
      <c r="AU148" s="46" t="s">
        <v>229</v>
      </c>
      <c r="AV148" s="46" t="s">
        <v>226</v>
      </c>
      <c r="AW148" s="46" t="s">
        <v>302</v>
      </c>
      <c r="AX148" s="46" t="s">
        <v>230</v>
      </c>
      <c r="AY148" s="46" t="s">
        <v>267</v>
      </c>
      <c r="AZ148" s="46" t="s">
        <v>310</v>
      </c>
      <c r="BB148" s="47" t="b">
        <v>0</v>
      </c>
    </row>
    <row r="149" spans="1:54" x14ac:dyDescent="0.2">
      <c r="A149" s="1"/>
      <c r="B149" s="45"/>
      <c r="C149" s="32"/>
      <c r="D149" s="49" t="s">
        <v>311</v>
      </c>
      <c r="E149" s="50">
        <v>502549.91000000003</v>
      </c>
      <c r="F149" s="50">
        <v>0</v>
      </c>
      <c r="G149" s="50">
        <f t="shared" ref="F149:AN149" si="21">SUM(G145:G148)</f>
        <v>492384.804</v>
      </c>
      <c r="H149" s="50">
        <f t="shared" si="21"/>
        <v>502232.50008000003</v>
      </c>
      <c r="I149" s="50">
        <f t="shared" si="21"/>
        <v>512277.15008160006</v>
      </c>
      <c r="J149" s="50">
        <f t="shared" si="21"/>
        <v>522522.69308323204</v>
      </c>
      <c r="K149" s="50">
        <f t="shared" si="21"/>
        <v>532973.14694489667</v>
      </c>
      <c r="L149" s="50">
        <f t="shared" si="21"/>
        <v>543632.60988379456</v>
      </c>
      <c r="M149" s="50">
        <f t="shared" si="21"/>
        <v>554505.26208147057</v>
      </c>
      <c r="N149" s="50">
        <f t="shared" si="21"/>
        <v>565595.36732309998</v>
      </c>
      <c r="O149" s="50">
        <f t="shared" si="21"/>
        <v>576907.274669562</v>
      </c>
      <c r="P149" s="50">
        <f t="shared" si="21"/>
        <v>588445.4201629532</v>
      </c>
      <c r="Q149" s="50">
        <f t="shared" si="21"/>
        <v>600214.32856621232</v>
      </c>
      <c r="R149" s="50">
        <f t="shared" si="21"/>
        <v>612218.61513753654</v>
      </c>
      <c r="S149" s="50">
        <f t="shared" si="21"/>
        <v>624462.98744028737</v>
      </c>
      <c r="T149" s="50">
        <f t="shared" si="21"/>
        <v>636952.24718909303</v>
      </c>
      <c r="U149" s="50">
        <f t="shared" si="21"/>
        <v>649691.29213287495</v>
      </c>
      <c r="V149" s="50">
        <f t="shared" si="21"/>
        <v>662685.11797553243</v>
      </c>
      <c r="W149" s="50">
        <f t="shared" si="21"/>
        <v>675938.82033504313</v>
      </c>
      <c r="X149" s="50">
        <f t="shared" si="21"/>
        <v>689457.59674174397</v>
      </c>
      <c r="Y149" s="50">
        <f t="shared" si="21"/>
        <v>703246.74867657886</v>
      </c>
      <c r="Z149" s="50">
        <f t="shared" si="21"/>
        <v>717311.68365011038</v>
      </c>
      <c r="AA149" s="50">
        <f t="shared" si="21"/>
        <v>731657.9173231126</v>
      </c>
      <c r="AB149" s="50">
        <f t="shared" si="21"/>
        <v>746291.07566957502</v>
      </c>
      <c r="AC149" s="50">
        <f t="shared" si="21"/>
        <v>761216.89718296635</v>
      </c>
      <c r="AD149" s="50">
        <f t="shared" si="21"/>
        <v>776441.23512662586</v>
      </c>
      <c r="AE149" s="50">
        <f t="shared" si="21"/>
        <v>791970.05982915824</v>
      </c>
      <c r="AF149" s="50">
        <f t="shared" si="21"/>
        <v>807809.46102574142</v>
      </c>
      <c r="AG149" s="50">
        <f t="shared" si="21"/>
        <v>823965.65024625638</v>
      </c>
      <c r="AH149" s="50">
        <f t="shared" si="21"/>
        <v>840444.96325118153</v>
      </c>
      <c r="AI149" s="50">
        <f t="shared" si="21"/>
        <v>857253.86251620506</v>
      </c>
      <c r="AJ149" s="50">
        <f t="shared" si="21"/>
        <v>874398.93976652913</v>
      </c>
      <c r="AK149" s="50">
        <f t="shared" si="21"/>
        <v>891886.91856185987</v>
      </c>
      <c r="AL149" s="50">
        <f t="shared" si="21"/>
        <v>909724.65693309705</v>
      </c>
      <c r="AM149" s="50">
        <f t="shared" si="21"/>
        <v>927919.15007175913</v>
      </c>
      <c r="AN149" s="50">
        <f t="shared" si="21"/>
        <v>946477.53307319409</v>
      </c>
      <c r="AO149" s="50">
        <f>SUM(AO145:AO148)</f>
        <v>965407.08373465808</v>
      </c>
      <c r="AP149" s="50">
        <f>SUM(AP145:AP148)</f>
        <v>984715.22540935141</v>
      </c>
      <c r="AQ149" s="50">
        <f>SUM(AQ145:AQ148)</f>
        <v>1004409.5299175384</v>
      </c>
      <c r="AR149" s="50">
        <f>SUM(AR145:AR148)</f>
        <v>1024497.7205158891</v>
      </c>
      <c r="AS149" s="51">
        <f>SUM(AS145:AS148)</f>
        <v>1044987.6749262069</v>
      </c>
      <c r="AU149" s="52"/>
      <c r="AV149" s="52"/>
      <c r="AW149" s="52"/>
      <c r="AX149" s="52"/>
      <c r="AY149" s="52"/>
      <c r="AZ149" s="52"/>
      <c r="BB149" s="53" t="b">
        <v>1</v>
      </c>
    </row>
    <row r="150" spans="1:54" x14ac:dyDescent="0.2">
      <c r="A150" s="1"/>
      <c r="B150" s="45"/>
      <c r="C150" s="32" t="s">
        <v>312</v>
      </c>
      <c r="D150" s="32"/>
      <c r="E150" s="33"/>
      <c r="F150" s="33"/>
      <c r="G150" s="33"/>
      <c r="H150" s="33"/>
      <c r="I150" s="33"/>
      <c r="J150" s="33"/>
      <c r="K150" s="33"/>
      <c r="L150" s="33"/>
      <c r="M150" s="33"/>
      <c r="N150" s="33"/>
      <c r="O150" s="33"/>
      <c r="P150" s="33"/>
      <c r="Q150" s="33"/>
      <c r="R150" s="33"/>
      <c r="S150" s="33"/>
      <c r="T150" s="33"/>
      <c r="U150" s="33"/>
      <c r="V150" s="33"/>
      <c r="W150" s="33"/>
      <c r="X150" s="33"/>
      <c r="Y150" s="33"/>
      <c r="Z150" s="33"/>
      <c r="AA150" s="33"/>
      <c r="AB150" s="33"/>
      <c r="AC150" s="33"/>
      <c r="AD150" s="33"/>
      <c r="AE150" s="33"/>
      <c r="AF150" s="33"/>
      <c r="AG150" s="33"/>
      <c r="AH150" s="33"/>
      <c r="AI150" s="33"/>
      <c r="AJ150" s="33"/>
      <c r="AK150" s="33"/>
      <c r="AL150" s="33"/>
      <c r="AM150" s="33"/>
      <c r="AN150" s="33"/>
      <c r="AO150" s="33"/>
      <c r="AP150" s="33"/>
      <c r="AQ150" s="33"/>
      <c r="AR150" s="33"/>
      <c r="AS150" s="34"/>
      <c r="AU150" s="43"/>
      <c r="AV150" s="43"/>
      <c r="AW150" s="43"/>
      <c r="AX150" s="43"/>
      <c r="AY150" s="43"/>
      <c r="AZ150" s="43"/>
      <c r="BB150" s="40" t="b">
        <v>1</v>
      </c>
    </row>
    <row r="151" spans="1:54" x14ac:dyDescent="0.2">
      <c r="A151" s="1"/>
      <c r="B151" s="45"/>
      <c r="C151" s="32"/>
      <c r="D151" s="32" t="s">
        <v>313</v>
      </c>
      <c r="E151" s="33">
        <v>180504.00015624997</v>
      </c>
      <c r="F151" s="33">
        <v>142750.1165</v>
      </c>
      <c r="G151" s="33">
        <v>139581.21784619999</v>
      </c>
      <c r="H151" s="33">
        <v>142294.84220312396</v>
      </c>
      <c r="I151" s="33">
        <v>145062.73904718645</v>
      </c>
      <c r="J151" s="33">
        <v>147885.99382813016</v>
      </c>
      <c r="K151" s="33">
        <v>150705.55753740083</v>
      </c>
      <c r="L151" s="33">
        <v>153581.51252085684</v>
      </c>
      <c r="M151" s="33">
        <v>156514.98660398199</v>
      </c>
      <c r="N151" s="33">
        <v>159507.13016876965</v>
      </c>
      <c r="O151" s="33">
        <v>162559.11660485304</v>
      </c>
      <c r="P151" s="33">
        <v>165672.14276965806</v>
      </c>
      <c r="Q151" s="33">
        <v>168847.42945775922</v>
      </c>
      <c r="R151" s="33">
        <v>172086.2218796224</v>
      </c>
      <c r="S151" s="33">
        <v>175389.79014992295</v>
      </c>
      <c r="T151" s="33">
        <v>178759.42978562933</v>
      </c>
      <c r="U151" s="33">
        <v>182196.46221404988</v>
      </c>
      <c r="V151" s="33">
        <v>185702.23529103896</v>
      </c>
      <c r="W151" s="33">
        <v>189278.1238295676</v>
      </c>
      <c r="X151" s="33">
        <v>192925.53013886706</v>
      </c>
      <c r="Y151" s="33">
        <v>196645.88457435241</v>
      </c>
      <c r="Z151" s="33">
        <v>200440.64609854744</v>
      </c>
      <c r="AA151" s="33">
        <v>204311.30285322637</v>
      </c>
      <c r="AB151" s="33">
        <v>208259.372742999</v>
      </c>
      <c r="AC151" s="33">
        <v>212286.40403056695</v>
      </c>
      <c r="AD151" s="33">
        <v>216393.97594388627</v>
      </c>
      <c r="AE151" s="33">
        <v>220583.69929547206</v>
      </c>
      <c r="AF151" s="33">
        <v>224857.21711408946</v>
      </c>
      <c r="AG151" s="33">
        <v>229216.20528907925</v>
      </c>
      <c r="AH151" s="33">
        <v>233662.3732275689</v>
      </c>
      <c r="AI151" s="33">
        <v>238197.46452482831</v>
      </c>
      <c r="AJ151" s="33">
        <v>242823.2576480328</v>
      </c>
      <c r="AK151" s="33">
        <v>247541.56663370147</v>
      </c>
      <c r="AL151" s="33">
        <v>252354.24179908351</v>
      </c>
      <c r="AM151" s="33">
        <v>257263.17046777319</v>
      </c>
      <c r="AN151" s="33">
        <v>262270.27770983666</v>
      </c>
      <c r="AO151" s="33">
        <v>267377.52709674137</v>
      </c>
      <c r="AP151" s="33">
        <v>272586.9214713843</v>
      </c>
      <c r="AQ151" s="33">
        <v>277900.50373352005</v>
      </c>
      <c r="AR151" s="33">
        <v>283320.35764089826</v>
      </c>
      <c r="AS151" s="34">
        <v>288848.60862642428</v>
      </c>
      <c r="AU151" s="46" t="s">
        <v>229</v>
      </c>
      <c r="AV151" s="46" t="s">
        <v>226</v>
      </c>
      <c r="AW151" s="46" t="s">
        <v>312</v>
      </c>
      <c r="AX151" s="46" t="s">
        <v>230</v>
      </c>
      <c r="AY151" s="46" t="s">
        <v>314</v>
      </c>
      <c r="AZ151" s="46" t="s">
        <v>315</v>
      </c>
      <c r="BB151" s="47" t="b">
        <v>1</v>
      </c>
    </row>
    <row r="152" spans="1:54" hidden="1" x14ac:dyDescent="0.2">
      <c r="A152" s="1"/>
      <c r="B152" s="45"/>
      <c r="C152" s="32"/>
      <c r="D152" s="67" t="s">
        <v>316</v>
      </c>
      <c r="E152" s="33">
        <v>0</v>
      </c>
      <c r="F152" s="33">
        <v>0</v>
      </c>
      <c r="G152" s="33">
        <v>0</v>
      </c>
      <c r="H152" s="33">
        <v>0</v>
      </c>
      <c r="I152" s="33">
        <v>0</v>
      </c>
      <c r="J152" s="33">
        <v>0</v>
      </c>
      <c r="K152" s="33">
        <v>0</v>
      </c>
      <c r="L152" s="33">
        <v>0</v>
      </c>
      <c r="M152" s="33">
        <v>0</v>
      </c>
      <c r="N152" s="33">
        <v>0</v>
      </c>
      <c r="O152" s="33">
        <v>0</v>
      </c>
      <c r="P152" s="33">
        <v>0</v>
      </c>
      <c r="Q152" s="33">
        <v>0</v>
      </c>
      <c r="R152" s="33">
        <v>0</v>
      </c>
      <c r="S152" s="33">
        <v>0</v>
      </c>
      <c r="T152" s="33">
        <v>0</v>
      </c>
      <c r="U152" s="33">
        <v>0</v>
      </c>
      <c r="V152" s="33">
        <v>0</v>
      </c>
      <c r="W152" s="33">
        <v>0</v>
      </c>
      <c r="X152" s="33">
        <v>0</v>
      </c>
      <c r="Y152" s="33">
        <v>0</v>
      </c>
      <c r="Z152" s="33">
        <v>0</v>
      </c>
      <c r="AA152" s="33">
        <v>0</v>
      </c>
      <c r="AB152" s="33">
        <v>0</v>
      </c>
      <c r="AC152" s="33">
        <v>0</v>
      </c>
      <c r="AD152" s="33">
        <v>0</v>
      </c>
      <c r="AE152" s="33">
        <v>0</v>
      </c>
      <c r="AF152" s="33">
        <v>0</v>
      </c>
      <c r="AG152" s="33">
        <v>0</v>
      </c>
      <c r="AH152" s="33">
        <v>0</v>
      </c>
      <c r="AI152" s="33">
        <v>0</v>
      </c>
      <c r="AJ152" s="33">
        <v>0</v>
      </c>
      <c r="AK152" s="33">
        <v>0</v>
      </c>
      <c r="AL152" s="33">
        <v>0</v>
      </c>
      <c r="AM152" s="33">
        <v>0</v>
      </c>
      <c r="AN152" s="33">
        <v>0</v>
      </c>
      <c r="AO152" s="33">
        <v>0</v>
      </c>
      <c r="AP152" s="33">
        <v>0</v>
      </c>
      <c r="AQ152" s="33">
        <v>0</v>
      </c>
      <c r="AR152" s="33">
        <v>0</v>
      </c>
      <c r="AS152" s="34">
        <v>0</v>
      </c>
      <c r="AU152" s="46" t="s">
        <v>229</v>
      </c>
      <c r="AV152" s="46" t="s">
        <v>226</v>
      </c>
      <c r="AW152" s="46" t="s">
        <v>312</v>
      </c>
      <c r="AX152" s="46" t="s">
        <v>230</v>
      </c>
      <c r="AY152" s="46" t="s">
        <v>314</v>
      </c>
      <c r="AZ152" s="46" t="s">
        <v>317</v>
      </c>
      <c r="BB152" s="47" t="b">
        <v>0</v>
      </c>
    </row>
    <row r="153" spans="1:54" x14ac:dyDescent="0.2">
      <c r="A153" s="1"/>
      <c r="B153" s="45"/>
      <c r="C153" s="32"/>
      <c r="D153" s="32" t="s">
        <v>318</v>
      </c>
      <c r="E153" s="33">
        <v>752376.39999999979</v>
      </c>
      <c r="F153" s="33">
        <v>628493.73413793091</v>
      </c>
      <c r="G153" s="33">
        <v>747023.90759999992</v>
      </c>
      <c r="H153" s="33">
        <v>761964.3857519998</v>
      </c>
      <c r="I153" s="33">
        <v>777203.67346703995</v>
      </c>
      <c r="J153" s="33">
        <v>792747.74693638063</v>
      </c>
      <c r="K153" s="33">
        <v>808602.70187510829</v>
      </c>
      <c r="L153" s="33">
        <v>824774.75591261045</v>
      </c>
      <c r="M153" s="33">
        <v>841270.25103086268</v>
      </c>
      <c r="N153" s="33">
        <v>858095.65605147998</v>
      </c>
      <c r="O153" s="33">
        <v>875257.5691725096</v>
      </c>
      <c r="P153" s="33">
        <v>892762.72055595985</v>
      </c>
      <c r="Q153" s="33">
        <v>910617.974967079</v>
      </c>
      <c r="R153" s="33">
        <v>928830.33446642058</v>
      </c>
      <c r="S153" s="33">
        <v>947406.94115574902</v>
      </c>
      <c r="T153" s="33">
        <v>966355.07997886394</v>
      </c>
      <c r="U153" s="33">
        <v>985682.18157844129</v>
      </c>
      <c r="V153" s="33">
        <v>1005395.8252100101</v>
      </c>
      <c r="W153" s="33">
        <v>1025503.7417142104</v>
      </c>
      <c r="X153" s="33">
        <v>1046013.8165484945</v>
      </c>
      <c r="Y153" s="33">
        <v>1066934.0928794644</v>
      </c>
      <c r="Z153" s="33">
        <v>1088272.7747370536</v>
      </c>
      <c r="AA153" s="33">
        <v>1110038.2302317948</v>
      </c>
      <c r="AB153" s="33">
        <v>1132238.9948364305</v>
      </c>
      <c r="AC153" s="33">
        <v>1154883.7747331592</v>
      </c>
      <c r="AD153" s="33">
        <v>1177981.4502278224</v>
      </c>
      <c r="AE153" s="33">
        <v>1201541.0792323789</v>
      </c>
      <c r="AF153" s="33">
        <v>1225571.9008170266</v>
      </c>
      <c r="AG153" s="33">
        <v>1250083.338833367</v>
      </c>
      <c r="AH153" s="33">
        <v>1275085.0056100343</v>
      </c>
      <c r="AI153" s="33">
        <v>1300586.7057222351</v>
      </c>
      <c r="AJ153" s="33">
        <v>1326598.43983668</v>
      </c>
      <c r="AK153" s="33">
        <v>1353130.4086334135</v>
      </c>
      <c r="AL153" s="33">
        <v>1380193.0168060819</v>
      </c>
      <c r="AM153" s="33">
        <v>1407796.8771422035</v>
      </c>
      <c r="AN153" s="33">
        <v>1435952.8146850476</v>
      </c>
      <c r="AO153" s="33">
        <v>1464671.8709787487</v>
      </c>
      <c r="AP153" s="33">
        <v>1493965.3083983236</v>
      </c>
      <c r="AQ153" s="33">
        <v>1523844.6145662901</v>
      </c>
      <c r="AR153" s="33">
        <v>1554321.5068576159</v>
      </c>
      <c r="AS153" s="34">
        <v>1585407.9369947682</v>
      </c>
      <c r="AU153" s="46" t="s">
        <v>229</v>
      </c>
      <c r="AV153" s="46" t="s">
        <v>226</v>
      </c>
      <c r="AW153" s="46" t="s">
        <v>312</v>
      </c>
      <c r="AX153" s="46" t="s">
        <v>230</v>
      </c>
      <c r="AY153" s="46" t="s">
        <v>314</v>
      </c>
      <c r="AZ153" s="46" t="s">
        <v>319</v>
      </c>
      <c r="BB153" s="47" t="b">
        <v>1</v>
      </c>
    </row>
    <row r="154" spans="1:54" x14ac:dyDescent="0.2">
      <c r="A154" s="1"/>
      <c r="B154" s="45"/>
      <c r="C154" s="32"/>
      <c r="D154" s="32" t="s">
        <v>320</v>
      </c>
      <c r="E154" s="33">
        <v>55598.762499999997</v>
      </c>
      <c r="F154" s="33">
        <v>46444.138674568967</v>
      </c>
      <c r="G154" s="33">
        <v>57844.949741437493</v>
      </c>
      <c r="H154" s="33">
        <v>59001.848736266242</v>
      </c>
      <c r="I154" s="33">
        <v>60181.88571099157</v>
      </c>
      <c r="J154" s="33">
        <v>61385.523425211395</v>
      </c>
      <c r="K154" s="33">
        <v>62613.233893715631</v>
      </c>
      <c r="L154" s="33">
        <v>63865.498571589938</v>
      </c>
      <c r="M154" s="33">
        <v>65142.80854302174</v>
      </c>
      <c r="N154" s="33">
        <v>66445.664713882172</v>
      </c>
      <c r="O154" s="33">
        <v>67774.57800815982</v>
      </c>
      <c r="P154" s="33">
        <v>69130.069568323015</v>
      </c>
      <c r="Q154" s="33">
        <v>70512.67095968948</v>
      </c>
      <c r="R154" s="33">
        <v>71922.924378883268</v>
      </c>
      <c r="S154" s="33">
        <v>73361.382866460946</v>
      </c>
      <c r="T154" s="33">
        <v>74828.610523790165</v>
      </c>
      <c r="U154" s="33">
        <v>76325.182734265953</v>
      </c>
      <c r="V154" s="33">
        <v>77851.686388951275</v>
      </c>
      <c r="W154" s="33">
        <v>79408.720116730299</v>
      </c>
      <c r="X154" s="33">
        <v>80996.89451906491</v>
      </c>
      <c r="Y154" s="33">
        <v>82616.832409446215</v>
      </c>
      <c r="Z154" s="33">
        <v>84269.169057635139</v>
      </c>
      <c r="AA154" s="33">
        <v>85954.552438787854</v>
      </c>
      <c r="AB154" s="33">
        <v>87673.643487563604</v>
      </c>
      <c r="AC154" s="33">
        <v>89427.116357314881</v>
      </c>
      <c r="AD154" s="33">
        <v>91215.658684461174</v>
      </c>
      <c r="AE154" s="33">
        <v>93039.971858150398</v>
      </c>
      <c r="AF154" s="33">
        <v>94900.771295313403</v>
      </c>
      <c r="AG154" s="33">
        <v>96798.786721219672</v>
      </c>
      <c r="AH154" s="33">
        <v>98734.762455644071</v>
      </c>
      <c r="AI154" s="33">
        <v>100709.45770475696</v>
      </c>
      <c r="AJ154" s="33">
        <v>102723.64685885209</v>
      </c>
      <c r="AK154" s="33">
        <v>104778.11979602915</v>
      </c>
      <c r="AL154" s="33">
        <v>106873.68219194973</v>
      </c>
      <c r="AM154" s="33">
        <v>109011.15583578873</v>
      </c>
      <c r="AN154" s="33">
        <v>111191.3789525045</v>
      </c>
      <c r="AO154" s="33">
        <v>113415.20653155461</v>
      </c>
      <c r="AP154" s="33">
        <v>115683.5106621857</v>
      </c>
      <c r="AQ154" s="33">
        <v>117997.1808754294</v>
      </c>
      <c r="AR154" s="33">
        <v>120357.12449293799</v>
      </c>
      <c r="AS154" s="34">
        <v>122764.26698279676</v>
      </c>
      <c r="AU154" s="46" t="s">
        <v>229</v>
      </c>
      <c r="AV154" s="46" t="s">
        <v>226</v>
      </c>
      <c r="AW154" s="46" t="s">
        <v>312</v>
      </c>
      <c r="AX154" s="46" t="s">
        <v>230</v>
      </c>
      <c r="AY154" s="46" t="s">
        <v>314</v>
      </c>
      <c r="AZ154" s="46" t="s">
        <v>321</v>
      </c>
      <c r="BB154" s="47" t="b">
        <v>1</v>
      </c>
    </row>
    <row r="155" spans="1:54" hidden="1" x14ac:dyDescent="0.2">
      <c r="A155" s="1"/>
      <c r="B155" s="45"/>
      <c r="C155" s="32"/>
      <c r="D155" s="32" t="s">
        <v>322</v>
      </c>
      <c r="E155" s="33">
        <v>0</v>
      </c>
      <c r="F155" s="33">
        <v>0</v>
      </c>
      <c r="G155" s="33">
        <v>0</v>
      </c>
      <c r="H155" s="33">
        <v>0</v>
      </c>
      <c r="I155" s="33">
        <v>0</v>
      </c>
      <c r="J155" s="33">
        <v>0</v>
      </c>
      <c r="K155" s="33">
        <v>0</v>
      </c>
      <c r="L155" s="33">
        <v>0</v>
      </c>
      <c r="M155" s="33">
        <v>0</v>
      </c>
      <c r="N155" s="33">
        <v>0</v>
      </c>
      <c r="O155" s="33">
        <v>0</v>
      </c>
      <c r="P155" s="33">
        <v>0</v>
      </c>
      <c r="Q155" s="33">
        <v>0</v>
      </c>
      <c r="R155" s="33">
        <v>0</v>
      </c>
      <c r="S155" s="33">
        <v>0</v>
      </c>
      <c r="T155" s="33">
        <v>0</v>
      </c>
      <c r="U155" s="33">
        <v>0</v>
      </c>
      <c r="V155" s="33">
        <v>0</v>
      </c>
      <c r="W155" s="33">
        <v>0</v>
      </c>
      <c r="X155" s="33">
        <v>0</v>
      </c>
      <c r="Y155" s="33">
        <v>0</v>
      </c>
      <c r="Z155" s="33">
        <v>0</v>
      </c>
      <c r="AA155" s="33">
        <v>0</v>
      </c>
      <c r="AB155" s="33">
        <v>0</v>
      </c>
      <c r="AC155" s="33">
        <v>0</v>
      </c>
      <c r="AD155" s="33">
        <v>0</v>
      </c>
      <c r="AE155" s="33">
        <v>0</v>
      </c>
      <c r="AF155" s="33">
        <v>0</v>
      </c>
      <c r="AG155" s="33">
        <v>0</v>
      </c>
      <c r="AH155" s="33">
        <v>0</v>
      </c>
      <c r="AI155" s="33">
        <v>0</v>
      </c>
      <c r="AJ155" s="33">
        <v>0</v>
      </c>
      <c r="AK155" s="33">
        <v>0</v>
      </c>
      <c r="AL155" s="33">
        <v>0</v>
      </c>
      <c r="AM155" s="33">
        <v>0</v>
      </c>
      <c r="AN155" s="33">
        <v>0</v>
      </c>
      <c r="AO155" s="33">
        <v>0</v>
      </c>
      <c r="AP155" s="33">
        <v>0</v>
      </c>
      <c r="AQ155" s="33">
        <v>0</v>
      </c>
      <c r="AR155" s="33">
        <v>0</v>
      </c>
      <c r="AS155" s="34">
        <v>0</v>
      </c>
      <c r="AU155" s="46" t="s">
        <v>229</v>
      </c>
      <c r="AV155" s="46" t="s">
        <v>226</v>
      </c>
      <c r="AW155" s="46" t="s">
        <v>312</v>
      </c>
      <c r="AX155" s="46" t="s">
        <v>230</v>
      </c>
      <c r="AY155" s="46" t="s">
        <v>314</v>
      </c>
      <c r="AZ155" s="46" t="s">
        <v>323</v>
      </c>
      <c r="BB155" s="47" t="b">
        <v>0</v>
      </c>
    </row>
    <row r="156" spans="1:54" x14ac:dyDescent="0.2">
      <c r="A156" s="1"/>
      <c r="B156" s="45"/>
      <c r="C156" s="32"/>
      <c r="D156" s="32" t="s">
        <v>324</v>
      </c>
      <c r="E156" s="33">
        <v>65011.32</v>
      </c>
      <c r="F156" s="33"/>
      <c r="G156" s="33">
        <v>67637.775864937503</v>
      </c>
      <c r="H156" s="33">
        <v>68990.531382236266</v>
      </c>
      <c r="I156" s="33">
        <v>70370.342009880987</v>
      </c>
      <c r="J156" s="33">
        <v>71777.748850078598</v>
      </c>
      <c r="K156" s="33">
        <v>73213.303827080177</v>
      </c>
      <c r="L156" s="33">
        <v>74677.569903621785</v>
      </c>
      <c r="M156" s="33">
        <v>76171.12130169422</v>
      </c>
      <c r="N156" s="33">
        <v>77694.543727728116</v>
      </c>
      <c r="O156" s="33">
        <v>79248.434602282679</v>
      </c>
      <c r="P156" s="33">
        <v>80833.403294328338</v>
      </c>
      <c r="Q156" s="33">
        <v>82450.071360214904</v>
      </c>
      <c r="R156" s="33">
        <v>84099.072787419209</v>
      </c>
      <c r="S156" s="33">
        <v>85781.0542431676</v>
      </c>
      <c r="T156" s="33">
        <v>87496.675328030949</v>
      </c>
      <c r="U156" s="33">
        <v>89246.608834591563</v>
      </c>
      <c r="V156" s="33">
        <v>91031.541011283392</v>
      </c>
      <c r="W156" s="33">
        <v>92852.171831509069</v>
      </c>
      <c r="X156" s="33">
        <v>94709.215268139247</v>
      </c>
      <c r="Y156" s="33">
        <v>96603.399573502043</v>
      </c>
      <c r="Z156" s="33">
        <v>98535.467564972074</v>
      </c>
      <c r="AA156" s="33">
        <v>100506.17691627152</v>
      </c>
      <c r="AB156" s="33">
        <v>102516.30045459695</v>
      </c>
      <c r="AC156" s="33">
        <v>104566.6264636889</v>
      </c>
      <c r="AD156" s="33">
        <v>106657.95899296267</v>
      </c>
      <c r="AE156" s="33">
        <v>108791.11817282194</v>
      </c>
      <c r="AF156" s="33">
        <v>110966.94053627837</v>
      </c>
      <c r="AG156" s="33">
        <v>113186.27934700395</v>
      </c>
      <c r="AH156" s="33">
        <v>115450.00493394404</v>
      </c>
      <c r="AI156" s="33">
        <v>117759.00503262291</v>
      </c>
      <c r="AJ156" s="33">
        <v>120114.18513327539</v>
      </c>
      <c r="AK156" s="33">
        <v>122516.4688359409</v>
      </c>
      <c r="AL156" s="33">
        <v>124966.79821265972</v>
      </c>
      <c r="AM156" s="33">
        <v>127466.13417691294</v>
      </c>
      <c r="AN156" s="33">
        <v>130015.45686045119</v>
      </c>
      <c r="AO156" s="33">
        <v>132615.7659976602</v>
      </c>
      <c r="AP156" s="33">
        <v>135268.0813176134</v>
      </c>
      <c r="AQ156" s="33">
        <v>137973.4429439657</v>
      </c>
      <c r="AR156" s="33">
        <v>140732.91180284502</v>
      </c>
      <c r="AS156" s="34">
        <v>143547.5700389019</v>
      </c>
      <c r="AU156" s="46" t="s">
        <v>229</v>
      </c>
      <c r="AV156" s="46" t="s">
        <v>226</v>
      </c>
      <c r="AW156" s="46" t="s">
        <v>312</v>
      </c>
      <c r="AX156" s="46" t="s">
        <v>230</v>
      </c>
      <c r="AY156" s="46" t="s">
        <v>314</v>
      </c>
      <c r="AZ156" s="46" t="s">
        <v>325</v>
      </c>
      <c r="BB156" s="47" t="b">
        <v>1</v>
      </c>
    </row>
    <row r="157" spans="1:54" hidden="1" x14ac:dyDescent="0.2">
      <c r="A157" s="1"/>
      <c r="B157" s="45"/>
      <c r="C157" s="32"/>
      <c r="D157" s="32" t="s">
        <v>326</v>
      </c>
      <c r="E157" s="33">
        <v>0</v>
      </c>
      <c r="F157" s="33">
        <v>0</v>
      </c>
      <c r="G157" s="33">
        <v>0</v>
      </c>
      <c r="H157" s="33">
        <v>0</v>
      </c>
      <c r="I157" s="33">
        <v>0</v>
      </c>
      <c r="J157" s="33">
        <v>0</v>
      </c>
      <c r="K157" s="33">
        <v>0</v>
      </c>
      <c r="L157" s="33">
        <v>0</v>
      </c>
      <c r="M157" s="33">
        <v>0</v>
      </c>
      <c r="N157" s="33">
        <v>0</v>
      </c>
      <c r="O157" s="33">
        <v>0</v>
      </c>
      <c r="P157" s="33">
        <v>0</v>
      </c>
      <c r="Q157" s="33">
        <v>0</v>
      </c>
      <c r="R157" s="33">
        <v>0</v>
      </c>
      <c r="S157" s="33">
        <v>0</v>
      </c>
      <c r="T157" s="33">
        <v>0</v>
      </c>
      <c r="U157" s="33">
        <v>0</v>
      </c>
      <c r="V157" s="33">
        <v>0</v>
      </c>
      <c r="W157" s="33">
        <v>0</v>
      </c>
      <c r="X157" s="33">
        <v>0</v>
      </c>
      <c r="Y157" s="33">
        <v>0</v>
      </c>
      <c r="Z157" s="33">
        <v>0</v>
      </c>
      <c r="AA157" s="33">
        <v>0</v>
      </c>
      <c r="AB157" s="33">
        <v>0</v>
      </c>
      <c r="AC157" s="33">
        <v>0</v>
      </c>
      <c r="AD157" s="33">
        <v>0</v>
      </c>
      <c r="AE157" s="33">
        <v>0</v>
      </c>
      <c r="AF157" s="33">
        <v>0</v>
      </c>
      <c r="AG157" s="33">
        <v>0</v>
      </c>
      <c r="AH157" s="33">
        <v>0</v>
      </c>
      <c r="AI157" s="33">
        <v>0</v>
      </c>
      <c r="AJ157" s="33">
        <v>0</v>
      </c>
      <c r="AK157" s="33">
        <v>0</v>
      </c>
      <c r="AL157" s="33">
        <v>0</v>
      </c>
      <c r="AM157" s="33">
        <v>0</v>
      </c>
      <c r="AN157" s="33">
        <v>0</v>
      </c>
      <c r="AO157" s="33">
        <v>0</v>
      </c>
      <c r="AP157" s="33">
        <v>0</v>
      </c>
      <c r="AQ157" s="33">
        <v>0</v>
      </c>
      <c r="AR157" s="33">
        <v>0</v>
      </c>
      <c r="AS157" s="34">
        <v>0</v>
      </c>
      <c r="AU157" s="46" t="s">
        <v>229</v>
      </c>
      <c r="AV157" s="46" t="s">
        <v>226</v>
      </c>
      <c r="AW157" s="46" t="s">
        <v>312</v>
      </c>
      <c r="AX157" s="46" t="s">
        <v>230</v>
      </c>
      <c r="AY157" s="46" t="s">
        <v>314</v>
      </c>
      <c r="AZ157" s="46" t="s">
        <v>327</v>
      </c>
      <c r="BB157" s="47" t="b">
        <v>0</v>
      </c>
    </row>
    <row r="158" spans="1:54" hidden="1" x14ac:dyDescent="0.2">
      <c r="A158" s="1"/>
      <c r="B158" s="45"/>
      <c r="C158" s="32"/>
      <c r="D158" s="32" t="s">
        <v>328</v>
      </c>
      <c r="E158" s="33">
        <v>0</v>
      </c>
      <c r="F158" s="33">
        <v>0</v>
      </c>
      <c r="G158" s="33">
        <v>0</v>
      </c>
      <c r="H158" s="33">
        <v>0</v>
      </c>
      <c r="I158" s="33">
        <v>0</v>
      </c>
      <c r="J158" s="33">
        <v>0</v>
      </c>
      <c r="K158" s="33">
        <v>0</v>
      </c>
      <c r="L158" s="33">
        <v>0</v>
      </c>
      <c r="M158" s="33">
        <v>0</v>
      </c>
      <c r="N158" s="33">
        <v>0</v>
      </c>
      <c r="O158" s="33">
        <v>0</v>
      </c>
      <c r="P158" s="33">
        <v>0</v>
      </c>
      <c r="Q158" s="33">
        <v>0</v>
      </c>
      <c r="R158" s="33">
        <v>0</v>
      </c>
      <c r="S158" s="33">
        <v>0</v>
      </c>
      <c r="T158" s="33">
        <v>0</v>
      </c>
      <c r="U158" s="33">
        <v>0</v>
      </c>
      <c r="V158" s="33">
        <v>0</v>
      </c>
      <c r="W158" s="33">
        <v>0</v>
      </c>
      <c r="X158" s="33">
        <v>0</v>
      </c>
      <c r="Y158" s="33">
        <v>0</v>
      </c>
      <c r="Z158" s="33">
        <v>0</v>
      </c>
      <c r="AA158" s="33">
        <v>0</v>
      </c>
      <c r="AB158" s="33">
        <v>0</v>
      </c>
      <c r="AC158" s="33">
        <v>0</v>
      </c>
      <c r="AD158" s="33">
        <v>0</v>
      </c>
      <c r="AE158" s="33">
        <v>0</v>
      </c>
      <c r="AF158" s="33">
        <v>0</v>
      </c>
      <c r="AG158" s="33">
        <v>0</v>
      </c>
      <c r="AH158" s="33">
        <v>0</v>
      </c>
      <c r="AI158" s="33">
        <v>0</v>
      </c>
      <c r="AJ158" s="33">
        <v>0</v>
      </c>
      <c r="AK158" s="33">
        <v>0</v>
      </c>
      <c r="AL158" s="33">
        <v>0</v>
      </c>
      <c r="AM158" s="33">
        <v>0</v>
      </c>
      <c r="AN158" s="33">
        <v>0</v>
      </c>
      <c r="AO158" s="33">
        <v>0</v>
      </c>
      <c r="AP158" s="33">
        <v>0</v>
      </c>
      <c r="AQ158" s="33">
        <v>0</v>
      </c>
      <c r="AR158" s="33">
        <v>0</v>
      </c>
      <c r="AS158" s="34">
        <v>0</v>
      </c>
      <c r="AU158" s="46" t="s">
        <v>229</v>
      </c>
      <c r="AV158" s="46" t="s">
        <v>226</v>
      </c>
      <c r="AW158" s="46" t="s">
        <v>312</v>
      </c>
      <c r="AX158" s="46" t="s">
        <v>230</v>
      </c>
      <c r="AY158" s="46" t="s">
        <v>314</v>
      </c>
      <c r="AZ158" s="46" t="s">
        <v>329</v>
      </c>
      <c r="BB158" s="47" t="b">
        <v>0</v>
      </c>
    </row>
    <row r="159" spans="1:54" x14ac:dyDescent="0.2">
      <c r="A159" s="1"/>
      <c r="B159" s="45"/>
      <c r="C159" s="32"/>
      <c r="D159" s="32" t="s">
        <v>330</v>
      </c>
      <c r="E159" s="33">
        <v>24972.9609375</v>
      </c>
      <c r="F159" s="33">
        <v>31405.02563</v>
      </c>
      <c r="G159" s="33">
        <v>39369.06144379999</v>
      </c>
      <c r="H159" s="33">
        <v>40134.442672675992</v>
      </c>
      <c r="I159" s="33">
        <v>40915.131526129509</v>
      </c>
      <c r="J159" s="33">
        <v>41711.434156652089</v>
      </c>
      <c r="K159" s="33">
        <v>42506.695715677153</v>
      </c>
      <c r="L159" s="33">
        <v>43317.862505882695</v>
      </c>
      <c r="M159" s="33">
        <v>44145.252631892356</v>
      </c>
      <c r="N159" s="33">
        <v>44989.190560422212</v>
      </c>
      <c r="O159" s="33">
        <v>45850.007247522648</v>
      </c>
      <c r="P159" s="33">
        <v>46728.04026836509</v>
      </c>
      <c r="Q159" s="33">
        <v>47623.633949624396</v>
      </c>
      <c r="R159" s="33">
        <v>48537.139504508879</v>
      </c>
      <c r="S159" s="33">
        <v>49468.915170491084</v>
      </c>
      <c r="T159" s="33">
        <v>50419.326349792886</v>
      </c>
      <c r="U159" s="33">
        <v>51388.745752680741</v>
      </c>
      <c r="V159" s="33">
        <v>52377.553543626374</v>
      </c>
      <c r="W159" s="33">
        <v>53386.137490390858</v>
      </c>
      <c r="X159" s="33">
        <v>54414.893116090709</v>
      </c>
      <c r="Y159" s="33">
        <v>55464.223854304517</v>
      </c>
      <c r="Z159" s="33">
        <v>56534.541207282608</v>
      </c>
      <c r="AA159" s="33">
        <v>57626.264907320256</v>
      </c>
      <c r="AB159" s="33">
        <v>58739.823081358685</v>
      </c>
      <c r="AC159" s="33">
        <v>59875.652418877849</v>
      </c>
      <c r="AD159" s="33">
        <v>61034.198343147407</v>
      </c>
      <c r="AE159" s="33">
        <v>62215.91518590237</v>
      </c>
      <c r="AF159" s="33">
        <v>63421.266365512412</v>
      </c>
      <c r="AG159" s="33">
        <v>64650.724568714657</v>
      </c>
      <c r="AH159" s="33">
        <v>65904.771935980971</v>
      </c>
      <c r="AI159" s="33">
        <v>67183.900250592604</v>
      </c>
      <c r="AJ159" s="33">
        <v>68488.611131496436</v>
      </c>
      <c r="AK159" s="33">
        <v>69819.416230018367</v>
      </c>
      <c r="AL159" s="33">
        <v>71176.837430510728</v>
      </c>
      <c r="AM159" s="33">
        <v>72561.407055012955</v>
      </c>
      <c r="AN159" s="33">
        <v>73973.66807200521</v>
      </c>
      <c r="AO159" s="33">
        <v>75414.174309337308</v>
      </c>
      <c r="AP159" s="33">
        <v>76883.49067141609</v>
      </c>
      <c r="AQ159" s="33">
        <v>78382.193360736404</v>
      </c>
      <c r="AR159" s="33">
        <v>79910.870103843103</v>
      </c>
      <c r="AS159" s="34">
        <v>81470.120381811968</v>
      </c>
      <c r="AU159" s="46" t="s">
        <v>229</v>
      </c>
      <c r="AV159" s="46" t="s">
        <v>226</v>
      </c>
      <c r="AW159" s="46" t="s">
        <v>312</v>
      </c>
      <c r="AX159" s="46" t="s">
        <v>230</v>
      </c>
      <c r="AY159" s="46" t="s">
        <v>314</v>
      </c>
      <c r="AZ159" s="46" t="s">
        <v>331</v>
      </c>
      <c r="BB159" s="47" t="b">
        <v>1</v>
      </c>
    </row>
    <row r="160" spans="1:54" x14ac:dyDescent="0.2">
      <c r="A160" s="1"/>
      <c r="B160" s="45"/>
      <c r="C160" s="32"/>
      <c r="D160" s="49" t="s">
        <v>332</v>
      </c>
      <c r="E160" s="50">
        <v>1078463.4435937498</v>
      </c>
      <c r="F160" s="50">
        <v>849093.01494249993</v>
      </c>
      <c r="G160" s="50">
        <f t="shared" ref="F160:AN160" si="22">SUM(G151:G159)</f>
        <v>1051456.9124963749</v>
      </c>
      <c r="H160" s="50">
        <f t="shared" si="22"/>
        <v>1072386.0507463024</v>
      </c>
      <c r="I160" s="50">
        <f t="shared" si="22"/>
        <v>1093733.7717612286</v>
      </c>
      <c r="J160" s="50">
        <f t="shared" si="22"/>
        <v>1115508.4471964529</v>
      </c>
      <c r="K160" s="50">
        <f t="shared" si="22"/>
        <v>1137641.4928489823</v>
      </c>
      <c r="L160" s="50">
        <f t="shared" si="22"/>
        <v>1160217.1994145617</v>
      </c>
      <c r="M160" s="50">
        <f t="shared" si="22"/>
        <v>1183244.4201114532</v>
      </c>
      <c r="N160" s="50">
        <f t="shared" si="22"/>
        <v>1206732.1852222821</v>
      </c>
      <c r="O160" s="50">
        <f t="shared" si="22"/>
        <v>1230689.7056353278</v>
      </c>
      <c r="P160" s="50">
        <f t="shared" si="22"/>
        <v>1255126.3764566344</v>
      </c>
      <c r="Q160" s="50">
        <f t="shared" si="22"/>
        <v>1280051.7806943669</v>
      </c>
      <c r="R160" s="50">
        <f t="shared" si="22"/>
        <v>1305475.6930168543</v>
      </c>
      <c r="S160" s="50">
        <f t="shared" si="22"/>
        <v>1331408.0835857913</v>
      </c>
      <c r="T160" s="50">
        <f t="shared" si="22"/>
        <v>1357859.1219661073</v>
      </c>
      <c r="U160" s="50">
        <f t="shared" si="22"/>
        <v>1384839.1811140294</v>
      </c>
      <c r="V160" s="50">
        <f t="shared" si="22"/>
        <v>1412358.84144491</v>
      </c>
      <c r="W160" s="50">
        <f t="shared" si="22"/>
        <v>1440428.8949824083</v>
      </c>
      <c r="X160" s="50">
        <f t="shared" si="22"/>
        <v>1469060.3495906563</v>
      </c>
      <c r="Y160" s="50">
        <f t="shared" si="22"/>
        <v>1498264.4332910695</v>
      </c>
      <c r="Z160" s="50">
        <f t="shared" si="22"/>
        <v>1528052.5986654907</v>
      </c>
      <c r="AA160" s="50">
        <f t="shared" si="22"/>
        <v>1558436.5273474008</v>
      </c>
      <c r="AB160" s="50">
        <f t="shared" si="22"/>
        <v>1589428.1346029486</v>
      </c>
      <c r="AC160" s="50">
        <f t="shared" si="22"/>
        <v>1621039.574003608</v>
      </c>
      <c r="AD160" s="50">
        <f t="shared" si="22"/>
        <v>1653283.24219228</v>
      </c>
      <c r="AE160" s="50">
        <f t="shared" si="22"/>
        <v>1686171.7837447254</v>
      </c>
      <c r="AF160" s="50">
        <f t="shared" si="22"/>
        <v>1719718.0961282204</v>
      </c>
      <c r="AG160" s="50">
        <f t="shared" si="22"/>
        <v>1753935.3347593846</v>
      </c>
      <c r="AH160" s="50">
        <f t="shared" si="22"/>
        <v>1788836.9181631722</v>
      </c>
      <c r="AI160" s="50">
        <f t="shared" si="22"/>
        <v>1824436.5332350358</v>
      </c>
      <c r="AJ160" s="50">
        <f t="shared" si="22"/>
        <v>1860748.1406083368</v>
      </c>
      <c r="AK160" s="50">
        <f t="shared" si="22"/>
        <v>1897785.9801291032</v>
      </c>
      <c r="AL160" s="50">
        <f t="shared" si="22"/>
        <v>1935564.5764402857</v>
      </c>
      <c r="AM160" s="50">
        <f t="shared" si="22"/>
        <v>1974098.7446776913</v>
      </c>
      <c r="AN160" s="50">
        <f t="shared" si="22"/>
        <v>2013403.5962798453</v>
      </c>
      <c r="AO160" s="50">
        <f>SUM(AO151:AO159)</f>
        <v>2053494.5449140421</v>
      </c>
      <c r="AP160" s="50">
        <f>SUM(AP151:AP159)</f>
        <v>2094387.3125209231</v>
      </c>
      <c r="AQ160" s="50">
        <f>SUM(AQ151:AQ159)</f>
        <v>2136097.9354799418</v>
      </c>
      <c r="AR160" s="50">
        <f>SUM(AR151:AR159)</f>
        <v>2178642.77089814</v>
      </c>
      <c r="AS160" s="51">
        <f>SUM(AS151:AS159)</f>
        <v>2222038.5030247034</v>
      </c>
      <c r="AU160" s="52"/>
      <c r="AV160" s="52"/>
      <c r="AW160" s="52"/>
      <c r="AX160" s="52"/>
      <c r="AY160" s="52"/>
      <c r="AZ160" s="52"/>
      <c r="BB160" s="53" t="b">
        <v>1</v>
      </c>
    </row>
    <row r="161" spans="1:54" x14ac:dyDescent="0.2">
      <c r="A161" s="1"/>
      <c r="B161" s="45"/>
      <c r="C161" s="32" t="s">
        <v>333</v>
      </c>
      <c r="D161" s="32"/>
      <c r="E161" s="33"/>
      <c r="F161" s="33"/>
      <c r="G161" s="33"/>
      <c r="H161" s="33"/>
      <c r="I161" s="33"/>
      <c r="J161" s="33"/>
      <c r="K161" s="33"/>
      <c r="L161" s="33"/>
      <c r="M161" s="33"/>
      <c r="N161" s="33"/>
      <c r="O161" s="33"/>
      <c r="P161" s="33"/>
      <c r="Q161" s="33"/>
      <c r="R161" s="33"/>
      <c r="S161" s="33"/>
      <c r="T161" s="33"/>
      <c r="U161" s="33"/>
      <c r="V161" s="33"/>
      <c r="W161" s="33"/>
      <c r="X161" s="33"/>
      <c r="Y161" s="33"/>
      <c r="Z161" s="33"/>
      <c r="AA161" s="33"/>
      <c r="AB161" s="33"/>
      <c r="AC161" s="33"/>
      <c r="AD161" s="33"/>
      <c r="AE161" s="33"/>
      <c r="AF161" s="33"/>
      <c r="AG161" s="33"/>
      <c r="AH161" s="33"/>
      <c r="AI161" s="33"/>
      <c r="AJ161" s="33"/>
      <c r="AK161" s="33"/>
      <c r="AL161" s="33"/>
      <c r="AM161" s="33"/>
      <c r="AN161" s="33"/>
      <c r="AO161" s="33"/>
      <c r="AP161" s="33"/>
      <c r="AQ161" s="33"/>
      <c r="AR161" s="33"/>
      <c r="AS161" s="34"/>
      <c r="AU161" s="43"/>
      <c r="AV161" s="43"/>
      <c r="AW161" s="43"/>
      <c r="AX161" s="43"/>
      <c r="AY161" s="43"/>
      <c r="AZ161" s="43"/>
      <c r="BB161" s="40" t="b">
        <v>1</v>
      </c>
    </row>
    <row r="162" spans="1:54" x14ac:dyDescent="0.2">
      <c r="A162" s="1"/>
      <c r="B162" s="45"/>
      <c r="C162" s="32"/>
      <c r="D162" s="32" t="s">
        <v>334</v>
      </c>
      <c r="E162" s="33">
        <v>593446.24047006597</v>
      </c>
      <c r="F162" s="33">
        <v>436815.35648999998</v>
      </c>
      <c r="G162" s="33">
        <v>547587.85462739994</v>
      </c>
      <c r="H162" s="33">
        <v>558233.61171994789</v>
      </c>
      <c r="I162" s="33">
        <v>569092.28395434679</v>
      </c>
      <c r="J162" s="33">
        <v>580168.12963343365</v>
      </c>
      <c r="K162" s="33">
        <v>591229.49495441862</v>
      </c>
      <c r="L162" s="33">
        <v>602512.087581823</v>
      </c>
      <c r="M162" s="33">
        <v>614020.33206177549</v>
      </c>
      <c r="N162" s="33">
        <v>625758.74143132719</v>
      </c>
      <c r="O162" s="33">
        <v>637731.91898826964</v>
      </c>
      <c r="P162" s="33">
        <v>649944.56009635085</v>
      </c>
      <c r="Q162" s="33">
        <v>662401.45402659383</v>
      </c>
      <c r="R162" s="33">
        <v>675107.48583544174</v>
      </c>
      <c r="S162" s="33">
        <v>688067.6382804669</v>
      </c>
      <c r="T162" s="33">
        <v>701286.99377439194</v>
      </c>
      <c r="U162" s="33">
        <v>714770.73637819581</v>
      </c>
      <c r="V162" s="33">
        <v>728524.1538340759</v>
      </c>
      <c r="W162" s="33">
        <v>742552.63963907294</v>
      </c>
      <c r="X162" s="33">
        <v>756861.69516017078</v>
      </c>
      <c r="Y162" s="33">
        <v>771456.93179169018</v>
      </c>
      <c r="Z162" s="33">
        <v>786344.07315583993</v>
      </c>
      <c r="AA162" s="33">
        <v>801528.95734727266</v>
      </c>
      <c r="AB162" s="33">
        <v>817017.53922253451</v>
      </c>
      <c r="AC162" s="33">
        <v>832815.89273530105</v>
      </c>
      <c r="AD162" s="33">
        <v>848930.21331832302</v>
      </c>
      <c r="AE162" s="33">
        <v>865366.82031300571</v>
      </c>
      <c r="AF162" s="33">
        <v>882132.15944758174</v>
      </c>
      <c r="AG162" s="33">
        <v>899232.8053648494</v>
      </c>
      <c r="AH162" s="33">
        <v>916675.46420046256</v>
      </c>
      <c r="AI162" s="33">
        <v>934466.97621278802</v>
      </c>
      <c r="AJ162" s="33">
        <v>952614.31846535951</v>
      </c>
      <c r="AK162" s="33">
        <v>971124.60756298271</v>
      </c>
      <c r="AL162" s="33">
        <v>990005.10244255839</v>
      </c>
      <c r="AM162" s="33">
        <v>1009263.2072197256</v>
      </c>
      <c r="AN162" s="33">
        <v>1028906.4740924361</v>
      </c>
      <c r="AO162" s="33">
        <v>1048942.6063026008</v>
      </c>
      <c r="AP162" s="33">
        <v>1069379.4611569692</v>
      </c>
      <c r="AQ162" s="33">
        <v>1090225.0531084246</v>
      </c>
      <c r="AR162" s="33">
        <v>1111487.5568989085</v>
      </c>
      <c r="AS162" s="34">
        <v>1133175.3107652029</v>
      </c>
      <c r="AU162" s="46" t="s">
        <v>229</v>
      </c>
      <c r="AV162" s="46" t="s">
        <v>226</v>
      </c>
      <c r="AW162" s="46" t="s">
        <v>333</v>
      </c>
      <c r="AX162" s="46" t="s">
        <v>230</v>
      </c>
      <c r="AY162" s="46" t="s">
        <v>314</v>
      </c>
      <c r="AZ162" s="46" t="s">
        <v>335</v>
      </c>
      <c r="BB162" s="47" t="b">
        <v>1</v>
      </c>
    </row>
    <row r="163" spans="1:54" x14ac:dyDescent="0.2">
      <c r="A163" s="1"/>
      <c r="B163" s="45"/>
      <c r="C163" s="32"/>
      <c r="D163" s="32" t="s">
        <v>336</v>
      </c>
      <c r="E163" s="33">
        <v>86076.190000000017</v>
      </c>
      <c r="F163" s="33">
        <v>49590</v>
      </c>
      <c r="G163" s="33">
        <v>30276</v>
      </c>
      <c r="H163" s="33">
        <v>30276</v>
      </c>
      <c r="I163" s="33">
        <v>30276</v>
      </c>
      <c r="J163" s="33">
        <v>30881.520000000004</v>
      </c>
      <c r="K163" s="33">
        <v>31499.150400000006</v>
      </c>
      <c r="L163" s="33">
        <v>32129.133408000005</v>
      </c>
      <c r="M163" s="33">
        <v>32771.716076160003</v>
      </c>
      <c r="N163" s="33">
        <v>33427.150397683203</v>
      </c>
      <c r="O163" s="33">
        <v>34095.69340563687</v>
      </c>
      <c r="P163" s="33">
        <v>34777.607273749607</v>
      </c>
      <c r="Q163" s="33">
        <v>35473.159419224598</v>
      </c>
      <c r="R163" s="33">
        <v>36182.62260760909</v>
      </c>
      <c r="S163" s="33">
        <v>36906.275059761276</v>
      </c>
      <c r="T163" s="33">
        <v>37644.400560956499</v>
      </c>
      <c r="U163" s="33">
        <v>38397.288572175632</v>
      </c>
      <c r="V163" s="33">
        <v>39165.234343619144</v>
      </c>
      <c r="W163" s="33">
        <v>39948.539030491527</v>
      </c>
      <c r="X163" s="33">
        <v>40747.509811101358</v>
      </c>
      <c r="Y163" s="33">
        <v>41562.460007323389</v>
      </c>
      <c r="Z163" s="33">
        <v>42393.709207469859</v>
      </c>
      <c r="AA163" s="33">
        <v>43241.583391619257</v>
      </c>
      <c r="AB163" s="33">
        <v>44106.41505945164</v>
      </c>
      <c r="AC163" s="33">
        <v>44988.543360640673</v>
      </c>
      <c r="AD163" s="33">
        <v>45888.314227853487</v>
      </c>
      <c r="AE163" s="33">
        <v>46806.080512410561</v>
      </c>
      <c r="AF163" s="33">
        <v>47742.202122658768</v>
      </c>
      <c r="AG163" s="33">
        <v>48697.046165111948</v>
      </c>
      <c r="AH163" s="33">
        <v>49670.987088414193</v>
      </c>
      <c r="AI163" s="33">
        <v>50664.406830182474</v>
      </c>
      <c r="AJ163" s="33">
        <v>51677.694966786126</v>
      </c>
      <c r="AK163" s="33">
        <v>52711.248866121845</v>
      </c>
      <c r="AL163" s="33">
        <v>53765.473843444284</v>
      </c>
      <c r="AM163" s="33">
        <v>54840.783320313174</v>
      </c>
      <c r="AN163" s="33">
        <v>55937.598986719444</v>
      </c>
      <c r="AO163" s="33">
        <v>57056.350966453836</v>
      </c>
      <c r="AP163" s="33">
        <v>58197.477985782905</v>
      </c>
      <c r="AQ163" s="33">
        <v>59361.427545498569</v>
      </c>
      <c r="AR163" s="33">
        <v>60548.656096408544</v>
      </c>
      <c r="AS163" s="34">
        <v>61759.629218336719</v>
      </c>
      <c r="AU163" s="46" t="s">
        <v>229</v>
      </c>
      <c r="AV163" s="46" t="s">
        <v>226</v>
      </c>
      <c r="AW163" s="46" t="s">
        <v>333</v>
      </c>
      <c r="AX163" s="46" t="s">
        <v>230</v>
      </c>
      <c r="AY163" s="46" t="s">
        <v>314</v>
      </c>
      <c r="AZ163" s="46" t="s">
        <v>337</v>
      </c>
      <c r="BB163" s="47" t="b">
        <v>1</v>
      </c>
    </row>
    <row r="164" spans="1:54" hidden="1" x14ac:dyDescent="0.2">
      <c r="A164" s="1"/>
      <c r="B164" s="45"/>
      <c r="C164" s="32"/>
      <c r="D164" s="32" t="s">
        <v>338</v>
      </c>
      <c r="E164" s="33">
        <v>0</v>
      </c>
      <c r="F164" s="33">
        <v>0</v>
      </c>
      <c r="G164" s="33">
        <v>0</v>
      </c>
      <c r="H164" s="33">
        <v>0</v>
      </c>
      <c r="I164" s="33">
        <v>0</v>
      </c>
      <c r="J164" s="33">
        <v>0</v>
      </c>
      <c r="K164" s="33">
        <v>0</v>
      </c>
      <c r="L164" s="33">
        <v>0</v>
      </c>
      <c r="M164" s="33">
        <v>0</v>
      </c>
      <c r="N164" s="33">
        <v>0</v>
      </c>
      <c r="O164" s="33">
        <v>0</v>
      </c>
      <c r="P164" s="33">
        <v>0</v>
      </c>
      <c r="Q164" s="33">
        <v>0</v>
      </c>
      <c r="R164" s="33">
        <v>0</v>
      </c>
      <c r="S164" s="33">
        <v>0</v>
      </c>
      <c r="T164" s="33">
        <v>0</v>
      </c>
      <c r="U164" s="33">
        <v>0</v>
      </c>
      <c r="V164" s="33">
        <v>0</v>
      </c>
      <c r="W164" s="33">
        <v>0</v>
      </c>
      <c r="X164" s="33">
        <v>0</v>
      </c>
      <c r="Y164" s="33">
        <v>0</v>
      </c>
      <c r="Z164" s="33">
        <v>0</v>
      </c>
      <c r="AA164" s="33">
        <v>0</v>
      </c>
      <c r="AB164" s="33">
        <v>0</v>
      </c>
      <c r="AC164" s="33">
        <v>0</v>
      </c>
      <c r="AD164" s="33">
        <v>0</v>
      </c>
      <c r="AE164" s="33">
        <v>0</v>
      </c>
      <c r="AF164" s="33">
        <v>0</v>
      </c>
      <c r="AG164" s="33">
        <v>0</v>
      </c>
      <c r="AH164" s="33">
        <v>0</v>
      </c>
      <c r="AI164" s="33">
        <v>0</v>
      </c>
      <c r="AJ164" s="33">
        <v>0</v>
      </c>
      <c r="AK164" s="33">
        <v>0</v>
      </c>
      <c r="AL164" s="33">
        <v>0</v>
      </c>
      <c r="AM164" s="33">
        <v>0</v>
      </c>
      <c r="AN164" s="33">
        <v>0</v>
      </c>
      <c r="AO164" s="33">
        <v>0</v>
      </c>
      <c r="AP164" s="33">
        <v>0</v>
      </c>
      <c r="AQ164" s="33">
        <v>0</v>
      </c>
      <c r="AR164" s="33">
        <v>0</v>
      </c>
      <c r="AS164" s="34">
        <v>0</v>
      </c>
      <c r="AU164" s="46" t="s">
        <v>229</v>
      </c>
      <c r="AV164" s="46" t="s">
        <v>226</v>
      </c>
      <c r="AW164" s="46" t="s">
        <v>333</v>
      </c>
      <c r="AX164" s="46" t="s">
        <v>230</v>
      </c>
      <c r="AY164" s="46" t="s">
        <v>314</v>
      </c>
      <c r="AZ164" s="46" t="s">
        <v>339</v>
      </c>
      <c r="BB164" s="47" t="b">
        <v>0</v>
      </c>
    </row>
    <row r="165" spans="1:54" x14ac:dyDescent="0.2">
      <c r="A165" s="1"/>
      <c r="B165" s="45"/>
      <c r="C165" s="32"/>
      <c r="D165" s="49" t="s">
        <v>340</v>
      </c>
      <c r="E165" s="50">
        <v>679522.43047006603</v>
      </c>
      <c r="F165" s="50">
        <v>486405.35648999998</v>
      </c>
      <c r="G165" s="50">
        <f t="shared" ref="F165:AS165" si="23">SUM(G162:G164)</f>
        <v>577863.85462739994</v>
      </c>
      <c r="H165" s="50">
        <f t="shared" si="23"/>
        <v>588509.61171994789</v>
      </c>
      <c r="I165" s="50">
        <f t="shared" si="23"/>
        <v>599368.28395434679</v>
      </c>
      <c r="J165" s="50">
        <f t="shared" si="23"/>
        <v>611049.64963343367</v>
      </c>
      <c r="K165" s="50">
        <f t="shared" si="23"/>
        <v>622728.64535441867</v>
      </c>
      <c r="L165" s="50">
        <f t="shared" si="23"/>
        <v>634641.22098982299</v>
      </c>
      <c r="M165" s="50">
        <f t="shared" si="23"/>
        <v>646792.04813793546</v>
      </c>
      <c r="N165" s="50">
        <f t="shared" si="23"/>
        <v>659185.89182901033</v>
      </c>
      <c r="O165" s="50">
        <f t="shared" si="23"/>
        <v>671827.61239390646</v>
      </c>
      <c r="P165" s="50">
        <f t="shared" si="23"/>
        <v>684722.16737010051</v>
      </c>
      <c r="Q165" s="50">
        <f t="shared" si="23"/>
        <v>697874.61344581842</v>
      </c>
      <c r="R165" s="50">
        <f t="shared" si="23"/>
        <v>711290.10844305088</v>
      </c>
      <c r="S165" s="50">
        <f t="shared" si="23"/>
        <v>724973.91334022814</v>
      </c>
      <c r="T165" s="50">
        <f t="shared" si="23"/>
        <v>738931.39433534839</v>
      </c>
      <c r="U165" s="50">
        <f t="shared" si="23"/>
        <v>753168.02495037147</v>
      </c>
      <c r="V165" s="50">
        <f t="shared" si="23"/>
        <v>767689.38817769499</v>
      </c>
      <c r="W165" s="50">
        <f t="shared" si="23"/>
        <v>782501.17866956443</v>
      </c>
      <c r="X165" s="50">
        <f t="shared" si="23"/>
        <v>797609.20497127215</v>
      </c>
      <c r="Y165" s="50">
        <f t="shared" si="23"/>
        <v>813019.3917990136</v>
      </c>
      <c r="Z165" s="50">
        <f t="shared" si="23"/>
        <v>828737.78236330976</v>
      </c>
      <c r="AA165" s="50">
        <f t="shared" si="23"/>
        <v>844770.54073889193</v>
      </c>
      <c r="AB165" s="50">
        <f t="shared" si="23"/>
        <v>861123.95428198611</v>
      </c>
      <c r="AC165" s="50">
        <f t="shared" si="23"/>
        <v>877804.4360959417</v>
      </c>
      <c r="AD165" s="50">
        <f t="shared" si="23"/>
        <v>894818.52754617645</v>
      </c>
      <c r="AE165" s="50">
        <f t="shared" si="23"/>
        <v>912172.90082541632</v>
      </c>
      <c r="AF165" s="50">
        <f t="shared" si="23"/>
        <v>929874.36157024046</v>
      </c>
      <c r="AG165" s="50">
        <f t="shared" si="23"/>
        <v>947929.85152996134</v>
      </c>
      <c r="AH165" s="50">
        <f t="shared" si="23"/>
        <v>966346.45128887671</v>
      </c>
      <c r="AI165" s="50">
        <f t="shared" si="23"/>
        <v>985131.38304297044</v>
      </c>
      <c r="AJ165" s="50">
        <f t="shared" si="23"/>
        <v>1004292.0134321456</v>
      </c>
      <c r="AK165" s="50">
        <f t="shared" si="23"/>
        <v>1023835.8564291046</v>
      </c>
      <c r="AL165" s="50">
        <f t="shared" si="23"/>
        <v>1043770.5762860026</v>
      </c>
      <c r="AM165" s="50">
        <f t="shared" si="23"/>
        <v>1064103.9905400388</v>
      </c>
      <c r="AN165" s="50">
        <f t="shared" si="23"/>
        <v>1084844.0730791555</v>
      </c>
      <c r="AO165" s="50">
        <f t="shared" si="23"/>
        <v>1105998.9572690546</v>
      </c>
      <c r="AP165" s="50">
        <f t="shared" si="23"/>
        <v>1127576.9391427522</v>
      </c>
      <c r="AQ165" s="50">
        <f t="shared" si="23"/>
        <v>1149586.4806539232</v>
      </c>
      <c r="AR165" s="50">
        <f t="shared" si="23"/>
        <v>1172036.2129953171</v>
      </c>
      <c r="AS165" s="51">
        <f t="shared" si="23"/>
        <v>1194934.9399835395</v>
      </c>
      <c r="AU165" s="52"/>
      <c r="AV165" s="52"/>
      <c r="AW165" s="52"/>
      <c r="AX165" s="52"/>
      <c r="AY165" s="52"/>
      <c r="AZ165" s="52"/>
      <c r="BB165" s="53" t="b">
        <v>1</v>
      </c>
    </row>
    <row r="166" spans="1:54" x14ac:dyDescent="0.2">
      <c r="A166" s="77"/>
      <c r="B166" s="45"/>
      <c r="C166" s="32" t="s">
        <v>341</v>
      </c>
      <c r="D166" s="32"/>
      <c r="E166" s="33"/>
      <c r="F166" s="33"/>
      <c r="G166" s="33"/>
      <c r="H166" s="33"/>
      <c r="I166" s="33"/>
      <c r="J166" s="33"/>
      <c r="K166" s="33"/>
      <c r="L166" s="33"/>
      <c r="M166" s="33"/>
      <c r="N166" s="33"/>
      <c r="O166" s="33"/>
      <c r="P166" s="33"/>
      <c r="Q166" s="33"/>
      <c r="R166" s="33"/>
      <c r="S166" s="33"/>
      <c r="T166" s="33"/>
      <c r="U166" s="33"/>
      <c r="V166" s="33"/>
      <c r="W166" s="33"/>
      <c r="X166" s="33"/>
      <c r="Y166" s="33"/>
      <c r="Z166" s="33"/>
      <c r="AA166" s="33"/>
      <c r="AB166" s="33"/>
      <c r="AC166" s="33"/>
      <c r="AD166" s="33"/>
      <c r="AE166" s="33"/>
      <c r="AF166" s="33"/>
      <c r="AG166" s="33"/>
      <c r="AH166" s="33"/>
      <c r="AI166" s="33"/>
      <c r="AJ166" s="33"/>
      <c r="AK166" s="33"/>
      <c r="AL166" s="33"/>
      <c r="AM166" s="33"/>
      <c r="AN166" s="33"/>
      <c r="AO166" s="33"/>
      <c r="AP166" s="33"/>
      <c r="AQ166" s="33"/>
      <c r="AR166" s="33"/>
      <c r="AS166" s="34"/>
      <c r="AU166" s="43"/>
      <c r="AV166" s="43"/>
      <c r="AW166" s="43"/>
      <c r="AX166" s="43"/>
      <c r="AY166" s="43"/>
      <c r="AZ166" s="43"/>
      <c r="BB166" s="40" t="b">
        <v>1</v>
      </c>
    </row>
    <row r="167" spans="1:54" x14ac:dyDescent="0.2">
      <c r="A167" s="1"/>
      <c r="B167" s="45"/>
      <c r="C167" s="32"/>
      <c r="D167" s="32" t="s">
        <v>342</v>
      </c>
      <c r="E167" s="33">
        <v>102712.29000000001</v>
      </c>
      <c r="F167" s="33">
        <v>15000</v>
      </c>
      <c r="G167" s="33">
        <v>127697.07135037499</v>
      </c>
      <c r="H167" s="33">
        <v>130251.01277738248</v>
      </c>
      <c r="I167" s="33">
        <v>132856.03303293014</v>
      </c>
      <c r="J167" s="33">
        <v>135513.15369358874</v>
      </c>
      <c r="K167" s="33">
        <v>138223.4167674605</v>
      </c>
      <c r="L167" s="33">
        <v>140987.88510280973</v>
      </c>
      <c r="M167" s="33">
        <v>143807.64280486593</v>
      </c>
      <c r="N167" s="33">
        <v>146683.79566096322</v>
      </c>
      <c r="O167" s="33">
        <v>149617.47157418251</v>
      </c>
      <c r="P167" s="33">
        <v>152609.82100566616</v>
      </c>
      <c r="Q167" s="33">
        <v>155662.01742577949</v>
      </c>
      <c r="R167" s="33">
        <v>158775.25777429508</v>
      </c>
      <c r="S167" s="33">
        <v>161950.76292978099</v>
      </c>
      <c r="T167" s="33">
        <v>165189.7781883766</v>
      </c>
      <c r="U167" s="33">
        <v>168493.57375214415</v>
      </c>
      <c r="V167" s="33">
        <v>171863.44522718704</v>
      </c>
      <c r="W167" s="33">
        <v>175300.71413173078</v>
      </c>
      <c r="X167" s="33">
        <v>178806.72841436541</v>
      </c>
      <c r="Y167" s="33">
        <v>182382.86298265273</v>
      </c>
      <c r="Z167" s="33">
        <v>186030.52024230579</v>
      </c>
      <c r="AA167" s="33">
        <v>189751.13064715191</v>
      </c>
      <c r="AB167" s="33">
        <v>193546.15326009496</v>
      </c>
      <c r="AC167" s="33">
        <v>197417.07632529686</v>
      </c>
      <c r="AD167" s="33">
        <v>201365.41785180278</v>
      </c>
      <c r="AE167" s="33">
        <v>205392.72620883884</v>
      </c>
      <c r="AF167" s="33">
        <v>209500.58073301561</v>
      </c>
      <c r="AG167" s="33">
        <v>213690.59234767593</v>
      </c>
      <c r="AH167" s="33">
        <v>217964.40419462946</v>
      </c>
      <c r="AI167" s="33">
        <v>222323.69227852207</v>
      </c>
      <c r="AJ167" s="33">
        <v>226770.1661240925</v>
      </c>
      <c r="AK167" s="33">
        <v>231305.56944657437</v>
      </c>
      <c r="AL167" s="33">
        <v>235931.68083550583</v>
      </c>
      <c r="AM167" s="33">
        <v>240650.31445221594</v>
      </c>
      <c r="AN167" s="33">
        <v>245463.32074126028</v>
      </c>
      <c r="AO167" s="33">
        <v>250372.58715608547</v>
      </c>
      <c r="AP167" s="33">
        <v>255380.0388992072</v>
      </c>
      <c r="AQ167" s="33">
        <v>260487.63967719133</v>
      </c>
      <c r="AR167" s="33">
        <v>265697.39247073518</v>
      </c>
      <c r="AS167" s="34">
        <v>271011.3403201499</v>
      </c>
      <c r="AU167" s="46" t="s">
        <v>229</v>
      </c>
      <c r="AV167" s="46" t="s">
        <v>226</v>
      </c>
      <c r="AW167" s="46" t="s">
        <v>341</v>
      </c>
      <c r="AX167" s="46" t="s">
        <v>230</v>
      </c>
      <c r="AY167" s="46" t="s">
        <v>343</v>
      </c>
      <c r="AZ167" s="46" t="s">
        <v>344</v>
      </c>
      <c r="BB167" s="47" t="b">
        <v>1</v>
      </c>
    </row>
    <row r="168" spans="1:54" x14ac:dyDescent="0.2">
      <c r="A168" s="1"/>
      <c r="B168" s="45"/>
      <c r="C168" s="32"/>
      <c r="D168" s="67" t="s">
        <v>345</v>
      </c>
      <c r="E168" s="33">
        <v>10579.48056640625</v>
      </c>
      <c r="F168" s="33">
        <v>3000</v>
      </c>
      <c r="G168" s="33">
        <v>11006.891581289065</v>
      </c>
      <c r="H168" s="33">
        <v>11227.029412914846</v>
      </c>
      <c r="I168" s="33">
        <v>11451.570001173142</v>
      </c>
      <c r="J168" s="33">
        <v>11680.601401196605</v>
      </c>
      <c r="K168" s="33">
        <v>11914.213429220537</v>
      </c>
      <c r="L168" s="33">
        <v>12152.497697804947</v>
      </c>
      <c r="M168" s="33">
        <v>12395.547651761046</v>
      </c>
      <c r="N168" s="33">
        <v>12643.458604796268</v>
      </c>
      <c r="O168" s="33">
        <v>12896.327776892194</v>
      </c>
      <c r="P168" s="33">
        <v>13154.254332430039</v>
      </c>
      <c r="Q168" s="33">
        <v>13417.339419078638</v>
      </c>
      <c r="R168" s="33">
        <v>13685.68620746021</v>
      </c>
      <c r="S168" s="33">
        <v>13959.399931609416</v>
      </c>
      <c r="T168" s="33">
        <v>14238.587930241603</v>
      </c>
      <c r="U168" s="33">
        <v>14523.359688846436</v>
      </c>
      <c r="V168" s="33">
        <v>14813.826882623365</v>
      </c>
      <c r="W168" s="33">
        <v>15110.103420275831</v>
      </c>
      <c r="X168" s="33">
        <v>15412.305488681348</v>
      </c>
      <c r="Y168" s="33">
        <v>15720.551598454975</v>
      </c>
      <c r="Z168" s="33">
        <v>16034.962630424074</v>
      </c>
      <c r="AA168" s="33">
        <v>16355.661883032555</v>
      </c>
      <c r="AB168" s="33">
        <v>16682.775120693204</v>
      </c>
      <c r="AC168" s="33">
        <v>17016.43062310707</v>
      </c>
      <c r="AD168" s="33">
        <v>17356.75923556921</v>
      </c>
      <c r="AE168" s="33">
        <v>17703.894420280594</v>
      </c>
      <c r="AF168" s="33">
        <v>18057.972308686207</v>
      </c>
      <c r="AG168" s="33">
        <v>18419.131754859929</v>
      </c>
      <c r="AH168" s="33">
        <v>18787.514389957127</v>
      </c>
      <c r="AI168" s="33">
        <v>19163.26467775627</v>
      </c>
      <c r="AJ168" s="33">
        <v>19546.529971311396</v>
      </c>
      <c r="AK168" s="33">
        <v>19937.460570737621</v>
      </c>
      <c r="AL168" s="33">
        <v>20336.209782152375</v>
      </c>
      <c r="AM168" s="33">
        <v>20742.933977795423</v>
      </c>
      <c r="AN168" s="33">
        <v>21157.792657351332</v>
      </c>
      <c r="AO168" s="33">
        <v>21580.948510498358</v>
      </c>
      <c r="AP168" s="33">
        <v>22012.567480708327</v>
      </c>
      <c r="AQ168" s="33">
        <v>22452.818830322496</v>
      </c>
      <c r="AR168" s="33">
        <v>22901.875206928948</v>
      </c>
      <c r="AS168" s="34">
        <v>23359.912711067525</v>
      </c>
      <c r="AU168" s="46" t="s">
        <v>229</v>
      </c>
      <c r="AV168" s="46" t="s">
        <v>226</v>
      </c>
      <c r="AW168" s="46" t="s">
        <v>341</v>
      </c>
      <c r="AX168" s="46" t="s">
        <v>230</v>
      </c>
      <c r="AY168" s="46" t="s">
        <v>343</v>
      </c>
      <c r="AZ168" s="46" t="s">
        <v>346</v>
      </c>
      <c r="BB168" s="47" t="b">
        <v>1</v>
      </c>
    </row>
    <row r="169" spans="1:54" x14ac:dyDescent="0.2">
      <c r="A169" s="1"/>
      <c r="B169" s="45"/>
      <c r="C169" s="32"/>
      <c r="D169" s="32" t="s">
        <v>347</v>
      </c>
      <c r="E169" s="33">
        <v>332395.26</v>
      </c>
      <c r="F169" s="33">
        <v>5000</v>
      </c>
      <c r="G169" s="33">
        <v>255000</v>
      </c>
      <c r="H169" s="33">
        <v>260100.00000000003</v>
      </c>
      <c r="I169" s="33">
        <v>265302.00000000006</v>
      </c>
      <c r="J169" s="33">
        <v>270608.04000000004</v>
      </c>
      <c r="K169" s="33">
        <v>276020.20080000011</v>
      </c>
      <c r="L169" s="33">
        <v>281540.60481600009</v>
      </c>
      <c r="M169" s="33">
        <v>287171.41691232007</v>
      </c>
      <c r="N169" s="33">
        <v>292914.84525056649</v>
      </c>
      <c r="O169" s="33">
        <v>298773.14215557784</v>
      </c>
      <c r="P169" s="33">
        <v>304748.60499868938</v>
      </c>
      <c r="Q169" s="33">
        <v>310843.5770986632</v>
      </c>
      <c r="R169" s="33">
        <v>317060.44864063646</v>
      </c>
      <c r="S169" s="33">
        <v>323401.65761344921</v>
      </c>
      <c r="T169" s="33">
        <v>329869.69076571823</v>
      </c>
      <c r="U169" s="33">
        <v>336467.08458103257</v>
      </c>
      <c r="V169" s="33">
        <v>343196.42627265322</v>
      </c>
      <c r="W169" s="33">
        <v>350060.3547981063</v>
      </c>
      <c r="X169" s="33">
        <v>357061.56189406844</v>
      </c>
      <c r="Y169" s="33">
        <v>364202.79313194979</v>
      </c>
      <c r="Z169" s="33">
        <v>371486.84899458883</v>
      </c>
      <c r="AA169" s="33">
        <v>378916.58597448055</v>
      </c>
      <c r="AB169" s="33">
        <v>386494.9176939702</v>
      </c>
      <c r="AC169" s="33">
        <v>394224.8160478496</v>
      </c>
      <c r="AD169" s="33">
        <v>402109.31236880663</v>
      </c>
      <c r="AE169" s="33">
        <v>410151.49861618277</v>
      </c>
      <c r="AF169" s="33">
        <v>418354.52858850639</v>
      </c>
      <c r="AG169" s="33">
        <v>426721.61916027655</v>
      </c>
      <c r="AH169" s="33">
        <v>435256.05154348206</v>
      </c>
      <c r="AI169" s="33">
        <v>443961.17257435172</v>
      </c>
      <c r="AJ169" s="33">
        <v>452840.3960258388</v>
      </c>
      <c r="AK169" s="33">
        <v>461897.20394635561</v>
      </c>
      <c r="AL169" s="33">
        <v>471135.14802528272</v>
      </c>
      <c r="AM169" s="33">
        <v>480557.85098578833</v>
      </c>
      <c r="AN169" s="33">
        <v>490169.00800550415</v>
      </c>
      <c r="AO169" s="33">
        <v>499972.38816561422</v>
      </c>
      <c r="AP169" s="33">
        <v>509971.83592892648</v>
      </c>
      <c r="AQ169" s="33">
        <v>520171.27264750499</v>
      </c>
      <c r="AR169" s="33">
        <v>530574.69810045511</v>
      </c>
      <c r="AS169" s="34">
        <v>541186.19206246419</v>
      </c>
      <c r="AU169" s="46" t="s">
        <v>229</v>
      </c>
      <c r="AV169" s="46" t="s">
        <v>226</v>
      </c>
      <c r="AW169" s="46" t="s">
        <v>341</v>
      </c>
      <c r="AX169" s="46" t="s">
        <v>230</v>
      </c>
      <c r="AY169" s="46" t="s">
        <v>343</v>
      </c>
      <c r="AZ169" s="46" t="s">
        <v>348</v>
      </c>
      <c r="BB169" s="47" t="b">
        <v>1</v>
      </c>
    </row>
    <row r="170" spans="1:54" x14ac:dyDescent="0.2">
      <c r="A170" s="1"/>
      <c r="B170" s="45"/>
      <c r="C170" s="32"/>
      <c r="D170" s="49" t="s">
        <v>349</v>
      </c>
      <c r="E170" s="50">
        <v>445687.03056640626</v>
      </c>
      <c r="F170" s="50">
        <v>23000</v>
      </c>
      <c r="G170" s="50">
        <f t="shared" ref="F170:AN170" si="24">SUM(G167:G169)</f>
        <v>393703.96293166408</v>
      </c>
      <c r="H170" s="50">
        <f t="shared" si="24"/>
        <v>401578.04219029739</v>
      </c>
      <c r="I170" s="50">
        <f t="shared" si="24"/>
        <v>409609.60303410335</v>
      </c>
      <c r="J170" s="50">
        <f t="shared" si="24"/>
        <v>417801.7950947854</v>
      </c>
      <c r="K170" s="50">
        <f t="shared" si="24"/>
        <v>426157.83099668112</v>
      </c>
      <c r="L170" s="50">
        <f t="shared" si="24"/>
        <v>434680.98761661479</v>
      </c>
      <c r="M170" s="50">
        <f t="shared" si="24"/>
        <v>443374.60736894701</v>
      </c>
      <c r="N170" s="50">
        <f t="shared" si="24"/>
        <v>452242.09951632598</v>
      </c>
      <c r="O170" s="50">
        <f t="shared" si="24"/>
        <v>461286.94150665251</v>
      </c>
      <c r="P170" s="50">
        <f t="shared" si="24"/>
        <v>470512.68033678562</v>
      </c>
      <c r="Q170" s="50">
        <f t="shared" si="24"/>
        <v>479922.93394352135</v>
      </c>
      <c r="R170" s="50">
        <f t="shared" si="24"/>
        <v>489521.39262239175</v>
      </c>
      <c r="S170" s="50">
        <f t="shared" si="24"/>
        <v>499311.82047483965</v>
      </c>
      <c r="T170" s="50">
        <f t="shared" si="24"/>
        <v>509298.0568843364</v>
      </c>
      <c r="U170" s="50">
        <f t="shared" si="24"/>
        <v>519484.01802202314</v>
      </c>
      <c r="V170" s="50">
        <f t="shared" si="24"/>
        <v>529873.69838246366</v>
      </c>
      <c r="W170" s="50">
        <f t="shared" si="24"/>
        <v>540471.17235011293</v>
      </c>
      <c r="X170" s="50">
        <f t="shared" si="24"/>
        <v>551280.59579711524</v>
      </c>
      <c r="Y170" s="50">
        <f t="shared" si="24"/>
        <v>562306.20771305752</v>
      </c>
      <c r="Z170" s="50">
        <f t="shared" si="24"/>
        <v>573552.33186731872</v>
      </c>
      <c r="AA170" s="50">
        <f t="shared" si="24"/>
        <v>585023.37850466499</v>
      </c>
      <c r="AB170" s="50">
        <f t="shared" si="24"/>
        <v>596723.84607475833</v>
      </c>
      <c r="AC170" s="50">
        <f t="shared" si="24"/>
        <v>608658.3229962535</v>
      </c>
      <c r="AD170" s="50">
        <f t="shared" si="24"/>
        <v>620831.48945617862</v>
      </c>
      <c r="AE170" s="50">
        <f t="shared" si="24"/>
        <v>633248.11924530216</v>
      </c>
      <c r="AF170" s="50">
        <f t="shared" si="24"/>
        <v>645913.08163020818</v>
      </c>
      <c r="AG170" s="50">
        <f t="shared" si="24"/>
        <v>658831.34326281236</v>
      </c>
      <c r="AH170" s="50">
        <f t="shared" si="24"/>
        <v>672007.9701280687</v>
      </c>
      <c r="AI170" s="50">
        <f t="shared" si="24"/>
        <v>685448.12953063007</v>
      </c>
      <c r="AJ170" s="50">
        <f t="shared" si="24"/>
        <v>699157.09212124266</v>
      </c>
      <c r="AK170" s="50">
        <f t="shared" si="24"/>
        <v>713140.23396366765</v>
      </c>
      <c r="AL170" s="50">
        <f t="shared" si="24"/>
        <v>727403.03864294093</v>
      </c>
      <c r="AM170" s="50">
        <f t="shared" si="24"/>
        <v>741951.09941579972</v>
      </c>
      <c r="AN170" s="50">
        <f t="shared" si="24"/>
        <v>756790.12140411581</v>
      </c>
      <c r="AO170" s="50">
        <f>SUM(AO167:AO169)</f>
        <v>771925.92383219802</v>
      </c>
      <c r="AP170" s="50">
        <f>SUM(AP167:AP169)</f>
        <v>787364.44230884197</v>
      </c>
      <c r="AQ170" s="50">
        <f>SUM(AQ167:AQ169)</f>
        <v>803111.73115501879</v>
      </c>
      <c r="AR170" s="50">
        <f>SUM(AR167:AR169)</f>
        <v>819173.96577811916</v>
      </c>
      <c r="AS170" s="51">
        <f>SUM(AS167:AS169)</f>
        <v>835557.44509368157</v>
      </c>
      <c r="AU170" s="52"/>
      <c r="AV170" s="52"/>
      <c r="AW170" s="52"/>
      <c r="AX170" s="52"/>
      <c r="AY170" s="52"/>
      <c r="AZ170" s="52"/>
      <c r="BB170" s="53" t="b">
        <v>1</v>
      </c>
    </row>
    <row r="171" spans="1:54" x14ac:dyDescent="0.2">
      <c r="A171" s="1"/>
      <c r="B171" s="45"/>
      <c r="C171" s="32" t="s">
        <v>350</v>
      </c>
      <c r="D171" s="32"/>
      <c r="E171" s="33"/>
      <c r="F171" s="33"/>
      <c r="G171" s="33"/>
      <c r="H171" s="33"/>
      <c r="I171" s="33"/>
      <c r="J171" s="33"/>
      <c r="K171" s="33"/>
      <c r="L171" s="33"/>
      <c r="M171" s="33"/>
      <c r="N171" s="33"/>
      <c r="O171" s="33"/>
      <c r="P171" s="33"/>
      <c r="Q171" s="33"/>
      <c r="R171" s="33"/>
      <c r="S171" s="33"/>
      <c r="T171" s="33"/>
      <c r="U171" s="33"/>
      <c r="V171" s="33"/>
      <c r="W171" s="33"/>
      <c r="X171" s="33"/>
      <c r="Y171" s="33"/>
      <c r="Z171" s="33"/>
      <c r="AA171" s="33"/>
      <c r="AB171" s="33"/>
      <c r="AC171" s="33"/>
      <c r="AD171" s="33"/>
      <c r="AE171" s="33"/>
      <c r="AF171" s="33"/>
      <c r="AG171" s="33"/>
      <c r="AH171" s="33"/>
      <c r="AI171" s="33"/>
      <c r="AJ171" s="33"/>
      <c r="AK171" s="33"/>
      <c r="AL171" s="33"/>
      <c r="AM171" s="33"/>
      <c r="AN171" s="33"/>
      <c r="AO171" s="33"/>
      <c r="AP171" s="33"/>
      <c r="AQ171" s="33"/>
      <c r="AR171" s="33"/>
      <c r="AS171" s="34"/>
      <c r="AU171" s="43"/>
      <c r="AV171" s="43"/>
      <c r="AW171" s="43"/>
      <c r="AX171" s="43"/>
      <c r="AY171" s="43"/>
      <c r="AZ171" s="43"/>
      <c r="BB171" s="40" t="b">
        <v>1</v>
      </c>
    </row>
    <row r="172" spans="1:54" hidden="1" x14ac:dyDescent="0.2">
      <c r="A172" s="1"/>
      <c r="B172" s="45"/>
      <c r="C172" s="32"/>
      <c r="D172" s="32" t="s">
        <v>351</v>
      </c>
      <c r="E172" s="33">
        <v>0</v>
      </c>
      <c r="F172" s="33">
        <v>0</v>
      </c>
      <c r="G172" s="33">
        <v>0</v>
      </c>
      <c r="H172" s="33">
        <v>0</v>
      </c>
      <c r="I172" s="33">
        <v>0</v>
      </c>
      <c r="J172" s="33">
        <v>0</v>
      </c>
      <c r="K172" s="33">
        <v>0</v>
      </c>
      <c r="L172" s="33">
        <v>0</v>
      </c>
      <c r="M172" s="33">
        <v>0</v>
      </c>
      <c r="N172" s="33">
        <v>0</v>
      </c>
      <c r="O172" s="33">
        <v>0</v>
      </c>
      <c r="P172" s="33">
        <v>0</v>
      </c>
      <c r="Q172" s="33">
        <v>0</v>
      </c>
      <c r="R172" s="33">
        <v>0</v>
      </c>
      <c r="S172" s="33">
        <v>0</v>
      </c>
      <c r="T172" s="33">
        <v>0</v>
      </c>
      <c r="U172" s="33">
        <v>0</v>
      </c>
      <c r="V172" s="33">
        <v>0</v>
      </c>
      <c r="W172" s="33">
        <v>0</v>
      </c>
      <c r="X172" s="33">
        <v>0</v>
      </c>
      <c r="Y172" s="33">
        <v>0</v>
      </c>
      <c r="Z172" s="33">
        <v>0</v>
      </c>
      <c r="AA172" s="33">
        <v>0</v>
      </c>
      <c r="AB172" s="33">
        <v>0</v>
      </c>
      <c r="AC172" s="33">
        <v>0</v>
      </c>
      <c r="AD172" s="33">
        <v>0</v>
      </c>
      <c r="AE172" s="33">
        <v>0</v>
      </c>
      <c r="AF172" s="33">
        <v>0</v>
      </c>
      <c r="AG172" s="33">
        <v>0</v>
      </c>
      <c r="AH172" s="33">
        <v>0</v>
      </c>
      <c r="AI172" s="33">
        <v>0</v>
      </c>
      <c r="AJ172" s="33">
        <v>0</v>
      </c>
      <c r="AK172" s="33">
        <v>0</v>
      </c>
      <c r="AL172" s="33">
        <v>0</v>
      </c>
      <c r="AM172" s="33">
        <v>0</v>
      </c>
      <c r="AN172" s="33">
        <v>0</v>
      </c>
      <c r="AO172" s="33">
        <v>0</v>
      </c>
      <c r="AP172" s="33">
        <v>0</v>
      </c>
      <c r="AQ172" s="33">
        <v>0</v>
      </c>
      <c r="AR172" s="33">
        <v>0</v>
      </c>
      <c r="AS172" s="34">
        <v>0</v>
      </c>
      <c r="AU172" s="46" t="s">
        <v>229</v>
      </c>
      <c r="AV172" s="46" t="s">
        <v>226</v>
      </c>
      <c r="AW172" s="46" t="s">
        <v>350</v>
      </c>
      <c r="AX172" s="46" t="s">
        <v>230</v>
      </c>
      <c r="AY172" s="46" t="s">
        <v>352</v>
      </c>
      <c r="AZ172" s="46" t="s">
        <v>353</v>
      </c>
      <c r="BB172" s="47" t="b">
        <v>0</v>
      </c>
    </row>
    <row r="173" spans="1:54" hidden="1" x14ac:dyDescent="0.2">
      <c r="A173" s="1"/>
      <c r="B173" s="45"/>
      <c r="C173" s="32"/>
      <c r="D173" s="32" t="s">
        <v>354</v>
      </c>
      <c r="E173" s="33">
        <v>1198.22</v>
      </c>
      <c r="F173" s="33">
        <v>0</v>
      </c>
      <c r="G173" s="33">
        <v>0</v>
      </c>
      <c r="H173" s="33">
        <v>0</v>
      </c>
      <c r="I173" s="33">
        <v>0</v>
      </c>
      <c r="J173" s="33">
        <v>0</v>
      </c>
      <c r="K173" s="33">
        <v>0</v>
      </c>
      <c r="L173" s="33">
        <v>0</v>
      </c>
      <c r="M173" s="33">
        <v>0</v>
      </c>
      <c r="N173" s="33">
        <v>0</v>
      </c>
      <c r="O173" s="33">
        <v>0</v>
      </c>
      <c r="P173" s="33">
        <v>0</v>
      </c>
      <c r="Q173" s="33">
        <v>0</v>
      </c>
      <c r="R173" s="33">
        <v>0</v>
      </c>
      <c r="S173" s="33">
        <v>0</v>
      </c>
      <c r="T173" s="33">
        <v>0</v>
      </c>
      <c r="U173" s="33">
        <v>0</v>
      </c>
      <c r="V173" s="33">
        <v>0</v>
      </c>
      <c r="W173" s="33">
        <v>0</v>
      </c>
      <c r="X173" s="33">
        <v>0</v>
      </c>
      <c r="Y173" s="33">
        <v>0</v>
      </c>
      <c r="Z173" s="33">
        <v>0</v>
      </c>
      <c r="AA173" s="33">
        <v>0</v>
      </c>
      <c r="AB173" s="33">
        <v>0</v>
      </c>
      <c r="AC173" s="33">
        <v>0</v>
      </c>
      <c r="AD173" s="33">
        <v>0</v>
      </c>
      <c r="AE173" s="33">
        <v>0</v>
      </c>
      <c r="AF173" s="33">
        <v>0</v>
      </c>
      <c r="AG173" s="33">
        <v>0</v>
      </c>
      <c r="AH173" s="33">
        <v>0</v>
      </c>
      <c r="AI173" s="33">
        <v>0</v>
      </c>
      <c r="AJ173" s="33">
        <v>0</v>
      </c>
      <c r="AK173" s="33">
        <v>0</v>
      </c>
      <c r="AL173" s="33">
        <v>0</v>
      </c>
      <c r="AM173" s="33">
        <v>0</v>
      </c>
      <c r="AN173" s="33">
        <v>0</v>
      </c>
      <c r="AO173" s="33">
        <v>0</v>
      </c>
      <c r="AP173" s="33">
        <v>0</v>
      </c>
      <c r="AQ173" s="33">
        <v>0</v>
      </c>
      <c r="AR173" s="33">
        <v>0</v>
      </c>
      <c r="AS173" s="34">
        <v>0</v>
      </c>
      <c r="AU173" s="46" t="s">
        <v>229</v>
      </c>
      <c r="AV173" s="46" t="s">
        <v>226</v>
      </c>
      <c r="AW173" s="46" t="s">
        <v>350</v>
      </c>
      <c r="AX173" s="46" t="s">
        <v>230</v>
      </c>
      <c r="AY173" s="46" t="s">
        <v>352</v>
      </c>
      <c r="AZ173" s="46" t="s">
        <v>355</v>
      </c>
      <c r="BB173" s="47" t="b">
        <v>0</v>
      </c>
    </row>
    <row r="174" spans="1:54" hidden="1" x14ac:dyDescent="0.2">
      <c r="A174" s="1"/>
      <c r="B174" s="45"/>
      <c r="C174" s="32"/>
      <c r="D174" s="32" t="s">
        <v>356</v>
      </c>
      <c r="E174" s="33">
        <v>24500</v>
      </c>
      <c r="F174" s="33">
        <v>0</v>
      </c>
      <c r="G174" s="33">
        <v>0</v>
      </c>
      <c r="H174" s="33">
        <v>0</v>
      </c>
      <c r="I174" s="33">
        <v>0</v>
      </c>
      <c r="J174" s="33">
        <v>0</v>
      </c>
      <c r="K174" s="33">
        <v>0</v>
      </c>
      <c r="L174" s="33">
        <v>0</v>
      </c>
      <c r="M174" s="33">
        <v>0</v>
      </c>
      <c r="N174" s="33">
        <v>0</v>
      </c>
      <c r="O174" s="33">
        <v>0</v>
      </c>
      <c r="P174" s="33">
        <v>0</v>
      </c>
      <c r="Q174" s="33">
        <v>0</v>
      </c>
      <c r="R174" s="33">
        <v>0</v>
      </c>
      <c r="S174" s="33">
        <v>0</v>
      </c>
      <c r="T174" s="33">
        <v>0</v>
      </c>
      <c r="U174" s="33">
        <v>0</v>
      </c>
      <c r="V174" s="33">
        <v>0</v>
      </c>
      <c r="W174" s="33">
        <v>0</v>
      </c>
      <c r="X174" s="33">
        <v>0</v>
      </c>
      <c r="Y174" s="33">
        <v>0</v>
      </c>
      <c r="Z174" s="33">
        <v>0</v>
      </c>
      <c r="AA174" s="33">
        <v>0</v>
      </c>
      <c r="AB174" s="33">
        <v>0</v>
      </c>
      <c r="AC174" s="33">
        <v>0</v>
      </c>
      <c r="AD174" s="33">
        <v>0</v>
      </c>
      <c r="AE174" s="33">
        <v>0</v>
      </c>
      <c r="AF174" s="33">
        <v>0</v>
      </c>
      <c r="AG174" s="33">
        <v>0</v>
      </c>
      <c r="AH174" s="33">
        <v>0</v>
      </c>
      <c r="AI174" s="33">
        <v>0</v>
      </c>
      <c r="AJ174" s="33">
        <v>0</v>
      </c>
      <c r="AK174" s="33">
        <v>0</v>
      </c>
      <c r="AL174" s="33">
        <v>0</v>
      </c>
      <c r="AM174" s="33">
        <v>0</v>
      </c>
      <c r="AN174" s="33">
        <v>0</v>
      </c>
      <c r="AO174" s="33">
        <v>0</v>
      </c>
      <c r="AP174" s="33">
        <v>0</v>
      </c>
      <c r="AQ174" s="33">
        <v>0</v>
      </c>
      <c r="AR174" s="33">
        <v>0</v>
      </c>
      <c r="AS174" s="34">
        <v>0</v>
      </c>
      <c r="AU174" s="46" t="s">
        <v>229</v>
      </c>
      <c r="AV174" s="46" t="s">
        <v>226</v>
      </c>
      <c r="AW174" s="46" t="s">
        <v>350</v>
      </c>
      <c r="AX174" s="46" t="s">
        <v>230</v>
      </c>
      <c r="AY174" s="46" t="s">
        <v>352</v>
      </c>
      <c r="AZ174" s="46" t="s">
        <v>357</v>
      </c>
      <c r="BB174" s="47" t="b">
        <v>0</v>
      </c>
    </row>
    <row r="175" spans="1:54" x14ac:dyDescent="0.2">
      <c r="A175" s="1"/>
      <c r="B175" s="45"/>
      <c r="C175" s="32"/>
      <c r="D175" s="32" t="s">
        <v>358</v>
      </c>
      <c r="E175" s="33">
        <v>16254.26</v>
      </c>
      <c r="F175" s="33">
        <v>15817.341869080779</v>
      </c>
      <c r="G175" s="33">
        <v>22979.939040000001</v>
      </c>
      <c r="H175" s="33">
        <v>23439.5378208</v>
      </c>
      <c r="I175" s="33">
        <v>23908.328577216005</v>
      </c>
      <c r="J175" s="33">
        <v>24386.495148760325</v>
      </c>
      <c r="K175" s="33">
        <v>25393.881563958421</v>
      </c>
      <c r="L175" s="33">
        <v>26431.808837704935</v>
      </c>
      <c r="M175" s="33">
        <v>27501.095649775729</v>
      </c>
      <c r="N175" s="33">
        <v>28602.581210794269</v>
      </c>
      <c r="O175" s="33">
        <v>29737.125755993642</v>
      </c>
      <c r="P175" s="33">
        <v>30905.611050516673</v>
      </c>
      <c r="Q175" s="33">
        <v>32108.940906518223</v>
      </c>
      <c r="R175" s="33">
        <v>33348.041712339633</v>
      </c>
      <c r="S175" s="33">
        <v>34623.86297403129</v>
      </c>
      <c r="T175" s="33">
        <v>35937.377869505675</v>
      </c>
      <c r="U175" s="33">
        <v>37289.583815609432</v>
      </c>
      <c r="V175" s="33">
        <v>38681.503048409526</v>
      </c>
      <c r="W175" s="33">
        <v>40114.183216995392</v>
      </c>
      <c r="X175" s="33">
        <v>41588.69799110532</v>
      </c>
      <c r="Y175" s="33">
        <v>43106.147682892843</v>
      </c>
      <c r="Z175" s="33">
        <v>44667.659883155437</v>
      </c>
      <c r="AA175" s="33">
        <v>46274.390112355366</v>
      </c>
      <c r="AB175" s="33">
        <v>47927.522486770038</v>
      </c>
      <c r="AC175" s="33">
        <v>49628.270400116358</v>
      </c>
      <c r="AD175" s="33">
        <v>51377.877221001814</v>
      </c>
      <c r="AE175" s="33">
        <v>53177.61700656265</v>
      </c>
      <c r="AF175" s="33">
        <v>55028.795232657503</v>
      </c>
      <c r="AG175" s="33">
        <v>56932.749540993536</v>
      </c>
      <c r="AH175" s="33">
        <v>58890.850503569949</v>
      </c>
      <c r="AI175" s="33">
        <v>60904.502404833023</v>
      </c>
      <c r="AJ175" s="33">
        <v>62975.14404194519</v>
      </c>
      <c r="AK175" s="33">
        <v>65104.249543579914</v>
      </c>
      <c r="AL175" s="33">
        <v>67293.329207663235</v>
      </c>
      <c r="AM175" s="33">
        <v>69543.930358492478</v>
      </c>
      <c r="AN175" s="33">
        <v>71857.63822367182</v>
      </c>
      <c r="AO175" s="33">
        <v>74236.076831314931</v>
      </c>
      <c r="AP175" s="33">
        <v>76680.90992797428</v>
      </c>
      <c r="AQ175" s="33">
        <v>79193.841917767495</v>
      </c>
      <c r="AR175" s="33">
        <v>81776.618823181241</v>
      </c>
      <c r="AS175" s="34">
        <v>84431.02926804444</v>
      </c>
      <c r="AU175" s="46" t="s">
        <v>229</v>
      </c>
      <c r="AV175" s="46" t="s">
        <v>226</v>
      </c>
      <c r="AW175" s="46" t="s">
        <v>350</v>
      </c>
      <c r="AX175" s="46" t="s">
        <v>230</v>
      </c>
      <c r="AY175" s="46" t="s">
        <v>352</v>
      </c>
      <c r="AZ175" s="46" t="s">
        <v>359</v>
      </c>
      <c r="BB175" s="47" t="b">
        <v>1</v>
      </c>
    </row>
    <row r="176" spans="1:54" hidden="1" x14ac:dyDescent="0.2">
      <c r="A176" s="1"/>
      <c r="B176" s="45"/>
      <c r="C176" s="32"/>
      <c r="D176" s="32" t="s">
        <v>360</v>
      </c>
      <c r="E176" s="33">
        <v>0</v>
      </c>
      <c r="F176" s="33">
        <v>0</v>
      </c>
      <c r="G176" s="33">
        <v>0</v>
      </c>
      <c r="H176" s="33">
        <v>0</v>
      </c>
      <c r="I176" s="33">
        <v>0</v>
      </c>
      <c r="J176" s="33">
        <v>0</v>
      </c>
      <c r="K176" s="33">
        <v>0</v>
      </c>
      <c r="L176" s="33">
        <v>0</v>
      </c>
      <c r="M176" s="33">
        <v>0</v>
      </c>
      <c r="N176" s="33">
        <v>0</v>
      </c>
      <c r="O176" s="33">
        <v>0</v>
      </c>
      <c r="P176" s="33">
        <v>0</v>
      </c>
      <c r="Q176" s="33">
        <v>0</v>
      </c>
      <c r="R176" s="33">
        <v>0</v>
      </c>
      <c r="S176" s="33">
        <v>0</v>
      </c>
      <c r="T176" s="33">
        <v>0</v>
      </c>
      <c r="U176" s="33">
        <v>0</v>
      </c>
      <c r="V176" s="33">
        <v>0</v>
      </c>
      <c r="W176" s="33">
        <v>0</v>
      </c>
      <c r="X176" s="33">
        <v>0</v>
      </c>
      <c r="Y176" s="33">
        <v>0</v>
      </c>
      <c r="Z176" s="33">
        <v>0</v>
      </c>
      <c r="AA176" s="33">
        <v>0</v>
      </c>
      <c r="AB176" s="33">
        <v>0</v>
      </c>
      <c r="AC176" s="33">
        <v>0</v>
      </c>
      <c r="AD176" s="33">
        <v>0</v>
      </c>
      <c r="AE176" s="33">
        <v>0</v>
      </c>
      <c r="AF176" s="33">
        <v>0</v>
      </c>
      <c r="AG176" s="33">
        <v>0</v>
      </c>
      <c r="AH176" s="33">
        <v>0</v>
      </c>
      <c r="AI176" s="33">
        <v>0</v>
      </c>
      <c r="AJ176" s="33">
        <v>0</v>
      </c>
      <c r="AK176" s="33">
        <v>0</v>
      </c>
      <c r="AL176" s="33">
        <v>0</v>
      </c>
      <c r="AM176" s="33">
        <v>0</v>
      </c>
      <c r="AN176" s="33">
        <v>0</v>
      </c>
      <c r="AO176" s="33">
        <v>0</v>
      </c>
      <c r="AP176" s="33">
        <v>0</v>
      </c>
      <c r="AQ176" s="33">
        <v>0</v>
      </c>
      <c r="AR176" s="33">
        <v>0</v>
      </c>
      <c r="AS176" s="34">
        <v>0</v>
      </c>
      <c r="AU176" s="46" t="s">
        <v>229</v>
      </c>
      <c r="AV176" s="46" t="s">
        <v>226</v>
      </c>
      <c r="AW176" s="46" t="s">
        <v>350</v>
      </c>
      <c r="AX176" s="46" t="s">
        <v>230</v>
      </c>
      <c r="AY176" s="46" t="s">
        <v>352</v>
      </c>
      <c r="AZ176" s="46" t="s">
        <v>361</v>
      </c>
      <c r="BB176" s="47" t="b">
        <v>0</v>
      </c>
    </row>
    <row r="177" spans="1:54" hidden="1" x14ac:dyDescent="0.2">
      <c r="A177" s="1"/>
      <c r="B177" s="45"/>
      <c r="C177" s="32"/>
      <c r="D177" s="32" t="s">
        <v>362</v>
      </c>
      <c r="E177" s="33">
        <v>0</v>
      </c>
      <c r="F177" s="33">
        <v>0</v>
      </c>
      <c r="G177" s="33">
        <v>0</v>
      </c>
      <c r="H177" s="33">
        <v>0</v>
      </c>
      <c r="I177" s="33">
        <v>0</v>
      </c>
      <c r="J177" s="33">
        <v>0</v>
      </c>
      <c r="K177" s="33">
        <v>0</v>
      </c>
      <c r="L177" s="33">
        <v>0</v>
      </c>
      <c r="M177" s="33">
        <v>0</v>
      </c>
      <c r="N177" s="33">
        <v>0</v>
      </c>
      <c r="O177" s="33">
        <v>0</v>
      </c>
      <c r="P177" s="33">
        <v>0</v>
      </c>
      <c r="Q177" s="33">
        <v>0</v>
      </c>
      <c r="R177" s="33">
        <v>0</v>
      </c>
      <c r="S177" s="33">
        <v>0</v>
      </c>
      <c r="T177" s="33">
        <v>0</v>
      </c>
      <c r="U177" s="33">
        <v>0</v>
      </c>
      <c r="V177" s="33">
        <v>0</v>
      </c>
      <c r="W177" s="33">
        <v>0</v>
      </c>
      <c r="X177" s="33">
        <v>0</v>
      </c>
      <c r="Y177" s="33">
        <v>0</v>
      </c>
      <c r="Z177" s="33">
        <v>0</v>
      </c>
      <c r="AA177" s="33">
        <v>0</v>
      </c>
      <c r="AB177" s="33">
        <v>0</v>
      </c>
      <c r="AC177" s="33">
        <v>0</v>
      </c>
      <c r="AD177" s="33">
        <v>0</v>
      </c>
      <c r="AE177" s="33">
        <v>0</v>
      </c>
      <c r="AF177" s="33">
        <v>0</v>
      </c>
      <c r="AG177" s="33">
        <v>0</v>
      </c>
      <c r="AH177" s="33">
        <v>0</v>
      </c>
      <c r="AI177" s="33">
        <v>0</v>
      </c>
      <c r="AJ177" s="33">
        <v>0</v>
      </c>
      <c r="AK177" s="33">
        <v>0</v>
      </c>
      <c r="AL177" s="33">
        <v>0</v>
      </c>
      <c r="AM177" s="33">
        <v>0</v>
      </c>
      <c r="AN177" s="33">
        <v>0</v>
      </c>
      <c r="AO177" s="33">
        <v>0</v>
      </c>
      <c r="AP177" s="33">
        <v>0</v>
      </c>
      <c r="AQ177" s="33">
        <v>0</v>
      </c>
      <c r="AR177" s="33">
        <v>0</v>
      </c>
      <c r="AS177" s="34">
        <v>0</v>
      </c>
      <c r="AU177" s="46" t="s">
        <v>229</v>
      </c>
      <c r="AV177" s="46" t="s">
        <v>226</v>
      </c>
      <c r="AW177" s="46" t="s">
        <v>350</v>
      </c>
      <c r="AX177" s="46" t="s">
        <v>230</v>
      </c>
      <c r="AY177" s="46" t="s">
        <v>352</v>
      </c>
      <c r="AZ177" s="46" t="s">
        <v>363</v>
      </c>
      <c r="BB177" s="47" t="b">
        <v>0</v>
      </c>
    </row>
    <row r="178" spans="1:54" x14ac:dyDescent="0.2">
      <c r="A178" s="1"/>
      <c r="B178" s="45"/>
      <c r="C178" s="32"/>
      <c r="D178" s="49" t="s">
        <v>364</v>
      </c>
      <c r="E178" s="50">
        <v>41952.480000000003</v>
      </c>
      <c r="F178" s="50">
        <v>15817.341869080779</v>
      </c>
      <c r="G178" s="50">
        <f t="shared" ref="F178:AN178" si="25">SUM(G172:G177)</f>
        <v>22979.939040000001</v>
      </c>
      <c r="H178" s="50">
        <f t="shared" si="25"/>
        <v>23439.5378208</v>
      </c>
      <c r="I178" s="50">
        <f t="shared" si="25"/>
        <v>23908.328577216005</v>
      </c>
      <c r="J178" s="50">
        <f t="shared" si="25"/>
        <v>24386.495148760325</v>
      </c>
      <c r="K178" s="50">
        <f t="shared" si="25"/>
        <v>25393.881563958421</v>
      </c>
      <c r="L178" s="50">
        <f t="shared" si="25"/>
        <v>26431.808837704935</v>
      </c>
      <c r="M178" s="50">
        <f t="shared" si="25"/>
        <v>27501.095649775729</v>
      </c>
      <c r="N178" s="50">
        <f t="shared" si="25"/>
        <v>28602.581210794269</v>
      </c>
      <c r="O178" s="50">
        <f t="shared" si="25"/>
        <v>29737.125755993642</v>
      </c>
      <c r="P178" s="50">
        <f t="shared" si="25"/>
        <v>30905.611050516673</v>
      </c>
      <c r="Q178" s="50">
        <f t="shared" si="25"/>
        <v>32108.940906518223</v>
      </c>
      <c r="R178" s="50">
        <f t="shared" si="25"/>
        <v>33348.041712339633</v>
      </c>
      <c r="S178" s="50">
        <f t="shared" si="25"/>
        <v>34623.86297403129</v>
      </c>
      <c r="T178" s="50">
        <f t="shared" si="25"/>
        <v>35937.377869505675</v>
      </c>
      <c r="U178" s="50">
        <f t="shared" si="25"/>
        <v>37289.583815609432</v>
      </c>
      <c r="V178" s="50">
        <f t="shared" si="25"/>
        <v>38681.503048409526</v>
      </c>
      <c r="W178" s="50">
        <f t="shared" si="25"/>
        <v>40114.183216995392</v>
      </c>
      <c r="X178" s="50">
        <f t="shared" si="25"/>
        <v>41588.69799110532</v>
      </c>
      <c r="Y178" s="50">
        <f t="shared" si="25"/>
        <v>43106.147682892843</v>
      </c>
      <c r="Z178" s="50">
        <f t="shared" si="25"/>
        <v>44667.659883155437</v>
      </c>
      <c r="AA178" s="50">
        <f t="shared" si="25"/>
        <v>46274.390112355366</v>
      </c>
      <c r="AB178" s="50">
        <f t="shared" si="25"/>
        <v>47927.522486770038</v>
      </c>
      <c r="AC178" s="50">
        <f t="shared" si="25"/>
        <v>49628.270400116358</v>
      </c>
      <c r="AD178" s="50">
        <f t="shared" si="25"/>
        <v>51377.877221001814</v>
      </c>
      <c r="AE178" s="50">
        <f t="shared" si="25"/>
        <v>53177.61700656265</v>
      </c>
      <c r="AF178" s="50">
        <f t="shared" si="25"/>
        <v>55028.795232657503</v>
      </c>
      <c r="AG178" s="50">
        <f t="shared" si="25"/>
        <v>56932.749540993536</v>
      </c>
      <c r="AH178" s="50">
        <f t="shared" si="25"/>
        <v>58890.850503569949</v>
      </c>
      <c r="AI178" s="50">
        <f t="shared" si="25"/>
        <v>60904.502404833023</v>
      </c>
      <c r="AJ178" s="50">
        <f t="shared" si="25"/>
        <v>62975.14404194519</v>
      </c>
      <c r="AK178" s="50">
        <f t="shared" si="25"/>
        <v>65104.249543579914</v>
      </c>
      <c r="AL178" s="50">
        <f t="shared" si="25"/>
        <v>67293.329207663235</v>
      </c>
      <c r="AM178" s="50">
        <f t="shared" si="25"/>
        <v>69543.930358492478</v>
      </c>
      <c r="AN178" s="50">
        <f t="shared" si="25"/>
        <v>71857.63822367182</v>
      </c>
      <c r="AO178" s="50">
        <f>SUM(AO172:AO177)</f>
        <v>74236.076831314931</v>
      </c>
      <c r="AP178" s="50">
        <f>SUM(AP172:AP177)</f>
        <v>76680.90992797428</v>
      </c>
      <c r="AQ178" s="50">
        <f>SUM(AQ172:AQ177)</f>
        <v>79193.841917767495</v>
      </c>
      <c r="AR178" s="50">
        <f>SUM(AR172:AR177)</f>
        <v>81776.618823181241</v>
      </c>
      <c r="AS178" s="51">
        <f>SUM(AS172:AS177)</f>
        <v>84431.02926804444</v>
      </c>
      <c r="AU178" s="52"/>
      <c r="AV178" s="52"/>
      <c r="AW178" s="52"/>
      <c r="AX178" s="52"/>
      <c r="AY178" s="52"/>
      <c r="AZ178" s="52"/>
      <c r="BB178" s="53" t="b">
        <v>1</v>
      </c>
    </row>
    <row r="179" spans="1:54" x14ac:dyDescent="0.2">
      <c r="A179" s="1"/>
      <c r="B179" s="45"/>
      <c r="C179" s="32" t="s">
        <v>365</v>
      </c>
      <c r="D179" s="32"/>
      <c r="E179" s="33"/>
      <c r="F179" s="33"/>
      <c r="G179" s="33"/>
      <c r="H179" s="33"/>
      <c r="I179" s="33"/>
      <c r="J179" s="33"/>
      <c r="K179" s="33"/>
      <c r="L179" s="33"/>
      <c r="M179" s="33"/>
      <c r="N179" s="33"/>
      <c r="O179" s="33"/>
      <c r="P179" s="33"/>
      <c r="Q179" s="33"/>
      <c r="R179" s="33"/>
      <c r="S179" s="33"/>
      <c r="T179" s="33"/>
      <c r="U179" s="33"/>
      <c r="V179" s="33"/>
      <c r="W179" s="33"/>
      <c r="X179" s="33"/>
      <c r="Y179" s="33"/>
      <c r="Z179" s="33"/>
      <c r="AA179" s="33"/>
      <c r="AB179" s="33"/>
      <c r="AC179" s="33"/>
      <c r="AD179" s="33"/>
      <c r="AE179" s="33"/>
      <c r="AF179" s="33"/>
      <c r="AG179" s="33"/>
      <c r="AH179" s="33"/>
      <c r="AI179" s="33"/>
      <c r="AJ179" s="33"/>
      <c r="AK179" s="33"/>
      <c r="AL179" s="33"/>
      <c r="AM179" s="33"/>
      <c r="AN179" s="33"/>
      <c r="AO179" s="33"/>
      <c r="AP179" s="33"/>
      <c r="AQ179" s="33"/>
      <c r="AR179" s="33"/>
      <c r="AS179" s="34"/>
      <c r="AU179" s="43"/>
      <c r="AV179" s="43"/>
      <c r="AW179" s="43"/>
      <c r="AX179" s="43"/>
      <c r="AY179" s="43"/>
      <c r="AZ179" s="43"/>
      <c r="BB179" s="40" t="b">
        <v>1</v>
      </c>
    </row>
    <row r="180" spans="1:54" x14ac:dyDescent="0.2">
      <c r="A180" s="1"/>
      <c r="B180" s="45"/>
      <c r="C180" s="32"/>
      <c r="D180" s="32" t="s">
        <v>366</v>
      </c>
      <c r="E180" s="33">
        <v>57155.469999999987</v>
      </c>
      <c r="F180" s="33">
        <v>25000</v>
      </c>
      <c r="G180" s="33">
        <v>56333.051027999987</v>
      </c>
      <c r="H180" s="33">
        <v>57459.712048559995</v>
      </c>
      <c r="I180" s="33">
        <v>58608.906289531194</v>
      </c>
      <c r="J180" s="33">
        <v>59781.08441532182</v>
      </c>
      <c r="K180" s="33">
        <v>60976.706103628261</v>
      </c>
      <c r="L180" s="33">
        <v>62196.240225700829</v>
      </c>
      <c r="M180" s="33">
        <v>63440.165030214841</v>
      </c>
      <c r="N180" s="33">
        <v>64708.968330819138</v>
      </c>
      <c r="O180" s="33">
        <v>66003.147697435517</v>
      </c>
      <c r="P180" s="33">
        <v>67323.21065138423</v>
      </c>
      <c r="Q180" s="33">
        <v>68669.674864411922</v>
      </c>
      <c r="R180" s="33">
        <v>70043.068361700163</v>
      </c>
      <c r="S180" s="33">
        <v>71443.929728934178</v>
      </c>
      <c r="T180" s="33">
        <v>72872.808323512858</v>
      </c>
      <c r="U180" s="33">
        <v>74330.264489983121</v>
      </c>
      <c r="V180" s="33">
        <v>75816.869779782792</v>
      </c>
      <c r="W180" s="33">
        <v>77333.20717537844</v>
      </c>
      <c r="X180" s="33">
        <v>78879.871318885998</v>
      </c>
      <c r="Y180" s="33">
        <v>80457.46874526373</v>
      </c>
      <c r="Z180" s="33">
        <v>82066.618120169005</v>
      </c>
      <c r="AA180" s="33">
        <v>83707.950482572385</v>
      </c>
      <c r="AB180" s="33">
        <v>85382.109492223826</v>
      </c>
      <c r="AC180" s="33">
        <v>87089.751682068309</v>
      </c>
      <c r="AD180" s="33">
        <v>88831.546715709672</v>
      </c>
      <c r="AE180" s="33">
        <v>90608.177650023878</v>
      </c>
      <c r="AF180" s="33">
        <v>92420.341203024349</v>
      </c>
      <c r="AG180" s="33">
        <v>94268.748027084832</v>
      </c>
      <c r="AH180" s="33">
        <v>96154.122987626542</v>
      </c>
      <c r="AI180" s="33">
        <v>98077.205447379078</v>
      </c>
      <c r="AJ180" s="33">
        <v>100038.74955632666</v>
      </c>
      <c r="AK180" s="33">
        <v>102039.5245474532</v>
      </c>
      <c r="AL180" s="33">
        <v>104080.31503840226</v>
      </c>
      <c r="AM180" s="33">
        <v>106161.92133917031</v>
      </c>
      <c r="AN180" s="33">
        <v>108285.15976595372</v>
      </c>
      <c r="AO180" s="33">
        <v>110450.8629612728</v>
      </c>
      <c r="AP180" s="33">
        <v>112659.88022049825</v>
      </c>
      <c r="AQ180" s="33">
        <v>114913.07782490822</v>
      </c>
      <c r="AR180" s="33">
        <v>117211.33938140637</v>
      </c>
      <c r="AS180" s="34">
        <v>119555.56616903452</v>
      </c>
      <c r="AU180" s="46" t="s">
        <v>229</v>
      </c>
      <c r="AV180" s="46" t="s">
        <v>226</v>
      </c>
      <c r="AW180" s="46" t="s">
        <v>365</v>
      </c>
      <c r="AX180" s="46" t="s">
        <v>367</v>
      </c>
      <c r="AY180" s="46" t="s">
        <v>343</v>
      </c>
      <c r="AZ180" s="46" t="s">
        <v>368</v>
      </c>
      <c r="BB180" s="47" t="b">
        <v>1</v>
      </c>
    </row>
    <row r="181" spans="1:54" x14ac:dyDescent="0.2">
      <c r="A181" s="1"/>
      <c r="B181" s="45"/>
      <c r="C181" s="32"/>
      <c r="D181" s="32" t="s">
        <v>369</v>
      </c>
      <c r="E181" s="33">
        <v>2500</v>
      </c>
      <c r="F181" s="33">
        <v>2088.3620689655177</v>
      </c>
      <c r="G181" s="33">
        <v>2601.0000000000005</v>
      </c>
      <c r="H181" s="33">
        <v>2653.0200000000004</v>
      </c>
      <c r="I181" s="33">
        <v>2706.0804000000007</v>
      </c>
      <c r="J181" s="33">
        <v>2760.2020080000007</v>
      </c>
      <c r="K181" s="33">
        <v>2815.4060481600009</v>
      </c>
      <c r="L181" s="33">
        <v>2871.7141691232009</v>
      </c>
      <c r="M181" s="33">
        <v>2929.1484525056653</v>
      </c>
      <c r="N181" s="33">
        <v>2987.731421555779</v>
      </c>
      <c r="O181" s="33">
        <v>3047.4860499868946</v>
      </c>
      <c r="P181" s="33">
        <v>3108.4357709866322</v>
      </c>
      <c r="Q181" s="33">
        <v>3170.6044864063647</v>
      </c>
      <c r="R181" s="33">
        <v>3234.0165761344924</v>
      </c>
      <c r="S181" s="33">
        <v>3298.6969076571822</v>
      </c>
      <c r="T181" s="33">
        <v>3364.6708458103258</v>
      </c>
      <c r="U181" s="33">
        <v>3431.9642627265321</v>
      </c>
      <c r="V181" s="33">
        <v>3500.603547981063</v>
      </c>
      <c r="W181" s="33">
        <v>3570.6156189406843</v>
      </c>
      <c r="X181" s="33">
        <v>3642.0279313194978</v>
      </c>
      <c r="Y181" s="33">
        <v>3714.8684899458881</v>
      </c>
      <c r="Z181" s="33">
        <v>3789.1658597448063</v>
      </c>
      <c r="AA181" s="33">
        <v>3864.9491769397027</v>
      </c>
      <c r="AB181" s="33">
        <v>3942.2481604784966</v>
      </c>
      <c r="AC181" s="33">
        <v>4021.093123688066</v>
      </c>
      <c r="AD181" s="33">
        <v>4101.5149861618274</v>
      </c>
      <c r="AE181" s="33">
        <v>4183.545285885064</v>
      </c>
      <c r="AF181" s="33">
        <v>4267.2161916027653</v>
      </c>
      <c r="AG181" s="33">
        <v>4352.5605154348204</v>
      </c>
      <c r="AH181" s="33">
        <v>4439.6117257435171</v>
      </c>
      <c r="AI181" s="33">
        <v>4528.4039602583871</v>
      </c>
      <c r="AJ181" s="33">
        <v>4618.972039463556</v>
      </c>
      <c r="AK181" s="33">
        <v>4711.3514802528261</v>
      </c>
      <c r="AL181" s="33">
        <v>4805.5785098578835</v>
      </c>
      <c r="AM181" s="33">
        <v>4901.6900800550411</v>
      </c>
      <c r="AN181" s="33">
        <v>4999.7238816561421</v>
      </c>
      <c r="AO181" s="33">
        <v>5099.7183592892652</v>
      </c>
      <c r="AP181" s="33">
        <v>5201.7127264750507</v>
      </c>
      <c r="AQ181" s="33">
        <v>5305.7469810045523</v>
      </c>
      <c r="AR181" s="33">
        <v>5411.8619206246422</v>
      </c>
      <c r="AS181" s="34">
        <v>5520.099159037135</v>
      </c>
      <c r="AU181" s="46" t="s">
        <v>229</v>
      </c>
      <c r="AV181" s="46" t="s">
        <v>226</v>
      </c>
      <c r="AW181" s="46" t="s">
        <v>365</v>
      </c>
      <c r="AX181" s="46" t="s">
        <v>367</v>
      </c>
      <c r="AY181" s="46" t="s">
        <v>343</v>
      </c>
      <c r="AZ181" s="46" t="s">
        <v>370</v>
      </c>
      <c r="BB181" s="47" t="b">
        <v>1</v>
      </c>
    </row>
    <row r="182" spans="1:54" x14ac:dyDescent="0.2">
      <c r="A182" s="1"/>
      <c r="B182" s="45"/>
      <c r="C182" s="32"/>
      <c r="D182" s="32" t="s">
        <v>371</v>
      </c>
      <c r="E182" s="33">
        <v>61994.200000000004</v>
      </c>
      <c r="F182" s="33">
        <v>28500</v>
      </c>
      <c r="G182" s="33">
        <v>64437.236424000017</v>
      </c>
      <c r="H182" s="33">
        <v>65725.981152480017</v>
      </c>
      <c r="I182" s="33">
        <v>67040.50077552961</v>
      </c>
      <c r="J182" s="33">
        <v>68381.310791040203</v>
      </c>
      <c r="K182" s="33">
        <v>69748.937006861001</v>
      </c>
      <c r="L182" s="33">
        <v>71143.915746998216</v>
      </c>
      <c r="M182" s="33">
        <v>72566.794061938184</v>
      </c>
      <c r="N182" s="33">
        <v>74018.129943176958</v>
      </c>
      <c r="O182" s="33">
        <v>75498.492542040505</v>
      </c>
      <c r="P182" s="33">
        <v>77008.462392881309</v>
      </c>
      <c r="Q182" s="33">
        <v>78548.631640738939</v>
      </c>
      <c r="R182" s="33">
        <v>80119.604273553719</v>
      </c>
      <c r="S182" s="33">
        <v>81721.996359024793</v>
      </c>
      <c r="T182" s="33">
        <v>83356.436286205295</v>
      </c>
      <c r="U182" s="33">
        <v>85023.5650119294</v>
      </c>
      <c r="V182" s="33">
        <v>86724.036312167998</v>
      </c>
      <c r="W182" s="33">
        <v>88458.517038411344</v>
      </c>
      <c r="X182" s="33">
        <v>90227.687379179581</v>
      </c>
      <c r="Y182" s="33">
        <v>92032.241126763169</v>
      </c>
      <c r="Z182" s="33">
        <v>93872.885949298419</v>
      </c>
      <c r="AA182" s="33">
        <v>95750.343668284389</v>
      </c>
      <c r="AB182" s="33">
        <v>97665.350541650085</v>
      </c>
      <c r="AC182" s="33">
        <v>99618.657552483084</v>
      </c>
      <c r="AD182" s="33">
        <v>101611.03070353276</v>
      </c>
      <c r="AE182" s="33">
        <v>103643.25131760341</v>
      </c>
      <c r="AF182" s="33">
        <v>105716.11634395548</v>
      </c>
      <c r="AG182" s="33">
        <v>107830.43867083458</v>
      </c>
      <c r="AH182" s="33">
        <v>109987.04744425129</v>
      </c>
      <c r="AI182" s="33">
        <v>112186.78839313632</v>
      </c>
      <c r="AJ182" s="33">
        <v>114430.52416099905</v>
      </c>
      <c r="AK182" s="33">
        <v>116719.13464421903</v>
      </c>
      <c r="AL182" s="33">
        <v>119053.51733710342</v>
      </c>
      <c r="AM182" s="33">
        <v>121434.58768384549</v>
      </c>
      <c r="AN182" s="33">
        <v>123863.27943752239</v>
      </c>
      <c r="AO182" s="33">
        <v>126340.54502627284</v>
      </c>
      <c r="AP182" s="33">
        <v>128867.35592679829</v>
      </c>
      <c r="AQ182" s="33">
        <v>131444.70304533426</v>
      </c>
      <c r="AR182" s="33">
        <v>134073.59710624095</v>
      </c>
      <c r="AS182" s="34">
        <v>136755.06904836575</v>
      </c>
      <c r="AU182" s="46" t="s">
        <v>229</v>
      </c>
      <c r="AV182" s="46" t="s">
        <v>226</v>
      </c>
      <c r="AW182" s="46" t="s">
        <v>365</v>
      </c>
      <c r="AX182" s="46" t="s">
        <v>367</v>
      </c>
      <c r="AY182" s="46" t="s">
        <v>343</v>
      </c>
      <c r="AZ182" s="46" t="s">
        <v>372</v>
      </c>
      <c r="BB182" s="47" t="b">
        <v>1</v>
      </c>
    </row>
    <row r="183" spans="1:54" x14ac:dyDescent="0.2">
      <c r="A183" s="1"/>
      <c r="B183" s="45"/>
      <c r="C183" s="32"/>
      <c r="D183" s="32" t="s">
        <v>373</v>
      </c>
      <c r="E183" s="33">
        <v>13283.029999999999</v>
      </c>
      <c r="F183" s="33">
        <v>2850</v>
      </c>
      <c r="G183" s="33">
        <v>13467.09366</v>
      </c>
      <c r="H183" s="33">
        <v>13736.4355332</v>
      </c>
      <c r="I183" s="33">
        <v>14011.164243864001</v>
      </c>
      <c r="J183" s="33">
        <v>14291.387528741281</v>
      </c>
      <c r="K183" s="33">
        <v>14577.215279316108</v>
      </c>
      <c r="L183" s="33">
        <v>14868.759584902429</v>
      </c>
      <c r="M183" s="33">
        <v>15166.134776600476</v>
      </c>
      <c r="N183" s="33">
        <v>15469.457472132488</v>
      </c>
      <c r="O183" s="33">
        <v>15778.846621575136</v>
      </c>
      <c r="P183" s="33">
        <v>16094.423554006638</v>
      </c>
      <c r="Q183" s="33">
        <v>16416.312025086772</v>
      </c>
      <c r="R183" s="33">
        <v>16744.63826558851</v>
      </c>
      <c r="S183" s="33">
        <v>17079.531030900282</v>
      </c>
      <c r="T183" s="33">
        <v>17421.121651518286</v>
      </c>
      <c r="U183" s="33">
        <v>17769.544084548652</v>
      </c>
      <c r="V183" s="33">
        <v>18124.934966239627</v>
      </c>
      <c r="W183" s="33">
        <v>18487.433665564418</v>
      </c>
      <c r="X183" s="33">
        <v>18857.182338875708</v>
      </c>
      <c r="Y183" s="33">
        <v>19234.32598565322</v>
      </c>
      <c r="Z183" s="33">
        <v>19619.012505366289</v>
      </c>
      <c r="AA183" s="33">
        <v>20011.392755473615</v>
      </c>
      <c r="AB183" s="33">
        <v>20411.62061058309</v>
      </c>
      <c r="AC183" s="33">
        <v>20819.853022794752</v>
      </c>
      <c r="AD183" s="33">
        <v>21236.250083250645</v>
      </c>
      <c r="AE183" s="33">
        <v>21660.975084915659</v>
      </c>
      <c r="AF183" s="33">
        <v>22094.194586613972</v>
      </c>
      <c r="AG183" s="33">
        <v>22536.078478346251</v>
      </c>
      <c r="AH183" s="33">
        <v>22986.800047913177</v>
      </c>
      <c r="AI183" s="33">
        <v>23446.53604887144</v>
      </c>
      <c r="AJ183" s="33">
        <v>23915.46676984887</v>
      </c>
      <c r="AK183" s="33">
        <v>24393.776105245848</v>
      </c>
      <c r="AL183" s="33">
        <v>24881.651627350766</v>
      </c>
      <c r="AM183" s="33">
        <v>25379.284659897781</v>
      </c>
      <c r="AN183" s="33">
        <v>25886.870353095735</v>
      </c>
      <c r="AO183" s="33">
        <v>26404.607760157651</v>
      </c>
      <c r="AP183" s="33">
        <v>26932.699915360805</v>
      </c>
      <c r="AQ183" s="33">
        <v>27471.353913668023</v>
      </c>
      <c r="AR183" s="33">
        <v>28020.780991941385</v>
      </c>
      <c r="AS183" s="34">
        <v>28581.196611780215</v>
      </c>
      <c r="AU183" s="46" t="s">
        <v>229</v>
      </c>
      <c r="AV183" s="46" t="s">
        <v>226</v>
      </c>
      <c r="AW183" s="46" t="s">
        <v>365</v>
      </c>
      <c r="AX183" s="46" t="s">
        <v>374</v>
      </c>
      <c r="AY183" s="46" t="s">
        <v>375</v>
      </c>
      <c r="AZ183" s="46" t="s">
        <v>376</v>
      </c>
      <c r="BB183" s="47" t="b">
        <v>1</v>
      </c>
    </row>
    <row r="184" spans="1:54" x14ac:dyDescent="0.2">
      <c r="A184" s="1"/>
      <c r="B184" s="45"/>
      <c r="C184" s="32"/>
      <c r="D184" s="49" t="s">
        <v>377</v>
      </c>
      <c r="E184" s="50">
        <v>134932.69999999998</v>
      </c>
      <c r="F184" s="50">
        <v>58438.362068965522</v>
      </c>
      <c r="G184" s="50">
        <f t="shared" ref="F184:AN184" si="26">SUM(G180:G183)</f>
        <v>136838.381112</v>
      </c>
      <c r="H184" s="50">
        <f t="shared" si="26"/>
        <v>139575.14873424001</v>
      </c>
      <c r="I184" s="50">
        <f t="shared" si="26"/>
        <v>142366.65170892482</v>
      </c>
      <c r="J184" s="50">
        <f t="shared" si="26"/>
        <v>145213.98474310333</v>
      </c>
      <c r="K184" s="50">
        <f t="shared" si="26"/>
        <v>148118.26443796535</v>
      </c>
      <c r="L184" s="50">
        <f t="shared" si="26"/>
        <v>151080.6297267247</v>
      </c>
      <c r="M184" s="50">
        <f t="shared" si="26"/>
        <v>154102.24232125917</v>
      </c>
      <c r="N184" s="50">
        <f t="shared" si="26"/>
        <v>157184.28716768438</v>
      </c>
      <c r="O184" s="50">
        <f t="shared" si="26"/>
        <v>160327.97291103803</v>
      </c>
      <c r="P184" s="50">
        <f t="shared" si="26"/>
        <v>163534.53236925881</v>
      </c>
      <c r="Q184" s="50">
        <f t="shared" si="26"/>
        <v>166805.22301664401</v>
      </c>
      <c r="R184" s="50">
        <f t="shared" si="26"/>
        <v>170141.32747697691</v>
      </c>
      <c r="S184" s="50">
        <f t="shared" si="26"/>
        <v>173544.15402651645</v>
      </c>
      <c r="T184" s="50">
        <f t="shared" si="26"/>
        <v>177015.03710704675</v>
      </c>
      <c r="U184" s="50">
        <f t="shared" si="26"/>
        <v>180555.33784918772</v>
      </c>
      <c r="V184" s="50">
        <f t="shared" si="26"/>
        <v>184166.44460617146</v>
      </c>
      <c r="W184" s="50">
        <f t="shared" si="26"/>
        <v>187849.7734982949</v>
      </c>
      <c r="X184" s="50">
        <f t="shared" si="26"/>
        <v>191606.76896826079</v>
      </c>
      <c r="Y184" s="50">
        <f t="shared" si="26"/>
        <v>195438.904347626</v>
      </c>
      <c r="Z184" s="50">
        <f t="shared" si="26"/>
        <v>199347.68243457854</v>
      </c>
      <c r="AA184" s="50">
        <f t="shared" si="26"/>
        <v>203334.63608327007</v>
      </c>
      <c r="AB184" s="50">
        <f t="shared" si="26"/>
        <v>207401.32880493547</v>
      </c>
      <c r="AC184" s="50">
        <f t="shared" si="26"/>
        <v>211549.35538103423</v>
      </c>
      <c r="AD184" s="50">
        <f t="shared" si="26"/>
        <v>215780.34248865489</v>
      </c>
      <c r="AE184" s="50">
        <f t="shared" si="26"/>
        <v>220095.94933842801</v>
      </c>
      <c r="AF184" s="50">
        <f t="shared" si="26"/>
        <v>224497.86832519656</v>
      </c>
      <c r="AG184" s="50">
        <f t="shared" si="26"/>
        <v>228987.82569170048</v>
      </c>
      <c r="AH184" s="50">
        <f t="shared" si="26"/>
        <v>233567.58220553453</v>
      </c>
      <c r="AI184" s="50">
        <f t="shared" si="26"/>
        <v>238238.93384964523</v>
      </c>
      <c r="AJ184" s="50">
        <f t="shared" si="26"/>
        <v>243003.71252663812</v>
      </c>
      <c r="AK184" s="50">
        <f t="shared" si="26"/>
        <v>247863.78677717087</v>
      </c>
      <c r="AL184" s="50">
        <f t="shared" si="26"/>
        <v>252821.06251271433</v>
      </c>
      <c r="AM184" s="50">
        <f t="shared" si="26"/>
        <v>257877.48376296862</v>
      </c>
      <c r="AN184" s="50">
        <f t="shared" si="26"/>
        <v>263035.03343822801</v>
      </c>
      <c r="AO184" s="50">
        <f>SUM(AO180:AO183)</f>
        <v>268295.73410699255</v>
      </c>
      <c r="AP184" s="50">
        <f>SUM(AP180:AP183)</f>
        <v>273661.64878913236</v>
      </c>
      <c r="AQ184" s="50">
        <f>SUM(AQ180:AQ183)</f>
        <v>279134.88176491507</v>
      </c>
      <c r="AR184" s="50">
        <f>SUM(AR180:AR183)</f>
        <v>284717.57940021338</v>
      </c>
      <c r="AS184" s="51">
        <f>SUM(AS180:AS183)</f>
        <v>290411.93098821765</v>
      </c>
      <c r="AU184" s="52"/>
      <c r="AV184" s="52"/>
      <c r="AW184" s="52"/>
      <c r="AX184" s="52"/>
      <c r="AY184" s="52"/>
      <c r="AZ184" s="52"/>
      <c r="BB184" s="53" t="b">
        <v>1</v>
      </c>
    </row>
    <row r="185" spans="1:54" x14ac:dyDescent="0.2">
      <c r="A185" s="1"/>
      <c r="B185" s="45"/>
      <c r="C185" s="59" t="s">
        <v>378</v>
      </c>
      <c r="D185" s="49"/>
      <c r="E185" s="60">
        <v>10054231.616395788</v>
      </c>
      <c r="F185" s="60">
        <v>7222972.7353705456</v>
      </c>
      <c r="G185" s="60">
        <f t="shared" ref="F185:AS185" si="27">SUM(G122,G134,G143,G149,G160,G165,G170,G178,G184)</f>
        <v>9340854.2218074389</v>
      </c>
      <c r="H185" s="60">
        <f t="shared" si="27"/>
        <v>9522659.786243584</v>
      </c>
      <c r="I185" s="60">
        <f t="shared" si="27"/>
        <v>9708101.4619684592</v>
      </c>
      <c r="J185" s="60">
        <f t="shared" si="27"/>
        <v>9897857.4912078306</v>
      </c>
      <c r="K185" s="60">
        <f t="shared" si="27"/>
        <v>10088530.245325122</v>
      </c>
      <c r="L185" s="60">
        <f t="shared" si="27"/>
        <v>10283026.847655009</v>
      </c>
      <c r="M185" s="60">
        <f t="shared" si="27"/>
        <v>10481423.983024342</v>
      </c>
      <c r="N185" s="60">
        <f t="shared" si="27"/>
        <v>10683799.87411377</v>
      </c>
      <c r="O185" s="60">
        <f t="shared" si="27"/>
        <v>10890234.312297942</v>
      </c>
      <c r="P185" s="60">
        <f t="shared" si="27"/>
        <v>11100808.689104225</v>
      </c>
      <c r="Q185" s="60">
        <f t="shared" si="27"/>
        <v>11315606.028302217</v>
      </c>
      <c r="R185" s="60">
        <f t="shared" si="27"/>
        <v>11534711.018636867</v>
      </c>
      <c r="S185" s="60">
        <f t="shared" si="27"/>
        <v>11758210.047217963</v>
      </c>
      <c r="T185" s="60">
        <f t="shared" si="27"/>
        <v>11986191.233579235</v>
      </c>
      <c r="U185" s="60">
        <f t="shared" si="27"/>
        <v>12218744.464420449</v>
      </c>
      <c r="V185" s="60">
        <f t="shared" si="27"/>
        <v>12455961.429046262</v>
      </c>
      <c r="W185" s="60">
        <f t="shared" si="27"/>
        <v>12697935.655515719</v>
      </c>
      <c r="X185" s="60">
        <f t="shared" si="27"/>
        <v>12944762.54751672</v>
      </c>
      <c r="Y185" s="60">
        <f t="shared" si="27"/>
        <v>13196539.421979938</v>
      </c>
      <c r="Z185" s="60">
        <f t="shared" si="27"/>
        <v>13453365.547447056</v>
      </c>
      <c r="AA185" s="60">
        <f t="shared" si="27"/>
        <v>13715342.183208451</v>
      </c>
      <c r="AB185" s="60">
        <f t="shared" si="27"/>
        <v>13982572.619225705</v>
      </c>
      <c r="AC185" s="60">
        <f t="shared" si="27"/>
        <v>14255162.216854744</v>
      </c>
      <c r="AD185" s="60">
        <f t="shared" si="27"/>
        <v>14533218.450385638</v>
      </c>
      <c r="AE185" s="60">
        <f t="shared" si="27"/>
        <v>14816850.949415414</v>
      </c>
      <c r="AF185" s="60">
        <f t="shared" si="27"/>
        <v>15106171.542070597</v>
      </c>
      <c r="AG185" s="60">
        <f t="shared" si="27"/>
        <v>15401294.299096612</v>
      </c>
      <c r="AH185" s="60">
        <f t="shared" si="27"/>
        <v>15702335.578831214</v>
      </c>
      <c r="AI185" s="60">
        <f t="shared" si="27"/>
        <v>16009414.073079951</v>
      </c>
      <c r="AJ185" s="60">
        <f t="shared" si="27"/>
        <v>16322650.853911478</v>
      </c>
      <c r="AK185" s="60">
        <f t="shared" si="27"/>
        <v>16642169.421391416</v>
      </c>
      <c r="AL185" s="60">
        <f t="shared" si="27"/>
        <v>16968095.752273377</v>
      </c>
      <c r="AM185" s="60">
        <f t="shared" si="27"/>
        <v>17300558.349666435</v>
      </c>
      <c r="AN185" s="60">
        <f t="shared" si="27"/>
        <v>17639688.293698691</v>
      </c>
      <c r="AO185" s="60">
        <f t="shared" si="27"/>
        <v>17985619.293196745</v>
      </c>
      <c r="AP185" s="60">
        <f t="shared" si="27"/>
        <v>18338487.73840164</v>
      </c>
      <c r="AQ185" s="60">
        <f t="shared" si="27"/>
        <v>18698432.754741818</v>
      </c>
      <c r="AR185" s="60">
        <f t="shared" si="27"/>
        <v>19065596.257684629</v>
      </c>
      <c r="AS185" s="61">
        <f t="shared" si="27"/>
        <v>19440123.008687638</v>
      </c>
      <c r="AU185" s="62"/>
      <c r="AV185" s="62"/>
      <c r="AW185" s="62"/>
      <c r="AX185" s="62"/>
      <c r="AY185" s="62"/>
      <c r="AZ185" s="62"/>
      <c r="BB185" s="53" t="b">
        <v>1</v>
      </c>
    </row>
    <row r="186" spans="1:54" x14ac:dyDescent="0.2">
      <c r="A186" s="1"/>
      <c r="B186" s="37" t="s">
        <v>379</v>
      </c>
      <c r="C186" s="32"/>
      <c r="D186" s="32"/>
      <c r="E186" s="33"/>
      <c r="F186" s="33"/>
      <c r="G186" s="33"/>
      <c r="H186" s="33"/>
      <c r="I186" s="33"/>
      <c r="J186" s="33"/>
      <c r="K186" s="33"/>
      <c r="L186" s="33"/>
      <c r="M186" s="33"/>
      <c r="N186" s="33"/>
      <c r="O186" s="33"/>
      <c r="P186" s="33"/>
      <c r="Q186" s="33"/>
      <c r="R186" s="33"/>
      <c r="S186" s="33"/>
      <c r="T186" s="33"/>
      <c r="U186" s="33"/>
      <c r="V186" s="33"/>
      <c r="W186" s="33"/>
      <c r="X186" s="33"/>
      <c r="Y186" s="33"/>
      <c r="Z186" s="33"/>
      <c r="AA186" s="33"/>
      <c r="AB186" s="33"/>
      <c r="AC186" s="33"/>
      <c r="AD186" s="33"/>
      <c r="AE186" s="33"/>
      <c r="AF186" s="33"/>
      <c r="AG186" s="33"/>
      <c r="AH186" s="33"/>
      <c r="AI186" s="33"/>
      <c r="AJ186" s="33"/>
      <c r="AK186" s="33"/>
      <c r="AL186" s="33"/>
      <c r="AM186" s="33"/>
      <c r="AN186" s="33"/>
      <c r="AO186" s="33"/>
      <c r="AP186" s="33"/>
      <c r="AQ186" s="33"/>
      <c r="AR186" s="33"/>
      <c r="AS186" s="34"/>
      <c r="AU186" s="43"/>
      <c r="AV186" s="43"/>
      <c r="AW186" s="43"/>
      <c r="AX186" s="43"/>
      <c r="AY186" s="43"/>
      <c r="AZ186" s="43"/>
      <c r="BB186" s="48" t="b">
        <v>1</v>
      </c>
    </row>
    <row r="187" spans="1:54" x14ac:dyDescent="0.2">
      <c r="A187" s="1"/>
      <c r="B187" s="45"/>
      <c r="C187" s="32" t="s">
        <v>380</v>
      </c>
      <c r="D187" s="32"/>
      <c r="E187" s="33"/>
      <c r="F187" s="33"/>
      <c r="G187" s="33"/>
      <c r="H187" s="33"/>
      <c r="I187" s="33"/>
      <c r="J187" s="33"/>
      <c r="K187" s="33"/>
      <c r="L187" s="33"/>
      <c r="M187" s="33"/>
      <c r="N187" s="33"/>
      <c r="O187" s="33"/>
      <c r="P187" s="33"/>
      <c r="Q187" s="33"/>
      <c r="R187" s="33"/>
      <c r="S187" s="33"/>
      <c r="T187" s="33"/>
      <c r="U187" s="33"/>
      <c r="V187" s="33"/>
      <c r="W187" s="33"/>
      <c r="X187" s="33"/>
      <c r="Y187" s="33"/>
      <c r="Z187" s="33"/>
      <c r="AA187" s="33"/>
      <c r="AB187" s="33"/>
      <c r="AC187" s="33"/>
      <c r="AD187" s="33"/>
      <c r="AE187" s="33"/>
      <c r="AF187" s="33"/>
      <c r="AG187" s="33"/>
      <c r="AH187" s="33"/>
      <c r="AI187" s="33"/>
      <c r="AJ187" s="33"/>
      <c r="AK187" s="33"/>
      <c r="AL187" s="33"/>
      <c r="AM187" s="33"/>
      <c r="AN187" s="33"/>
      <c r="AO187" s="33"/>
      <c r="AP187" s="33"/>
      <c r="AQ187" s="33"/>
      <c r="AR187" s="33"/>
      <c r="AS187" s="34"/>
      <c r="AU187" s="43"/>
      <c r="AV187" s="43"/>
      <c r="AW187" s="43"/>
      <c r="AX187" s="43"/>
      <c r="AY187" s="43"/>
      <c r="AZ187" s="43"/>
      <c r="BB187" s="40" t="b">
        <v>1</v>
      </c>
    </row>
    <row r="188" spans="1:54" x14ac:dyDescent="0.2">
      <c r="A188" s="1"/>
      <c r="B188" s="45"/>
      <c r="C188" s="32"/>
      <c r="D188" s="32" t="s">
        <v>381</v>
      </c>
      <c r="E188" s="33">
        <v>1105963.6499999999</v>
      </c>
      <c r="F188" s="33">
        <v>1095019.68</v>
      </c>
      <c r="G188" s="33">
        <v>1095012</v>
      </c>
      <c r="H188" s="33">
        <v>1095012</v>
      </c>
      <c r="I188" s="33">
        <v>1095012</v>
      </c>
      <c r="J188" s="33">
        <v>1095012</v>
      </c>
      <c r="K188" s="33">
        <v>2289892</v>
      </c>
      <c r="L188" s="33">
        <v>2336752</v>
      </c>
      <c r="M188" s="33">
        <v>2383612</v>
      </c>
      <c r="N188" s="33">
        <v>2430472</v>
      </c>
      <c r="O188" s="33">
        <v>2477332</v>
      </c>
      <c r="P188" s="33">
        <v>2524192</v>
      </c>
      <c r="Q188" s="33">
        <v>2571052</v>
      </c>
      <c r="R188" s="33">
        <v>2617912</v>
      </c>
      <c r="S188" s="33">
        <v>2664772</v>
      </c>
      <c r="T188" s="33">
        <v>2711632</v>
      </c>
      <c r="U188" s="33">
        <v>2758492</v>
      </c>
      <c r="V188" s="33">
        <v>2805352</v>
      </c>
      <c r="W188" s="33">
        <v>2852212</v>
      </c>
      <c r="X188" s="33">
        <v>2899072</v>
      </c>
      <c r="Y188" s="33">
        <v>2945932</v>
      </c>
      <c r="Z188" s="33">
        <v>2992792</v>
      </c>
      <c r="AA188" s="33">
        <v>3039652</v>
      </c>
      <c r="AB188" s="33">
        <v>3086512</v>
      </c>
      <c r="AC188" s="33">
        <v>3133372</v>
      </c>
      <c r="AD188" s="33">
        <v>3180232</v>
      </c>
      <c r="AE188" s="33">
        <v>3227092</v>
      </c>
      <c r="AF188" s="33">
        <v>3273952</v>
      </c>
      <c r="AG188" s="33">
        <v>3320812</v>
      </c>
      <c r="AH188" s="33">
        <v>3367672</v>
      </c>
      <c r="AI188" s="33">
        <v>3414532</v>
      </c>
      <c r="AJ188" s="33">
        <v>3461392</v>
      </c>
      <c r="AK188" s="33">
        <v>3508252</v>
      </c>
      <c r="AL188" s="33">
        <v>3555112</v>
      </c>
      <c r="AM188" s="33">
        <v>3601972</v>
      </c>
      <c r="AN188" s="33">
        <v>3648832</v>
      </c>
      <c r="AO188" s="33">
        <v>3695692</v>
      </c>
      <c r="AP188" s="33">
        <v>3742552</v>
      </c>
      <c r="AQ188" s="33">
        <v>3789412</v>
      </c>
      <c r="AR188" s="33">
        <v>3836272</v>
      </c>
      <c r="AS188" s="34">
        <v>3883132</v>
      </c>
      <c r="AU188" s="46" t="s">
        <v>229</v>
      </c>
      <c r="AV188" s="46" t="s">
        <v>379</v>
      </c>
      <c r="AW188" s="46" t="s">
        <v>380</v>
      </c>
      <c r="AX188" s="46" t="s">
        <v>382</v>
      </c>
      <c r="AY188" s="46" t="s">
        <v>383</v>
      </c>
      <c r="AZ188" s="46" t="s">
        <v>384</v>
      </c>
      <c r="BB188" s="47" t="b">
        <v>1</v>
      </c>
    </row>
    <row r="189" spans="1:54" x14ac:dyDescent="0.2">
      <c r="A189" s="1"/>
      <c r="B189" s="45"/>
      <c r="C189" s="32"/>
      <c r="D189" s="32" t="s">
        <v>385</v>
      </c>
      <c r="E189" s="33">
        <v>118245.9</v>
      </c>
      <c r="F189" s="33">
        <v>0</v>
      </c>
      <c r="G189" s="33">
        <v>95472.000000000015</v>
      </c>
      <c r="H189" s="33">
        <v>97381.440000000002</v>
      </c>
      <c r="I189" s="33">
        <v>99329.068799999994</v>
      </c>
      <c r="J189" s="33">
        <v>101315.650176</v>
      </c>
      <c r="K189" s="33">
        <v>105500.91784204479</v>
      </c>
      <c r="L189" s="33">
        <v>109813.06995466097</v>
      </c>
      <c r="M189" s="33">
        <v>114255.507784645</v>
      </c>
      <c r="N189" s="33">
        <v>118831.71789984651</v>
      </c>
      <c r="O189" s="33">
        <v>123545.27421654222</v>
      </c>
      <c r="P189" s="33">
        <v>128399.84009874583</v>
      </c>
      <c r="Q189" s="33">
        <v>133399.17050655096</v>
      </c>
      <c r="R189" s="33">
        <v>138547.11419462878</v>
      </c>
      <c r="S189" s="33">
        <v>143847.61596202711</v>
      </c>
      <c r="T189" s="33">
        <v>149304.71895444352</v>
      </c>
      <c r="U189" s="33">
        <v>154922.56702017179</v>
      </c>
      <c r="V189" s="33">
        <v>160705.40712094738</v>
      </c>
      <c r="W189" s="33">
        <v>166657.59179894597</v>
      </c>
      <c r="X189" s="33">
        <v>172783.58170121608</v>
      </c>
      <c r="Y189" s="33">
        <v>179087.94816285744</v>
      </c>
      <c r="Z189" s="33">
        <v>185575.37585028398</v>
      </c>
      <c r="AA189" s="33">
        <v>192250.66546594241</v>
      </c>
      <c r="AB189" s="33">
        <v>199118.73651588708</v>
      </c>
      <c r="AC189" s="33">
        <v>206184.63014164317</v>
      </c>
      <c r="AD189" s="33">
        <v>213453.51201782314</v>
      </c>
      <c r="AE189" s="33">
        <v>220930.67531699364</v>
      </c>
      <c r="AF189" s="33">
        <v>228621.54374332385</v>
      </c>
      <c r="AG189" s="33">
        <v>236531.67463658046</v>
      </c>
      <c r="AH189" s="33">
        <v>244666.76214807</v>
      </c>
      <c r="AI189" s="33">
        <v>253032.64049016451</v>
      </c>
      <c r="AJ189" s="33">
        <v>261635.28726108355</v>
      </c>
      <c r="AK189" s="33">
        <v>270480.82684664329</v>
      </c>
      <c r="AL189" s="33">
        <v>279575.533900721</v>
      </c>
      <c r="AM189" s="33">
        <v>288925.83690622315</v>
      </c>
      <c r="AN189" s="33">
        <v>298538.3218183851</v>
      </c>
      <c r="AO189" s="33">
        <v>308419.73579227104</v>
      </c>
      <c r="AP189" s="33">
        <v>318576.99099638511</v>
      </c>
      <c r="AQ189" s="33">
        <v>329017.16851434676</v>
      </c>
      <c r="AR189" s="33">
        <v>339747.52233662835</v>
      </c>
      <c r="AS189" s="34">
        <v>350775.48344439548</v>
      </c>
      <c r="AU189" s="46" t="s">
        <v>229</v>
      </c>
      <c r="AV189" s="46" t="s">
        <v>379</v>
      </c>
      <c r="AW189" s="46" t="s">
        <v>380</v>
      </c>
      <c r="AX189" s="46" t="s">
        <v>382</v>
      </c>
      <c r="AY189" s="46" t="s">
        <v>383</v>
      </c>
      <c r="AZ189" s="46" t="s">
        <v>386</v>
      </c>
      <c r="BB189" s="47" t="b">
        <v>1</v>
      </c>
    </row>
    <row r="190" spans="1:54" hidden="1" x14ac:dyDescent="0.2">
      <c r="A190" s="1"/>
      <c r="B190" s="45"/>
      <c r="C190" s="32"/>
      <c r="D190" s="32" t="s">
        <v>387</v>
      </c>
      <c r="E190" s="33">
        <v>0</v>
      </c>
      <c r="F190" s="33">
        <v>0</v>
      </c>
      <c r="G190" s="33">
        <v>0</v>
      </c>
      <c r="H190" s="33">
        <v>0</v>
      </c>
      <c r="I190" s="33">
        <v>0</v>
      </c>
      <c r="J190" s="33">
        <v>0</v>
      </c>
      <c r="K190" s="33">
        <v>0</v>
      </c>
      <c r="L190" s="33">
        <v>0</v>
      </c>
      <c r="M190" s="33">
        <v>0</v>
      </c>
      <c r="N190" s="33">
        <v>0</v>
      </c>
      <c r="O190" s="33">
        <v>0</v>
      </c>
      <c r="P190" s="33">
        <v>0</v>
      </c>
      <c r="Q190" s="33">
        <v>0</v>
      </c>
      <c r="R190" s="33">
        <v>0</v>
      </c>
      <c r="S190" s="33">
        <v>0</v>
      </c>
      <c r="T190" s="33">
        <v>0</v>
      </c>
      <c r="U190" s="33">
        <v>0</v>
      </c>
      <c r="V190" s="33">
        <v>0</v>
      </c>
      <c r="W190" s="33">
        <v>0</v>
      </c>
      <c r="X190" s="33">
        <v>0</v>
      </c>
      <c r="Y190" s="33">
        <v>0</v>
      </c>
      <c r="Z190" s="33">
        <v>0</v>
      </c>
      <c r="AA190" s="33">
        <v>0</v>
      </c>
      <c r="AB190" s="33">
        <v>0</v>
      </c>
      <c r="AC190" s="33">
        <v>0</v>
      </c>
      <c r="AD190" s="33">
        <v>0</v>
      </c>
      <c r="AE190" s="33">
        <v>0</v>
      </c>
      <c r="AF190" s="33">
        <v>0</v>
      </c>
      <c r="AG190" s="33">
        <v>0</v>
      </c>
      <c r="AH190" s="33">
        <v>0</v>
      </c>
      <c r="AI190" s="33">
        <v>0</v>
      </c>
      <c r="AJ190" s="33">
        <v>0</v>
      </c>
      <c r="AK190" s="33">
        <v>0</v>
      </c>
      <c r="AL190" s="33">
        <v>0</v>
      </c>
      <c r="AM190" s="33">
        <v>0</v>
      </c>
      <c r="AN190" s="33">
        <v>0</v>
      </c>
      <c r="AO190" s="33">
        <v>0</v>
      </c>
      <c r="AP190" s="33">
        <v>0</v>
      </c>
      <c r="AQ190" s="33">
        <v>0</v>
      </c>
      <c r="AR190" s="33">
        <v>0</v>
      </c>
      <c r="AS190" s="34">
        <v>0</v>
      </c>
      <c r="AU190" s="46" t="s">
        <v>229</v>
      </c>
      <c r="AV190" s="46" t="s">
        <v>379</v>
      </c>
      <c r="AW190" s="46" t="s">
        <v>380</v>
      </c>
      <c r="AX190" s="46" t="s">
        <v>382</v>
      </c>
      <c r="AY190" s="46" t="s">
        <v>383</v>
      </c>
      <c r="AZ190" s="46" t="s">
        <v>388</v>
      </c>
      <c r="BB190" s="47" t="b">
        <v>0</v>
      </c>
    </row>
    <row r="191" spans="1:54" x14ac:dyDescent="0.2">
      <c r="A191" s="1"/>
      <c r="B191" s="45"/>
      <c r="C191" s="32"/>
      <c r="D191" s="49" t="s">
        <v>389</v>
      </c>
      <c r="E191" s="50">
        <v>1224209.5499999998</v>
      </c>
      <c r="F191" s="50">
        <v>1095019.68</v>
      </c>
      <c r="G191" s="50">
        <f t="shared" ref="F191:AN191" si="28">SUM(G188:G190)</f>
        <v>1190484</v>
      </c>
      <c r="H191" s="50">
        <f t="shared" si="28"/>
        <v>1192393.44</v>
      </c>
      <c r="I191" s="50">
        <f t="shared" si="28"/>
        <v>1194341.0688</v>
      </c>
      <c r="J191" s="50">
        <f t="shared" si="28"/>
        <v>1196327.6501760001</v>
      </c>
      <c r="K191" s="50">
        <f t="shared" si="28"/>
        <v>2395392.917842045</v>
      </c>
      <c r="L191" s="50">
        <f t="shared" si="28"/>
        <v>2446565.0699546612</v>
      </c>
      <c r="M191" s="50">
        <f t="shared" si="28"/>
        <v>2497867.5077846451</v>
      </c>
      <c r="N191" s="50">
        <f t="shared" si="28"/>
        <v>2549303.7178998464</v>
      </c>
      <c r="O191" s="50">
        <f t="shared" si="28"/>
        <v>2600877.274216542</v>
      </c>
      <c r="P191" s="50">
        <f t="shared" si="28"/>
        <v>2652591.8400987457</v>
      </c>
      <c r="Q191" s="50">
        <f t="shared" si="28"/>
        <v>2704451.1705065509</v>
      </c>
      <c r="R191" s="50">
        <f t="shared" si="28"/>
        <v>2756459.1141946288</v>
      </c>
      <c r="S191" s="50">
        <f t="shared" si="28"/>
        <v>2808619.6159620271</v>
      </c>
      <c r="T191" s="50">
        <f t="shared" si="28"/>
        <v>2860936.7189544435</v>
      </c>
      <c r="U191" s="50">
        <f t="shared" si="28"/>
        <v>2913414.5670201718</v>
      </c>
      <c r="V191" s="50">
        <f t="shared" si="28"/>
        <v>2966057.4071209473</v>
      </c>
      <c r="W191" s="50">
        <f t="shared" si="28"/>
        <v>3018869.5917989458</v>
      </c>
      <c r="X191" s="50">
        <f t="shared" si="28"/>
        <v>3071855.5817012163</v>
      </c>
      <c r="Y191" s="50">
        <f t="shared" si="28"/>
        <v>3125019.9481628574</v>
      </c>
      <c r="Z191" s="50">
        <f t="shared" si="28"/>
        <v>3178367.375850284</v>
      </c>
      <c r="AA191" s="50">
        <f t="shared" si="28"/>
        <v>3231902.6654659426</v>
      </c>
      <c r="AB191" s="50">
        <f t="shared" si="28"/>
        <v>3285630.7365158871</v>
      </c>
      <c r="AC191" s="50">
        <f t="shared" si="28"/>
        <v>3339556.6301416433</v>
      </c>
      <c r="AD191" s="50">
        <f t="shared" si="28"/>
        <v>3393685.5120178233</v>
      </c>
      <c r="AE191" s="50">
        <f t="shared" si="28"/>
        <v>3448022.6753169936</v>
      </c>
      <c r="AF191" s="50">
        <f t="shared" si="28"/>
        <v>3502573.543743324</v>
      </c>
      <c r="AG191" s="50">
        <f t="shared" si="28"/>
        <v>3557343.6746365805</v>
      </c>
      <c r="AH191" s="50">
        <f t="shared" si="28"/>
        <v>3612338.7621480701</v>
      </c>
      <c r="AI191" s="50">
        <f t="shared" si="28"/>
        <v>3667564.6404901645</v>
      </c>
      <c r="AJ191" s="50">
        <f t="shared" si="28"/>
        <v>3723027.2872610837</v>
      </c>
      <c r="AK191" s="50">
        <f t="shared" si="28"/>
        <v>3778732.8268466434</v>
      </c>
      <c r="AL191" s="50">
        <f t="shared" si="28"/>
        <v>3834687.533900721</v>
      </c>
      <c r="AM191" s="50">
        <f t="shared" si="28"/>
        <v>3890897.8369062231</v>
      </c>
      <c r="AN191" s="50">
        <f t="shared" si="28"/>
        <v>3947370.3218183853</v>
      </c>
      <c r="AO191" s="50">
        <f>SUM(AO188:AO190)</f>
        <v>4004111.7357922709</v>
      </c>
      <c r="AP191" s="50">
        <f>SUM(AP188:AP190)</f>
        <v>4061128.990996385</v>
      </c>
      <c r="AQ191" s="50">
        <f>SUM(AQ188:AQ190)</f>
        <v>4118429.1685143467</v>
      </c>
      <c r="AR191" s="50">
        <f>SUM(AR188:AR190)</f>
        <v>4176019.5223366283</v>
      </c>
      <c r="AS191" s="51">
        <f>SUM(AS188:AS190)</f>
        <v>4233907.4834443955</v>
      </c>
      <c r="AU191" s="52"/>
      <c r="AV191" s="52"/>
      <c r="AW191" s="52"/>
      <c r="AX191" s="52"/>
      <c r="AY191" s="52"/>
      <c r="AZ191" s="52"/>
      <c r="BB191" s="53" t="b">
        <v>1</v>
      </c>
    </row>
    <row r="192" spans="1:54" x14ac:dyDescent="0.2">
      <c r="A192" s="1"/>
      <c r="B192" s="45"/>
      <c r="C192" s="32" t="s">
        <v>390</v>
      </c>
      <c r="D192" s="32"/>
      <c r="E192" s="33"/>
      <c r="F192" s="33"/>
      <c r="G192" s="33"/>
      <c r="H192" s="33"/>
      <c r="I192" s="33"/>
      <c r="J192" s="33"/>
      <c r="K192" s="33"/>
      <c r="L192" s="33"/>
      <c r="M192" s="33"/>
      <c r="N192" s="33"/>
      <c r="O192" s="33"/>
      <c r="P192" s="33"/>
      <c r="Q192" s="33"/>
      <c r="R192" s="33"/>
      <c r="S192" s="33"/>
      <c r="T192" s="33"/>
      <c r="U192" s="33"/>
      <c r="V192" s="33"/>
      <c r="W192" s="33"/>
      <c r="X192" s="33"/>
      <c r="Y192" s="33"/>
      <c r="Z192" s="33"/>
      <c r="AA192" s="33"/>
      <c r="AB192" s="33"/>
      <c r="AC192" s="33"/>
      <c r="AD192" s="33"/>
      <c r="AE192" s="33"/>
      <c r="AF192" s="33"/>
      <c r="AG192" s="33"/>
      <c r="AH192" s="33"/>
      <c r="AI192" s="33"/>
      <c r="AJ192" s="33"/>
      <c r="AK192" s="33"/>
      <c r="AL192" s="33"/>
      <c r="AM192" s="33"/>
      <c r="AN192" s="33"/>
      <c r="AO192" s="33"/>
      <c r="AP192" s="33"/>
      <c r="AQ192" s="33"/>
      <c r="AR192" s="33"/>
      <c r="AS192" s="34"/>
      <c r="AU192" s="43"/>
      <c r="AV192" s="43"/>
      <c r="AW192" s="43"/>
      <c r="AX192" s="43"/>
      <c r="AY192" s="43"/>
      <c r="AZ192" s="43"/>
      <c r="BB192" s="40" t="b">
        <v>1</v>
      </c>
    </row>
    <row r="193" spans="1:54" x14ac:dyDescent="0.2">
      <c r="A193" s="1"/>
      <c r="B193" s="45"/>
      <c r="C193" s="32"/>
      <c r="D193" s="32" t="s">
        <v>391</v>
      </c>
      <c r="E193" s="33">
        <v>220505.04</v>
      </c>
      <c r="F193" s="33">
        <v>220000</v>
      </c>
      <c r="G193" s="33">
        <v>174572.12851200002</v>
      </c>
      <c r="H193" s="33">
        <v>178063.57108224003</v>
      </c>
      <c r="I193" s="33">
        <v>181624.84250388484</v>
      </c>
      <c r="J193" s="33">
        <v>185257.33935396251</v>
      </c>
      <c r="K193" s="33">
        <v>192910.17039189921</v>
      </c>
      <c r="L193" s="33">
        <v>200795.01173561177</v>
      </c>
      <c r="M193" s="33">
        <v>208918.08266491606</v>
      </c>
      <c r="N193" s="33">
        <v>217285.7584266983</v>
      </c>
      <c r="O193" s="33">
        <v>225904.57398588586</v>
      </c>
      <c r="P193" s="33">
        <v>234781.22786407021</v>
      </c>
      <c r="Q193" s="33">
        <v>243922.58606778763</v>
      </c>
      <c r="R193" s="33">
        <v>253335.68610850809</v>
      </c>
      <c r="S193" s="33">
        <v>263027.74111643026</v>
      </c>
      <c r="T193" s="33">
        <v>273006.14405022591</v>
      </c>
      <c r="U193" s="33">
        <v>283278.47200492682</v>
      </c>
      <c r="V193" s="33">
        <v>293852.49062019569</v>
      </c>
      <c r="W193" s="33">
        <v>304736.1585912733</v>
      </c>
      <c r="X193" s="33">
        <v>315937.63228494598</v>
      </c>
      <c r="Y193" s="33">
        <v>327465.27046292904</v>
      </c>
      <c r="Z193" s="33">
        <v>339327.63911511749</v>
      </c>
      <c r="AA193" s="33">
        <v>351533.51640520827</v>
      </c>
      <c r="AB193" s="33">
        <v>364091.89773125661</v>
      </c>
      <c r="AC193" s="33">
        <v>377012.00090378482</v>
      </c>
      <c r="AD193" s="33">
        <v>390303.27144412167</v>
      </c>
      <c r="AE193" s="33">
        <v>403975.38800571044</v>
      </c>
      <c r="AF193" s="33">
        <v>418038.26792118512</v>
      </c>
      <c r="AG193" s="33">
        <v>432502.07287807646</v>
      </c>
      <c r="AH193" s="33">
        <v>447377.21472607506</v>
      </c>
      <c r="AI193" s="33">
        <v>462674.3614188424</v>
      </c>
      <c r="AJ193" s="33">
        <v>478404.44309342996</v>
      </c>
      <c r="AK193" s="33">
        <v>494578.65829043341</v>
      </c>
      <c r="AL193" s="33">
        <v>511208.4803180797</v>
      </c>
      <c r="AM193" s="33">
        <v>528305.66376351565</v>
      </c>
      <c r="AN193" s="33">
        <v>545882.25115464185</v>
      </c>
      <c r="AO193" s="33">
        <v>563950.57977590756</v>
      </c>
      <c r="AP193" s="33">
        <v>582523.28864156222</v>
      </c>
      <c r="AQ193" s="33">
        <v>601613.32562993269</v>
      </c>
      <c r="AR193" s="33">
        <v>621233.95478238119</v>
      </c>
      <c r="AS193" s="34">
        <v>641398.76377067587</v>
      </c>
      <c r="AU193" s="46" t="s">
        <v>229</v>
      </c>
      <c r="AV193" s="46" t="s">
        <v>379</v>
      </c>
      <c r="AW193" s="46" t="s">
        <v>390</v>
      </c>
      <c r="AX193" s="46" t="s">
        <v>382</v>
      </c>
      <c r="AY193" s="46" t="s">
        <v>392</v>
      </c>
      <c r="AZ193" s="46" t="s">
        <v>393</v>
      </c>
      <c r="BB193" s="47" t="b">
        <v>1</v>
      </c>
    </row>
    <row r="194" spans="1:54" x14ac:dyDescent="0.2">
      <c r="A194" s="1"/>
      <c r="B194" s="45"/>
      <c r="C194" s="32"/>
      <c r="D194" s="32" t="s">
        <v>394</v>
      </c>
      <c r="E194" s="33">
        <v>103573.79</v>
      </c>
      <c r="F194" s="33">
        <v>102750</v>
      </c>
      <c r="G194" s="33">
        <v>87242.169779999997</v>
      </c>
      <c r="H194" s="33">
        <v>88987.01317559999</v>
      </c>
      <c r="I194" s="33">
        <v>90766.753439111999</v>
      </c>
      <c r="J194" s="33">
        <v>92582.088507894223</v>
      </c>
      <c r="K194" s="33">
        <v>96406.579796395818</v>
      </c>
      <c r="L194" s="33">
        <v>100347.01790103433</v>
      </c>
      <c r="M194" s="33">
        <v>104406.51089793981</v>
      </c>
      <c r="N194" s="33">
        <v>108588.24480756109</v>
      </c>
      <c r="O194" s="33">
        <v>112895.48546920806</v>
      </c>
      <c r="P194" s="33">
        <v>117331.58045939785</v>
      </c>
      <c r="Q194" s="33">
        <v>121899.96105500757</v>
      </c>
      <c r="R194" s="33">
        <v>126604.14424225793</v>
      </c>
      <c r="S194" s="33">
        <v>131447.73477257628</v>
      </c>
      <c r="T194" s="33">
        <v>136434.42726641046</v>
      </c>
      <c r="U194" s="33">
        <v>141568.00836608902</v>
      </c>
      <c r="V194" s="33">
        <v>146852.35893884813</v>
      </c>
      <c r="W194" s="33">
        <v>152291.45633117115</v>
      </c>
      <c r="X194" s="33">
        <v>157889.37667561159</v>
      </c>
      <c r="Y194" s="33">
        <v>163650.29725129716</v>
      </c>
      <c r="Z194" s="33">
        <v>169578.49889933993</v>
      </c>
      <c r="AA194" s="33">
        <v>175678.36849440387</v>
      </c>
      <c r="AB194" s="33">
        <v>181954.40147371063</v>
      </c>
      <c r="AC194" s="33">
        <v>188411.20442479191</v>
      </c>
      <c r="AD194" s="33">
        <v>195053.49773332695</v>
      </c>
      <c r="AE194" s="33">
        <v>201886.11829243347</v>
      </c>
      <c r="AF194" s="33">
        <v>208914.02227481094</v>
      </c>
      <c r="AG194" s="33">
        <v>216142.2879691665</v>
      </c>
      <c r="AH194" s="33">
        <v>223576.11868238638</v>
      </c>
      <c r="AI194" s="33">
        <v>231220.8457089474</v>
      </c>
      <c r="AJ194" s="33">
        <v>239081.93136909787</v>
      </c>
      <c r="AK194" s="33">
        <v>247164.97211737081</v>
      </c>
      <c r="AL194" s="33">
        <v>255475.70172302701</v>
      </c>
      <c r="AM194" s="33">
        <v>264019.99452406255</v>
      </c>
      <c r="AN194" s="33">
        <v>272803.86875645031</v>
      </c>
      <c r="AO194" s="33">
        <v>281833.4899603239</v>
      </c>
      <c r="AP194" s="33">
        <v>291115.17446484987</v>
      </c>
      <c r="AQ194" s="33">
        <v>300655.39295357274</v>
      </c>
      <c r="AR194" s="33">
        <v>310460.77411205857</v>
      </c>
      <c r="AS194" s="34">
        <v>320538.10835970246</v>
      </c>
      <c r="AU194" s="46" t="s">
        <v>229</v>
      </c>
      <c r="AV194" s="46" t="s">
        <v>379</v>
      </c>
      <c r="AW194" s="46" t="s">
        <v>390</v>
      </c>
      <c r="AX194" s="46" t="s">
        <v>382</v>
      </c>
      <c r="AY194" s="46" t="s">
        <v>395</v>
      </c>
      <c r="AZ194" s="46" t="s">
        <v>396</v>
      </c>
      <c r="BB194" s="47" t="b">
        <v>1</v>
      </c>
    </row>
    <row r="195" spans="1:54" x14ac:dyDescent="0.2">
      <c r="A195" s="1"/>
      <c r="B195" s="45"/>
      <c r="C195" s="32"/>
      <c r="D195" s="32" t="s">
        <v>397</v>
      </c>
      <c r="E195" s="33">
        <v>154847.24999999997</v>
      </c>
      <c r="F195" s="33">
        <v>102750</v>
      </c>
      <c r="G195" s="33">
        <v>148986.11231999999</v>
      </c>
      <c r="H195" s="33">
        <v>151965.83456639998</v>
      </c>
      <c r="I195" s="33">
        <v>155005.15125772799</v>
      </c>
      <c r="J195" s="33">
        <v>158105.25428288255</v>
      </c>
      <c r="K195" s="33">
        <v>164636.45461997212</v>
      </c>
      <c r="L195" s="33">
        <v>171365.66086883208</v>
      </c>
      <c r="M195" s="33">
        <v>178298.1807857985</v>
      </c>
      <c r="N195" s="33">
        <v>185439.45523509599</v>
      </c>
      <c r="O195" s="33">
        <v>192795.06139005109</v>
      </c>
      <c r="P195" s="33">
        <v>200370.71600911036</v>
      </c>
      <c r="Q195" s="33">
        <v>208172.27878837596</v>
      </c>
      <c r="R195" s="33">
        <v>216205.75579240854</v>
      </c>
      <c r="S195" s="33">
        <v>224477.30296508709</v>
      </c>
      <c r="T195" s="33">
        <v>232993.22972235584</v>
      </c>
      <c r="U195" s="33">
        <v>241760.00262872924</v>
      </c>
      <c r="V195" s="33">
        <v>250784.24915946872</v>
      </c>
      <c r="W195" s="33">
        <v>260072.7615503862</v>
      </c>
      <c r="X195" s="33">
        <v>269632.50073727663</v>
      </c>
      <c r="Y195" s="33">
        <v>279470.60038702254</v>
      </c>
      <c r="Z195" s="33">
        <v>289594.37102246331</v>
      </c>
      <c r="AA195" s="33">
        <v>300011.30424316693</v>
      </c>
      <c r="AB195" s="33">
        <v>310729.07704428973</v>
      </c>
      <c r="AC195" s="33">
        <v>321755.55623576016</v>
      </c>
      <c r="AD195" s="33">
        <v>333098.80296407174</v>
      </c>
      <c r="AE195" s="33">
        <v>344767.07733902143</v>
      </c>
      <c r="AF195" s="33">
        <v>356768.84316778352</v>
      </c>
      <c r="AG195" s="33">
        <v>369112.7727987605</v>
      </c>
      <c r="AH195" s="33">
        <v>381807.75207770936</v>
      </c>
      <c r="AI195" s="33">
        <v>394862.88541869674</v>
      </c>
      <c r="AJ195" s="33">
        <v>408287.50099249254</v>
      </c>
      <c r="AK195" s="33">
        <v>422091.15603507269</v>
      </c>
      <c r="AL195" s="33">
        <v>436283.64227895899</v>
      </c>
      <c r="AM195" s="33">
        <v>450874.99151018675</v>
      </c>
      <c r="AN195" s="33">
        <v>465875.48125375208</v>
      </c>
      <c r="AO195" s="33">
        <v>481295.64059045591</v>
      </c>
      <c r="AP195" s="33">
        <v>497146.25610812637</v>
      </c>
      <c r="AQ195" s="33">
        <v>513438.37799026747</v>
      </c>
      <c r="AR195" s="33">
        <v>530183.326245251</v>
      </c>
      <c r="AS195" s="34">
        <v>547392.69707923767</v>
      </c>
      <c r="AU195" s="46" t="s">
        <v>229</v>
      </c>
      <c r="AV195" s="46" t="s">
        <v>379</v>
      </c>
      <c r="AW195" s="46" t="s">
        <v>390</v>
      </c>
      <c r="AX195" s="46" t="s">
        <v>382</v>
      </c>
      <c r="AY195" s="46" t="s">
        <v>398</v>
      </c>
      <c r="AZ195" s="46" t="s">
        <v>399</v>
      </c>
      <c r="BB195" s="47" t="b">
        <v>1</v>
      </c>
    </row>
    <row r="196" spans="1:54" x14ac:dyDescent="0.2">
      <c r="A196" s="1"/>
      <c r="B196" s="45"/>
      <c r="C196" s="32"/>
      <c r="D196" s="32" t="s">
        <v>400</v>
      </c>
      <c r="E196" s="33">
        <v>30279.940000000002</v>
      </c>
      <c r="F196" s="33">
        <v>20550</v>
      </c>
      <c r="G196" s="33">
        <v>41907.249576000002</v>
      </c>
      <c r="H196" s="33">
        <v>42745.394567520001</v>
      </c>
      <c r="I196" s="33">
        <v>43600.302458870407</v>
      </c>
      <c r="J196" s="33">
        <v>44472.308508047812</v>
      </c>
      <c r="K196" s="33">
        <v>46309.423647809235</v>
      </c>
      <c r="L196" s="33">
        <v>48202.234469757888</v>
      </c>
      <c r="M196" s="33">
        <v>50152.233955125375</v>
      </c>
      <c r="N196" s="33">
        <v>52160.952526119647</v>
      </c>
      <c r="O196" s="33">
        <v>54229.95894637164</v>
      </c>
      <c r="P196" s="33">
        <v>56360.861242423271</v>
      </c>
      <c r="Q196" s="33">
        <v>58555.307646738416</v>
      </c>
      <c r="R196" s="33">
        <v>60814.987562729206</v>
      </c>
      <c r="S196" s="33">
        <v>63141.632552300915</v>
      </c>
      <c r="T196" s="33">
        <v>65537.01734643041</v>
      </c>
      <c r="U196" s="33">
        <v>68002.96087930417</v>
      </c>
      <c r="V196" s="33">
        <v>70541.327346554288</v>
      </c>
      <c r="W196" s="33">
        <v>73154.027288142708</v>
      </c>
      <c r="X196" s="33">
        <v>75843.018696456042</v>
      </c>
      <c r="Y196" s="33">
        <v>78610.308150186655</v>
      </c>
      <c r="Z196" s="33">
        <v>81457.951974587893</v>
      </c>
      <c r="AA196" s="33">
        <v>84388.057428705113</v>
      </c>
      <c r="AB196" s="33">
        <v>87402.783920197195</v>
      </c>
      <c r="AC196" s="33">
        <v>90504.344248377471</v>
      </c>
      <c r="AD196" s="33">
        <v>93695.005876116891</v>
      </c>
      <c r="AE196" s="33">
        <v>96977.092231266535</v>
      </c>
      <c r="AF196" s="33">
        <v>100352.98403827171</v>
      </c>
      <c r="AG196" s="33">
        <v>103825.12068066458</v>
      </c>
      <c r="AH196" s="33">
        <v>107396.00159513786</v>
      </c>
      <c r="AI196" s="33">
        <v>111068.18769791781</v>
      </c>
      <c r="AJ196" s="33">
        <v>114844.30284417089</v>
      </c>
      <c r="AK196" s="33">
        <v>118727.03532119494</v>
      </c>
      <c r="AL196" s="33">
        <v>122719.13937616227</v>
      </c>
      <c r="AM196" s="33">
        <v>126823.43677919984</v>
      </c>
      <c r="AN196" s="33">
        <v>131042.81842260844</v>
      </c>
      <c r="AO196" s="33">
        <v>135380.24595704171</v>
      </c>
      <c r="AP196" s="33">
        <v>139838.75346548326</v>
      </c>
      <c r="AQ196" s="33">
        <v>144421.44917587965</v>
      </c>
      <c r="AR196" s="33">
        <v>149131.51721330569</v>
      </c>
      <c r="AS196" s="34">
        <v>153972.21939255844</v>
      </c>
      <c r="AU196" s="46" t="s">
        <v>229</v>
      </c>
      <c r="AV196" s="46" t="s">
        <v>379</v>
      </c>
      <c r="AW196" s="46" t="s">
        <v>390</v>
      </c>
      <c r="AX196" s="46" t="s">
        <v>382</v>
      </c>
      <c r="AY196" s="46" t="s">
        <v>401</v>
      </c>
      <c r="AZ196" s="46" t="s">
        <v>402</v>
      </c>
      <c r="BB196" s="47" t="b">
        <v>1</v>
      </c>
    </row>
    <row r="197" spans="1:54" hidden="1" x14ac:dyDescent="0.2">
      <c r="A197" s="1"/>
      <c r="B197" s="45"/>
      <c r="C197" s="32"/>
      <c r="D197" s="32" t="s">
        <v>403</v>
      </c>
      <c r="E197" s="33">
        <v>0</v>
      </c>
      <c r="F197" s="33">
        <v>0</v>
      </c>
      <c r="G197" s="33">
        <v>0</v>
      </c>
      <c r="H197" s="33">
        <v>0</v>
      </c>
      <c r="I197" s="33">
        <v>0</v>
      </c>
      <c r="J197" s="33">
        <v>0</v>
      </c>
      <c r="K197" s="33">
        <v>0</v>
      </c>
      <c r="L197" s="33">
        <v>0</v>
      </c>
      <c r="M197" s="33">
        <v>0</v>
      </c>
      <c r="N197" s="33">
        <v>0</v>
      </c>
      <c r="O197" s="33">
        <v>0</v>
      </c>
      <c r="P197" s="33">
        <v>0</v>
      </c>
      <c r="Q197" s="33">
        <v>0</v>
      </c>
      <c r="R197" s="33">
        <v>0</v>
      </c>
      <c r="S197" s="33">
        <v>0</v>
      </c>
      <c r="T197" s="33">
        <v>0</v>
      </c>
      <c r="U197" s="33">
        <v>0</v>
      </c>
      <c r="V197" s="33">
        <v>0</v>
      </c>
      <c r="W197" s="33">
        <v>0</v>
      </c>
      <c r="X197" s="33">
        <v>0</v>
      </c>
      <c r="Y197" s="33">
        <v>0</v>
      </c>
      <c r="Z197" s="33">
        <v>0</v>
      </c>
      <c r="AA197" s="33">
        <v>0</v>
      </c>
      <c r="AB197" s="33">
        <v>0</v>
      </c>
      <c r="AC197" s="33">
        <v>0</v>
      </c>
      <c r="AD197" s="33">
        <v>0</v>
      </c>
      <c r="AE197" s="33">
        <v>0</v>
      </c>
      <c r="AF197" s="33">
        <v>0</v>
      </c>
      <c r="AG197" s="33">
        <v>0</v>
      </c>
      <c r="AH197" s="33">
        <v>0</v>
      </c>
      <c r="AI197" s="33">
        <v>0</v>
      </c>
      <c r="AJ197" s="33">
        <v>0</v>
      </c>
      <c r="AK197" s="33">
        <v>0</v>
      </c>
      <c r="AL197" s="33">
        <v>0</v>
      </c>
      <c r="AM197" s="33">
        <v>0</v>
      </c>
      <c r="AN197" s="33">
        <v>0</v>
      </c>
      <c r="AO197" s="33">
        <v>0</v>
      </c>
      <c r="AP197" s="33">
        <v>0</v>
      </c>
      <c r="AQ197" s="33">
        <v>0</v>
      </c>
      <c r="AR197" s="33">
        <v>0</v>
      </c>
      <c r="AS197" s="34">
        <v>0</v>
      </c>
      <c r="AU197" s="46" t="s">
        <v>229</v>
      </c>
      <c r="AV197" s="46" t="s">
        <v>379</v>
      </c>
      <c r="AW197" s="46" t="s">
        <v>390</v>
      </c>
      <c r="AX197" s="46" t="s">
        <v>382</v>
      </c>
      <c r="AY197" s="46" t="s">
        <v>395</v>
      </c>
      <c r="AZ197" s="46" t="s">
        <v>404</v>
      </c>
      <c r="BB197" s="47" t="b">
        <v>0</v>
      </c>
    </row>
    <row r="198" spans="1:54" x14ac:dyDescent="0.2">
      <c r="A198" s="1"/>
      <c r="B198" s="58"/>
      <c r="C198" s="32"/>
      <c r="D198" s="49" t="s">
        <v>405</v>
      </c>
      <c r="E198" s="50">
        <v>509206.01999999996</v>
      </c>
      <c r="F198" s="50">
        <v>446050</v>
      </c>
      <c r="G198" s="50">
        <f t="shared" ref="F198:AN198" si="29">SUM(G193:G197)</f>
        <v>452707.66018800007</v>
      </c>
      <c r="H198" s="50">
        <f t="shared" si="29"/>
        <v>461761.81339175999</v>
      </c>
      <c r="I198" s="50">
        <f t="shared" si="29"/>
        <v>470997.04965959524</v>
      </c>
      <c r="J198" s="50">
        <f t="shared" si="29"/>
        <v>480416.99065278715</v>
      </c>
      <c r="K198" s="50">
        <f t="shared" si="29"/>
        <v>500262.62845607643</v>
      </c>
      <c r="L198" s="50">
        <f t="shared" si="29"/>
        <v>520709.92497523606</v>
      </c>
      <c r="M198" s="50">
        <f t="shared" si="29"/>
        <v>541775.00830377964</v>
      </c>
      <c r="N198" s="50">
        <f t="shared" si="29"/>
        <v>563474.41099547502</v>
      </c>
      <c r="O198" s="50">
        <f t="shared" si="29"/>
        <v>585825.07979151676</v>
      </c>
      <c r="P198" s="50">
        <f t="shared" si="29"/>
        <v>608844.38557500171</v>
      </c>
      <c r="Q198" s="50">
        <f t="shared" si="29"/>
        <v>632550.13355790952</v>
      </c>
      <c r="R198" s="50">
        <f t="shared" si="29"/>
        <v>656960.57370590372</v>
      </c>
      <c r="S198" s="50">
        <f t="shared" si="29"/>
        <v>682094.41140639456</v>
      </c>
      <c r="T198" s="50">
        <f t="shared" si="29"/>
        <v>707970.8183854227</v>
      </c>
      <c r="U198" s="50">
        <f t="shared" si="29"/>
        <v>734609.44387904927</v>
      </c>
      <c r="V198" s="50">
        <f t="shared" si="29"/>
        <v>762030.42606506683</v>
      </c>
      <c r="W198" s="50">
        <f t="shared" si="29"/>
        <v>790254.40376097336</v>
      </c>
      <c r="X198" s="50">
        <f t="shared" si="29"/>
        <v>819302.52839429025</v>
      </c>
      <c r="Y198" s="50">
        <f t="shared" si="29"/>
        <v>849196.47625143547</v>
      </c>
      <c r="Z198" s="50">
        <f t="shared" si="29"/>
        <v>879958.4610115086</v>
      </c>
      <c r="AA198" s="50">
        <f t="shared" si="29"/>
        <v>911611.24657148425</v>
      </c>
      <c r="AB198" s="50">
        <f t="shared" si="29"/>
        <v>944178.16016945418</v>
      </c>
      <c r="AC198" s="50">
        <f t="shared" si="29"/>
        <v>977683.10581271444</v>
      </c>
      <c r="AD198" s="50">
        <f t="shared" si="29"/>
        <v>1012150.5780176373</v>
      </c>
      <c r="AE198" s="50">
        <f t="shared" si="29"/>
        <v>1047605.6758684319</v>
      </c>
      <c r="AF198" s="50">
        <f t="shared" si="29"/>
        <v>1084074.1174020513</v>
      </c>
      <c r="AG198" s="50">
        <f t="shared" si="29"/>
        <v>1121582.2543266681</v>
      </c>
      <c r="AH198" s="50">
        <f t="shared" si="29"/>
        <v>1160157.0870813087</v>
      </c>
      <c r="AI198" s="50">
        <f t="shared" si="29"/>
        <v>1199826.2802444045</v>
      </c>
      <c r="AJ198" s="50">
        <f t="shared" si="29"/>
        <v>1240618.1782991914</v>
      </c>
      <c r="AK198" s="50">
        <f t="shared" si="29"/>
        <v>1282561.8217640717</v>
      </c>
      <c r="AL198" s="50">
        <f t="shared" si="29"/>
        <v>1325686.9636962281</v>
      </c>
      <c r="AM198" s="50">
        <f t="shared" si="29"/>
        <v>1370024.0865769649</v>
      </c>
      <c r="AN198" s="50">
        <f t="shared" si="29"/>
        <v>1415604.4195874527</v>
      </c>
      <c r="AO198" s="50">
        <f>SUM(AO193:AO197)</f>
        <v>1462459.9562837291</v>
      </c>
      <c r="AP198" s="50">
        <f>SUM(AP193:AP197)</f>
        <v>1510623.4726800218</v>
      </c>
      <c r="AQ198" s="50">
        <f>SUM(AQ193:AQ197)</f>
        <v>1560128.5457496524</v>
      </c>
      <c r="AR198" s="50">
        <f>SUM(AR193:AR197)</f>
        <v>1611009.5723529963</v>
      </c>
      <c r="AS198" s="51">
        <f>SUM(AS193:AS197)</f>
        <v>1663301.7886021747</v>
      </c>
      <c r="AU198" s="52"/>
      <c r="AV198" s="52"/>
      <c r="AW198" s="52"/>
      <c r="AX198" s="52"/>
      <c r="AY198" s="52"/>
      <c r="AZ198" s="52"/>
      <c r="BB198" s="53" t="b">
        <v>1</v>
      </c>
    </row>
    <row r="199" spans="1:54" x14ac:dyDescent="0.2">
      <c r="A199" s="1"/>
      <c r="B199" s="58"/>
      <c r="C199" s="59" t="s">
        <v>406</v>
      </c>
      <c r="D199" s="49"/>
      <c r="E199" s="60">
        <v>1733415.5699999998</v>
      </c>
      <c r="F199" s="60">
        <v>1541069.68</v>
      </c>
      <c r="G199" s="60">
        <f t="shared" ref="F199:AN199" si="30">SUM(G191,G198)</f>
        <v>1643191.6601880002</v>
      </c>
      <c r="H199" s="60">
        <f t="shared" si="30"/>
        <v>1654155.2533917599</v>
      </c>
      <c r="I199" s="60">
        <f t="shared" si="30"/>
        <v>1665338.1184595954</v>
      </c>
      <c r="J199" s="60">
        <f t="shared" si="30"/>
        <v>1676744.6408287873</v>
      </c>
      <c r="K199" s="60">
        <f t="shared" si="30"/>
        <v>2895655.5462981216</v>
      </c>
      <c r="L199" s="60">
        <f t="shared" si="30"/>
        <v>2967274.9949298971</v>
      </c>
      <c r="M199" s="60">
        <f t="shared" si="30"/>
        <v>3039642.5160884247</v>
      </c>
      <c r="N199" s="60">
        <f t="shared" si="30"/>
        <v>3112778.1288953214</v>
      </c>
      <c r="O199" s="60">
        <f t="shared" si="30"/>
        <v>3186702.354008059</v>
      </c>
      <c r="P199" s="60">
        <f t="shared" si="30"/>
        <v>3261436.2256737472</v>
      </c>
      <c r="Q199" s="60">
        <f t="shared" si="30"/>
        <v>3337001.3040644606</v>
      </c>
      <c r="R199" s="60">
        <f t="shared" si="30"/>
        <v>3413419.6879005325</v>
      </c>
      <c r="S199" s="60">
        <f t="shared" si="30"/>
        <v>3490714.0273684217</v>
      </c>
      <c r="T199" s="60">
        <f t="shared" si="30"/>
        <v>3568907.5373398662</v>
      </c>
      <c r="U199" s="60">
        <f t="shared" si="30"/>
        <v>3648024.0108992211</v>
      </c>
      <c r="V199" s="60">
        <f t="shared" si="30"/>
        <v>3728087.8331860141</v>
      </c>
      <c r="W199" s="60">
        <f t="shared" si="30"/>
        <v>3809123.9955599192</v>
      </c>
      <c r="X199" s="60">
        <f t="shared" si="30"/>
        <v>3891158.1100955065</v>
      </c>
      <c r="Y199" s="60">
        <f t="shared" si="30"/>
        <v>3974216.4244142929</v>
      </c>
      <c r="Z199" s="60">
        <f t="shared" si="30"/>
        <v>4058325.8368617925</v>
      </c>
      <c r="AA199" s="60">
        <f t="shared" si="30"/>
        <v>4143513.9120374266</v>
      </c>
      <c r="AB199" s="60">
        <f t="shared" si="30"/>
        <v>4229808.8966853414</v>
      </c>
      <c r="AC199" s="60">
        <f t="shared" si="30"/>
        <v>4317239.7359543573</v>
      </c>
      <c r="AD199" s="60">
        <f t="shared" si="30"/>
        <v>4405836.0900354609</v>
      </c>
      <c r="AE199" s="60">
        <f t="shared" si="30"/>
        <v>4495628.3511854252</v>
      </c>
      <c r="AF199" s="60">
        <f t="shared" si="30"/>
        <v>4586647.6611453751</v>
      </c>
      <c r="AG199" s="60">
        <f t="shared" si="30"/>
        <v>4678925.9289632486</v>
      </c>
      <c r="AH199" s="60">
        <f t="shared" si="30"/>
        <v>4772495.8492293786</v>
      </c>
      <c r="AI199" s="60">
        <f t="shared" si="30"/>
        <v>4867390.9207345694</v>
      </c>
      <c r="AJ199" s="60">
        <f t="shared" si="30"/>
        <v>4963645.4655602751</v>
      </c>
      <c r="AK199" s="60">
        <f t="shared" si="30"/>
        <v>5061294.6486107148</v>
      </c>
      <c r="AL199" s="60">
        <f t="shared" si="30"/>
        <v>5160374.4975969493</v>
      </c>
      <c r="AM199" s="60">
        <f t="shared" si="30"/>
        <v>5260921.9234831883</v>
      </c>
      <c r="AN199" s="60">
        <f t="shared" si="30"/>
        <v>5362974.7414058382</v>
      </c>
      <c r="AO199" s="60">
        <f>SUM(AO191,AO198)</f>
        <v>5466571.6920759995</v>
      </c>
      <c r="AP199" s="60">
        <f>SUM(AP191,AP198)</f>
        <v>5571752.463676407</v>
      </c>
      <c r="AQ199" s="60">
        <f>SUM(AQ191,AQ198)</f>
        <v>5678557.7142639989</v>
      </c>
      <c r="AR199" s="60">
        <f>SUM(AR191,AR198)</f>
        <v>5787029.0946896244</v>
      </c>
      <c r="AS199" s="61">
        <f>SUM(AS191,AS198)</f>
        <v>5897209.2720465697</v>
      </c>
      <c r="AU199" s="62"/>
      <c r="AV199" s="62"/>
      <c r="AW199" s="62"/>
      <c r="AX199" s="62"/>
      <c r="AY199" s="62"/>
      <c r="AZ199" s="62"/>
      <c r="BB199" s="53" t="b">
        <v>1</v>
      </c>
    </row>
    <row r="200" spans="1:54" x14ac:dyDescent="0.2">
      <c r="A200" s="1"/>
      <c r="B200" s="37" t="s">
        <v>407</v>
      </c>
      <c r="C200" s="32"/>
      <c r="D200" s="32"/>
      <c r="E200" s="33"/>
      <c r="F200" s="33"/>
      <c r="G200" s="33"/>
      <c r="H200" s="33"/>
      <c r="I200" s="33"/>
      <c r="J200" s="33"/>
      <c r="K200" s="33"/>
      <c r="L200" s="33"/>
      <c r="M200" s="33"/>
      <c r="N200" s="33"/>
      <c r="O200" s="33"/>
      <c r="P200" s="33"/>
      <c r="Q200" s="33"/>
      <c r="R200" s="33"/>
      <c r="S200" s="33"/>
      <c r="T200" s="33"/>
      <c r="U200" s="33"/>
      <c r="V200" s="33"/>
      <c r="W200" s="33"/>
      <c r="X200" s="33"/>
      <c r="Y200" s="33"/>
      <c r="Z200" s="33"/>
      <c r="AA200" s="33"/>
      <c r="AB200" s="33"/>
      <c r="AC200" s="33"/>
      <c r="AD200" s="33"/>
      <c r="AE200" s="33"/>
      <c r="AF200" s="33"/>
      <c r="AG200" s="33"/>
      <c r="AH200" s="33"/>
      <c r="AI200" s="33"/>
      <c r="AJ200" s="33"/>
      <c r="AK200" s="33"/>
      <c r="AL200" s="33"/>
      <c r="AM200" s="33"/>
      <c r="AN200" s="33"/>
      <c r="AO200" s="33"/>
      <c r="AP200" s="33"/>
      <c r="AQ200" s="33"/>
      <c r="AR200" s="33"/>
      <c r="AS200" s="34"/>
      <c r="AU200" s="43"/>
      <c r="AV200" s="43"/>
      <c r="AW200" s="43"/>
      <c r="AX200" s="43"/>
      <c r="AY200" s="43"/>
      <c r="AZ200" s="43"/>
      <c r="BB200" s="48" t="b">
        <v>1</v>
      </c>
    </row>
    <row r="201" spans="1:54" x14ac:dyDescent="0.2">
      <c r="A201" s="1"/>
      <c r="B201" s="45"/>
      <c r="C201" s="32" t="s">
        <v>408</v>
      </c>
      <c r="D201" s="32"/>
      <c r="E201" s="33"/>
      <c r="F201" s="33"/>
      <c r="G201" s="33"/>
      <c r="H201" s="33"/>
      <c r="I201" s="33"/>
      <c r="J201" s="33"/>
      <c r="K201" s="33"/>
      <c r="L201" s="33"/>
      <c r="M201" s="33"/>
      <c r="N201" s="33"/>
      <c r="O201" s="33"/>
      <c r="P201" s="33"/>
      <c r="Q201" s="33"/>
      <c r="R201" s="33"/>
      <c r="S201" s="33"/>
      <c r="T201" s="33"/>
      <c r="U201" s="33"/>
      <c r="V201" s="33"/>
      <c r="W201" s="33"/>
      <c r="X201" s="33"/>
      <c r="Y201" s="33"/>
      <c r="Z201" s="33"/>
      <c r="AA201" s="33"/>
      <c r="AB201" s="33"/>
      <c r="AC201" s="33"/>
      <c r="AD201" s="33"/>
      <c r="AE201" s="33"/>
      <c r="AF201" s="33"/>
      <c r="AG201" s="33"/>
      <c r="AH201" s="33"/>
      <c r="AI201" s="33"/>
      <c r="AJ201" s="33"/>
      <c r="AK201" s="33"/>
      <c r="AL201" s="33"/>
      <c r="AM201" s="33"/>
      <c r="AN201" s="33"/>
      <c r="AO201" s="33"/>
      <c r="AP201" s="33"/>
      <c r="AQ201" s="33"/>
      <c r="AR201" s="33"/>
      <c r="AS201" s="34"/>
      <c r="AU201" s="43"/>
      <c r="AV201" s="43"/>
      <c r="AW201" s="43"/>
      <c r="AX201" s="43"/>
      <c r="AY201" s="43"/>
      <c r="AZ201" s="43"/>
      <c r="BB201" s="40" t="b">
        <v>1</v>
      </c>
    </row>
    <row r="202" spans="1:54" x14ac:dyDescent="0.2">
      <c r="A202" s="1"/>
      <c r="B202" s="45"/>
      <c r="C202" s="32"/>
      <c r="D202" s="32" t="s">
        <v>409</v>
      </c>
      <c r="E202" s="33">
        <v>149623.03343749998</v>
      </c>
      <c r="F202" s="33">
        <v>198000</v>
      </c>
      <c r="G202" s="33">
        <v>159329.61569287497</v>
      </c>
      <c r="H202" s="33">
        <v>162516.20800673246</v>
      </c>
      <c r="I202" s="33">
        <v>165766.53216686711</v>
      </c>
      <c r="J202" s="33">
        <v>169081.86281020445</v>
      </c>
      <c r="K202" s="33">
        <v>176066.49797865943</v>
      </c>
      <c r="L202" s="33">
        <v>183262.88580872849</v>
      </c>
      <c r="M202" s="33">
        <v>190676.70255280889</v>
      </c>
      <c r="N202" s="33">
        <v>198313.76681232901</v>
      </c>
      <c r="O202" s="33">
        <v>206180.04296120879</v>
      </c>
      <c r="P202" s="33">
        <v>214281.6446493188</v>
      </c>
      <c r="Q202" s="33">
        <v>222624.83838776877</v>
      </c>
      <c r="R202" s="33">
        <v>231216.04721789702</v>
      </c>
      <c r="S202" s="33">
        <v>240061.85446587525</v>
      </c>
      <c r="T202" s="33">
        <v>249169.00758488552</v>
      </c>
      <c r="U202" s="33">
        <v>258544.4220868698</v>
      </c>
      <c r="V202" s="33">
        <v>268195.18556589953</v>
      </c>
      <c r="W202" s="33">
        <v>278128.56181525567</v>
      </c>
      <c r="X202" s="33">
        <v>288351.99504035973</v>
      </c>
      <c r="Y202" s="33">
        <v>298873.11416974181</v>
      </c>
      <c r="Z202" s="33">
        <v>309699.73726628302</v>
      </c>
      <c r="AA202" s="33">
        <v>320839.876041018</v>
      </c>
      <c r="AB202" s="33">
        <v>332301.74047183589</v>
      </c>
      <c r="AC202" s="33">
        <v>344093.74352947006</v>
      </c>
      <c r="AD202" s="33">
        <v>356224.50601322087</v>
      </c>
      <c r="AE202" s="33">
        <v>368702.86149890989</v>
      </c>
      <c r="AF202" s="33">
        <v>381537.86140162125</v>
      </c>
      <c r="AG202" s="33">
        <v>394738.78015584149</v>
      </c>
      <c r="AH202" s="33">
        <v>408315.12051566987</v>
      </c>
      <c r="AI202" s="33">
        <v>422276.61897782906</v>
      </c>
      <c r="AJ202" s="33">
        <v>436633.25133026839</v>
      </c>
      <c r="AK202" s="33">
        <v>451395.2383292141</v>
      </c>
      <c r="AL202" s="33">
        <v>466573.05150758551</v>
      </c>
      <c r="AM202" s="33">
        <v>482177.4191177602</v>
      </c>
      <c r="AN202" s="33">
        <v>498219.33221173874</v>
      </c>
      <c r="AO202" s="33">
        <v>514710.05086182937</v>
      </c>
      <c r="AP202" s="33">
        <v>531661.11052503891</v>
      </c>
      <c r="AQ202" s="33">
        <v>549084.32855443214</v>
      </c>
      <c r="AR202" s="33">
        <v>566991.81086079101</v>
      </c>
      <c r="AS202" s="34">
        <v>585395.95872798248</v>
      </c>
      <c r="AU202" s="46" t="s">
        <v>229</v>
      </c>
      <c r="AV202" s="46" t="s">
        <v>407</v>
      </c>
      <c r="AW202" s="46" t="s">
        <v>408</v>
      </c>
      <c r="AX202" s="46" t="s">
        <v>410</v>
      </c>
      <c r="AY202" s="46" t="s">
        <v>411</v>
      </c>
      <c r="AZ202" s="46" t="s">
        <v>412</v>
      </c>
      <c r="BB202" s="47" t="b">
        <v>1</v>
      </c>
    </row>
    <row r="203" spans="1:54" x14ac:dyDescent="0.2">
      <c r="A203" s="1"/>
      <c r="B203" s="45"/>
      <c r="C203" s="32"/>
      <c r="D203" s="32" t="s">
        <v>413</v>
      </c>
      <c r="E203" s="33">
        <v>26830.9</v>
      </c>
      <c r="F203" s="33">
        <v>68500</v>
      </c>
      <c r="G203" s="33">
        <v>30760.476804000005</v>
      </c>
      <c r="H203" s="33">
        <v>31375.686340080007</v>
      </c>
      <c r="I203" s="33">
        <v>32003.200066881607</v>
      </c>
      <c r="J203" s="33">
        <v>32643.264068219236</v>
      </c>
      <c r="K203" s="33">
        <v>33991.730937666849</v>
      </c>
      <c r="L203" s="33">
        <v>35381.07917626507</v>
      </c>
      <c r="M203" s="33">
        <v>36812.404652032157</v>
      </c>
      <c r="N203" s="33">
        <v>38286.830715159427</v>
      </c>
      <c r="O203" s="33">
        <v>39805.508858950969</v>
      </c>
      <c r="P203" s="33">
        <v>41369.619396208109</v>
      </c>
      <c r="Q203" s="33">
        <v>42980.372151411961</v>
      </c>
      <c r="R203" s="33">
        <v>44639.007169065473</v>
      </c>
      <c r="S203" s="33">
        <v>46346.795438564564</v>
      </c>
      <c r="T203" s="33">
        <v>48105.039635975998</v>
      </c>
      <c r="U203" s="33">
        <v>49915.074883108464</v>
      </c>
      <c r="V203" s="33">
        <v>51778.269524271833</v>
      </c>
      <c r="W203" s="33">
        <v>53696.025921128494</v>
      </c>
      <c r="X203" s="33">
        <v>55669.781266049707</v>
      </c>
      <c r="Y203" s="33">
        <v>57701.00841439933</v>
      </c>
      <c r="Z203" s="33">
        <v>59791.21673617651</v>
      </c>
      <c r="AA203" s="33">
        <v>61941.952987459015</v>
      </c>
      <c r="AB203" s="33">
        <v>64154.802202098355</v>
      </c>
      <c r="AC203" s="33">
        <v>66431.388604128282</v>
      </c>
      <c r="AD203" s="33">
        <v>68773.376541358579</v>
      </c>
      <c r="AE203" s="33">
        <v>71182.471440636422</v>
      </c>
      <c r="AF203" s="33">
        <v>73660.420785268841</v>
      </c>
      <c r="AG203" s="33">
        <v>76209.015115110305</v>
      </c>
      <c r="AH203" s="33">
        <v>78830.089049831324</v>
      </c>
      <c r="AI203" s="33">
        <v>81525.522335895119</v>
      </c>
      <c r="AJ203" s="33">
        <v>84297.240917781557</v>
      </c>
      <c r="AK203" s="33">
        <v>87147.218034009071</v>
      </c>
      <c r="AL203" s="33">
        <v>90077.47533851859</v>
      </c>
      <c r="AM203" s="33">
        <v>93090.084047994882</v>
      </c>
      <c r="AN203" s="33">
        <v>96187.166115714805</v>
      </c>
      <c r="AO203" s="33">
        <v>99370.895432524339</v>
      </c>
      <c r="AP203" s="33">
        <v>102643.49905555998</v>
      </c>
      <c r="AQ203" s="33">
        <v>106007.25846534403</v>
      </c>
      <c r="AR203" s="33">
        <v>109464.51085189721</v>
      </c>
      <c r="AS203" s="34">
        <v>113017.65043052638</v>
      </c>
      <c r="AU203" s="46" t="s">
        <v>229</v>
      </c>
      <c r="AV203" s="46" t="s">
        <v>407</v>
      </c>
      <c r="AW203" s="46" t="s">
        <v>408</v>
      </c>
      <c r="AX203" s="46" t="s">
        <v>410</v>
      </c>
      <c r="AY203" s="46" t="s">
        <v>414</v>
      </c>
      <c r="AZ203" s="46" t="s">
        <v>415</v>
      </c>
      <c r="BB203" s="47" t="b">
        <v>1</v>
      </c>
    </row>
    <row r="204" spans="1:54" x14ac:dyDescent="0.2">
      <c r="A204" s="1"/>
      <c r="B204" s="45"/>
      <c r="C204" s="32"/>
      <c r="D204" s="32" t="s">
        <v>416</v>
      </c>
      <c r="E204" s="33">
        <v>69897.31</v>
      </c>
      <c r="F204" s="33">
        <v>51375</v>
      </c>
      <c r="G204" s="33">
        <v>181050</v>
      </c>
      <c r="H204" s="33">
        <v>184670.99999999997</v>
      </c>
      <c r="I204" s="33">
        <v>188364.41999999995</v>
      </c>
      <c r="J204" s="33">
        <v>192131.70839999997</v>
      </c>
      <c r="K204" s="33">
        <v>200068.51407011694</v>
      </c>
      <c r="L204" s="33">
        <v>208245.93928367863</v>
      </c>
      <c r="M204" s="33">
        <v>216670.43410015473</v>
      </c>
      <c r="N204" s="33">
        <v>225348.61033357636</v>
      </c>
      <c r="O204" s="33">
        <v>234287.24544269487</v>
      </c>
      <c r="P204" s="33">
        <v>243493.28651204461</v>
      </c>
      <c r="Q204" s="33">
        <v>252973.8543259913</v>
      </c>
      <c r="R204" s="33">
        <v>262736.24753789103</v>
      </c>
      <c r="S204" s="33">
        <v>272787.94693653635</v>
      </c>
      <c r="T204" s="33">
        <v>283136.61981211236</v>
      </c>
      <c r="U204" s="33">
        <v>293790.12442393682</v>
      </c>
      <c r="V204" s="33">
        <v>304756.51457230933</v>
      </c>
      <c r="W204" s="33">
        <v>316044.04427684721</v>
      </c>
      <c r="X204" s="33">
        <v>327661.17256373767</v>
      </c>
      <c r="Y204" s="33">
        <v>339616.56836439302</v>
      </c>
      <c r="Z204" s="33">
        <v>351919.11552804912</v>
      </c>
      <c r="AA204" s="33">
        <v>364577.91795090568</v>
      </c>
      <c r="AB204" s="33">
        <v>377602.3048244653</v>
      </c>
      <c r="AC204" s="33">
        <v>391001.8360057869</v>
      </c>
      <c r="AD204" s="33">
        <v>404786.30751243158</v>
      </c>
      <c r="AE204" s="33">
        <v>418965.75714493979</v>
      </c>
      <c r="AF204" s="33">
        <v>433550.4702397433</v>
      </c>
      <c r="AG204" s="33">
        <v>448550.98555548099</v>
      </c>
      <c r="AH204" s="33">
        <v>463978.10129575233</v>
      </c>
      <c r="AI204" s="33">
        <v>479842.88127141231</v>
      </c>
      <c r="AJ204" s="33">
        <v>496156.66120558034</v>
      </c>
      <c r="AK204" s="33">
        <v>512931.05518460658</v>
      </c>
      <c r="AL204" s="33">
        <v>530177.96225831169</v>
      </c>
      <c r="AM204" s="33">
        <v>547909.57319289108</v>
      </c>
      <c r="AN204" s="33">
        <v>566138.37737995025</v>
      </c>
      <c r="AO204" s="33">
        <v>584877.16990521469</v>
      </c>
      <c r="AP204" s="33">
        <v>604139.0587805378</v>
      </c>
      <c r="AQ204" s="33">
        <v>623937.47234291176</v>
      </c>
      <c r="AR204" s="33">
        <v>644286.16682426841</v>
      </c>
      <c r="AS204" s="34">
        <v>665199.23409594211</v>
      </c>
      <c r="AU204" s="46" t="s">
        <v>229</v>
      </c>
      <c r="AV204" s="46" t="s">
        <v>407</v>
      </c>
      <c r="AW204" s="46" t="s">
        <v>408</v>
      </c>
      <c r="AX204" s="46" t="s">
        <v>410</v>
      </c>
      <c r="AY204" s="46" t="s">
        <v>417</v>
      </c>
      <c r="AZ204" s="46" t="s">
        <v>418</v>
      </c>
      <c r="BB204" s="47" t="b">
        <v>1</v>
      </c>
    </row>
    <row r="205" spans="1:54" hidden="1" x14ac:dyDescent="0.2">
      <c r="A205" s="1"/>
      <c r="B205" s="45"/>
      <c r="C205" s="32"/>
      <c r="D205" s="32" t="s">
        <v>419</v>
      </c>
      <c r="E205" s="33">
        <v>0</v>
      </c>
      <c r="F205" s="33">
        <v>0</v>
      </c>
      <c r="G205" s="33">
        <v>0</v>
      </c>
      <c r="H205" s="33">
        <v>0</v>
      </c>
      <c r="I205" s="33">
        <v>0</v>
      </c>
      <c r="J205" s="33">
        <v>0</v>
      </c>
      <c r="K205" s="33">
        <v>0</v>
      </c>
      <c r="L205" s="33">
        <v>0</v>
      </c>
      <c r="M205" s="33">
        <v>0</v>
      </c>
      <c r="N205" s="33">
        <v>0</v>
      </c>
      <c r="O205" s="33">
        <v>0</v>
      </c>
      <c r="P205" s="33">
        <v>0</v>
      </c>
      <c r="Q205" s="33">
        <v>0</v>
      </c>
      <c r="R205" s="33">
        <v>0</v>
      </c>
      <c r="S205" s="33">
        <v>0</v>
      </c>
      <c r="T205" s="33">
        <v>0</v>
      </c>
      <c r="U205" s="33">
        <v>0</v>
      </c>
      <c r="V205" s="33">
        <v>0</v>
      </c>
      <c r="W205" s="33">
        <v>0</v>
      </c>
      <c r="X205" s="33">
        <v>0</v>
      </c>
      <c r="Y205" s="33">
        <v>0</v>
      </c>
      <c r="Z205" s="33">
        <v>0</v>
      </c>
      <c r="AA205" s="33">
        <v>0</v>
      </c>
      <c r="AB205" s="33">
        <v>0</v>
      </c>
      <c r="AC205" s="33">
        <v>0</v>
      </c>
      <c r="AD205" s="33">
        <v>0</v>
      </c>
      <c r="AE205" s="33">
        <v>0</v>
      </c>
      <c r="AF205" s="33">
        <v>0</v>
      </c>
      <c r="AG205" s="33">
        <v>0</v>
      </c>
      <c r="AH205" s="33">
        <v>0</v>
      </c>
      <c r="AI205" s="33">
        <v>0</v>
      </c>
      <c r="AJ205" s="33">
        <v>0</v>
      </c>
      <c r="AK205" s="33">
        <v>0</v>
      </c>
      <c r="AL205" s="33">
        <v>0</v>
      </c>
      <c r="AM205" s="33">
        <v>0</v>
      </c>
      <c r="AN205" s="33">
        <v>0</v>
      </c>
      <c r="AO205" s="33">
        <v>0</v>
      </c>
      <c r="AP205" s="33">
        <v>0</v>
      </c>
      <c r="AQ205" s="33">
        <v>0</v>
      </c>
      <c r="AR205" s="33">
        <v>0</v>
      </c>
      <c r="AS205" s="34">
        <v>0</v>
      </c>
      <c r="AU205" s="46" t="s">
        <v>229</v>
      </c>
      <c r="AV205" s="46" t="s">
        <v>407</v>
      </c>
      <c r="AW205" s="46" t="s">
        <v>408</v>
      </c>
      <c r="AX205" s="46" t="s">
        <v>410</v>
      </c>
      <c r="AY205" s="46" t="s">
        <v>411</v>
      </c>
      <c r="AZ205" s="46" t="s">
        <v>420</v>
      </c>
      <c r="BB205" s="47" t="b">
        <v>0</v>
      </c>
    </row>
    <row r="206" spans="1:54" hidden="1" x14ac:dyDescent="0.2">
      <c r="A206" s="1"/>
      <c r="B206" s="45"/>
      <c r="C206" s="32"/>
      <c r="D206" s="32" t="s">
        <v>421</v>
      </c>
      <c r="E206" s="33">
        <v>0</v>
      </c>
      <c r="F206" s="33">
        <v>0</v>
      </c>
      <c r="G206" s="33">
        <v>0</v>
      </c>
      <c r="H206" s="33">
        <v>0</v>
      </c>
      <c r="I206" s="33">
        <v>0</v>
      </c>
      <c r="J206" s="33">
        <v>0</v>
      </c>
      <c r="K206" s="33">
        <v>0</v>
      </c>
      <c r="L206" s="33">
        <v>0</v>
      </c>
      <c r="M206" s="33">
        <v>0</v>
      </c>
      <c r="N206" s="33">
        <v>0</v>
      </c>
      <c r="O206" s="33">
        <v>0</v>
      </c>
      <c r="P206" s="33">
        <v>0</v>
      </c>
      <c r="Q206" s="33">
        <v>0</v>
      </c>
      <c r="R206" s="33">
        <v>0</v>
      </c>
      <c r="S206" s="33">
        <v>0</v>
      </c>
      <c r="T206" s="33">
        <v>0</v>
      </c>
      <c r="U206" s="33">
        <v>0</v>
      </c>
      <c r="V206" s="33">
        <v>0</v>
      </c>
      <c r="W206" s="33">
        <v>0</v>
      </c>
      <c r="X206" s="33">
        <v>0</v>
      </c>
      <c r="Y206" s="33">
        <v>0</v>
      </c>
      <c r="Z206" s="33">
        <v>0</v>
      </c>
      <c r="AA206" s="33">
        <v>0</v>
      </c>
      <c r="AB206" s="33">
        <v>0</v>
      </c>
      <c r="AC206" s="33">
        <v>0</v>
      </c>
      <c r="AD206" s="33">
        <v>0</v>
      </c>
      <c r="AE206" s="33">
        <v>0</v>
      </c>
      <c r="AF206" s="33">
        <v>0</v>
      </c>
      <c r="AG206" s="33">
        <v>0</v>
      </c>
      <c r="AH206" s="33">
        <v>0</v>
      </c>
      <c r="AI206" s="33">
        <v>0</v>
      </c>
      <c r="AJ206" s="33">
        <v>0</v>
      </c>
      <c r="AK206" s="33">
        <v>0</v>
      </c>
      <c r="AL206" s="33">
        <v>0</v>
      </c>
      <c r="AM206" s="33">
        <v>0</v>
      </c>
      <c r="AN206" s="33">
        <v>0</v>
      </c>
      <c r="AO206" s="33">
        <v>0</v>
      </c>
      <c r="AP206" s="33">
        <v>0</v>
      </c>
      <c r="AQ206" s="33">
        <v>0</v>
      </c>
      <c r="AR206" s="33">
        <v>0</v>
      </c>
      <c r="AS206" s="34">
        <v>0</v>
      </c>
      <c r="AU206" s="46" t="s">
        <v>229</v>
      </c>
      <c r="AV206" s="46" t="s">
        <v>407</v>
      </c>
      <c r="AW206" s="46" t="s">
        <v>408</v>
      </c>
      <c r="AX206" s="46" t="s">
        <v>410</v>
      </c>
      <c r="AY206" s="46" t="s">
        <v>422</v>
      </c>
      <c r="AZ206" s="46" t="s">
        <v>423</v>
      </c>
      <c r="BB206" s="47" t="b">
        <v>0</v>
      </c>
    </row>
    <row r="207" spans="1:54" x14ac:dyDescent="0.2">
      <c r="A207" s="1"/>
      <c r="B207" s="45"/>
      <c r="C207" s="32"/>
      <c r="D207" s="32" t="s">
        <v>424</v>
      </c>
      <c r="E207" s="33">
        <v>0</v>
      </c>
      <c r="F207" s="33">
        <v>0</v>
      </c>
      <c r="G207" s="33">
        <v>0</v>
      </c>
      <c r="H207" s="33">
        <v>0</v>
      </c>
      <c r="I207" s="33">
        <v>0</v>
      </c>
      <c r="J207" s="33">
        <v>0</v>
      </c>
      <c r="K207" s="33">
        <v>0</v>
      </c>
      <c r="L207" s="33">
        <v>0</v>
      </c>
      <c r="M207" s="33">
        <v>0</v>
      </c>
      <c r="N207" s="33">
        <v>0</v>
      </c>
      <c r="O207" s="33">
        <v>0</v>
      </c>
      <c r="P207" s="33">
        <v>0</v>
      </c>
      <c r="Q207" s="33">
        <v>0</v>
      </c>
      <c r="R207" s="33">
        <v>0</v>
      </c>
      <c r="S207" s="33">
        <v>0</v>
      </c>
      <c r="T207" s="33">
        <v>0</v>
      </c>
      <c r="U207" s="33">
        <v>0</v>
      </c>
      <c r="V207" s="33">
        <v>0</v>
      </c>
      <c r="W207" s="33">
        <v>0</v>
      </c>
      <c r="X207" s="33">
        <v>0</v>
      </c>
      <c r="Y207" s="33">
        <v>0</v>
      </c>
      <c r="Z207" s="33">
        <v>0</v>
      </c>
      <c r="AA207" s="33">
        <v>0</v>
      </c>
      <c r="AB207" s="33">
        <v>0</v>
      </c>
      <c r="AC207" s="33">
        <v>0</v>
      </c>
      <c r="AD207" s="33">
        <v>0</v>
      </c>
      <c r="AE207" s="33">
        <v>0</v>
      </c>
      <c r="AF207" s="33">
        <v>0</v>
      </c>
      <c r="AG207" s="33">
        <v>0</v>
      </c>
      <c r="AH207" s="33">
        <v>0</v>
      </c>
      <c r="AI207" s="33">
        <v>0</v>
      </c>
      <c r="AJ207" s="33">
        <v>0</v>
      </c>
      <c r="AK207" s="33">
        <v>0</v>
      </c>
      <c r="AL207" s="33">
        <v>0</v>
      </c>
      <c r="AM207" s="33">
        <v>0</v>
      </c>
      <c r="AN207" s="33">
        <v>0</v>
      </c>
      <c r="AO207" s="33">
        <v>0</v>
      </c>
      <c r="AP207" s="33">
        <v>0</v>
      </c>
      <c r="AQ207" s="33">
        <v>0</v>
      </c>
      <c r="AR207" s="33">
        <v>0</v>
      </c>
      <c r="AS207" s="34">
        <v>0</v>
      </c>
      <c r="AU207" s="46" t="s">
        <v>229</v>
      </c>
      <c r="AV207" s="46" t="s">
        <v>407</v>
      </c>
      <c r="AW207" s="46" t="s">
        <v>408</v>
      </c>
      <c r="AX207" s="46" t="s">
        <v>410</v>
      </c>
      <c r="AY207" s="46" t="s">
        <v>425</v>
      </c>
      <c r="AZ207" s="46" t="s">
        <v>426</v>
      </c>
      <c r="BB207" s="47" t="b">
        <v>1</v>
      </c>
    </row>
    <row r="208" spans="1:54" x14ac:dyDescent="0.2">
      <c r="A208" s="1"/>
      <c r="B208" s="45"/>
      <c r="C208" s="32"/>
      <c r="D208" s="67" t="s">
        <v>427</v>
      </c>
      <c r="E208" s="33">
        <v>312164.9975</v>
      </c>
      <c r="F208" s="33">
        <v>201400</v>
      </c>
      <c r="G208" s="33">
        <v>287091.30528000003</v>
      </c>
      <c r="H208" s="33">
        <v>292833.13138560008</v>
      </c>
      <c r="I208" s="33">
        <v>298689.79401331203</v>
      </c>
      <c r="J208" s="33">
        <v>304663.58989357826</v>
      </c>
      <c r="K208" s="33">
        <v>317248.9966850038</v>
      </c>
      <c r="L208" s="33">
        <v>330215.95431212895</v>
      </c>
      <c r="M208" s="33">
        <v>343574.69064566505</v>
      </c>
      <c r="N208" s="33">
        <v>357335.69005081779</v>
      </c>
      <c r="O208" s="33">
        <v>371509.69955591834</v>
      </c>
      <c r="P208" s="33">
        <v>386107.73516520264</v>
      </c>
      <c r="Q208" s="33">
        <v>401141.08831903589</v>
      </c>
      <c r="R208" s="33">
        <v>416621.3325049564</v>
      </c>
      <c r="S208" s="33">
        <v>432560.33002298611</v>
      </c>
      <c r="T208" s="33">
        <v>448970.23890873505</v>
      </c>
      <c r="U208" s="33">
        <v>465863.52001790475</v>
      </c>
      <c r="V208" s="33">
        <v>483252.94427587779</v>
      </c>
      <c r="W208" s="33">
        <v>501151.60009616253</v>
      </c>
      <c r="X208" s="33">
        <v>519572.90097154834</v>
      </c>
      <c r="Y208" s="33">
        <v>538530.59324191115</v>
      </c>
      <c r="Z208" s="33">
        <v>558038.76404269971</v>
      </c>
      <c r="AA208" s="33">
        <v>578111.84943822317</v>
      </c>
      <c r="AB208" s="33">
        <v>598764.64274395048</v>
      </c>
      <c r="AC208" s="33">
        <v>620012.30304213159</v>
      </c>
      <c r="AD208" s="33">
        <v>641870.36389514233</v>
      </c>
      <c r="AE208" s="33">
        <v>664354.74226105667</v>
      </c>
      <c r="AF208" s="33">
        <v>687481.74761604948</v>
      </c>
      <c r="AG208" s="33">
        <v>711268.09128833772</v>
      </c>
      <c r="AH208" s="33">
        <v>735730.89600847079</v>
      </c>
      <c r="AI208" s="33">
        <v>760887.70568089385</v>
      </c>
      <c r="AJ208" s="33">
        <v>786756.4953818107</v>
      </c>
      <c r="AK208" s="33">
        <v>813355.68158849177</v>
      </c>
      <c r="AL208" s="33">
        <v>840704.13264528743</v>
      </c>
      <c r="AM208" s="33">
        <v>868821.17947171954</v>
      </c>
      <c r="AN208" s="33">
        <v>897726.62651815079</v>
      </c>
      <c r="AO208" s="33">
        <v>927440.7629746506</v>
      </c>
      <c r="AP208" s="33">
        <v>957984.37423880305</v>
      </c>
      <c r="AQ208" s="33">
        <v>989378.75364833185</v>
      </c>
      <c r="AR208" s="33">
        <v>1021645.7144845462</v>
      </c>
      <c r="AS208" s="34">
        <v>1054807.6022527497</v>
      </c>
      <c r="AU208" s="46" t="s">
        <v>229</v>
      </c>
      <c r="AV208" s="46" t="s">
        <v>407</v>
      </c>
      <c r="AW208" s="46" t="s">
        <v>408</v>
      </c>
      <c r="AX208" s="46" t="s">
        <v>410</v>
      </c>
      <c r="AY208" s="46" t="s">
        <v>425</v>
      </c>
      <c r="AZ208" s="46" t="s">
        <v>428</v>
      </c>
      <c r="BB208" s="47" t="b">
        <v>1</v>
      </c>
    </row>
    <row r="209" spans="1:54" hidden="1" x14ac:dyDescent="0.2">
      <c r="A209" s="1"/>
      <c r="B209" s="45"/>
      <c r="C209" s="32"/>
      <c r="D209" s="67" t="s">
        <v>429</v>
      </c>
      <c r="E209" s="33">
        <v>0</v>
      </c>
      <c r="F209" s="33">
        <v>0</v>
      </c>
      <c r="G209" s="33">
        <v>0</v>
      </c>
      <c r="H209" s="33">
        <v>0</v>
      </c>
      <c r="I209" s="33">
        <v>0</v>
      </c>
      <c r="J209" s="33">
        <v>0</v>
      </c>
      <c r="K209" s="33">
        <v>0</v>
      </c>
      <c r="L209" s="33">
        <v>0</v>
      </c>
      <c r="M209" s="33">
        <v>0</v>
      </c>
      <c r="N209" s="33">
        <v>0</v>
      </c>
      <c r="O209" s="33">
        <v>0</v>
      </c>
      <c r="P209" s="33">
        <v>0</v>
      </c>
      <c r="Q209" s="33">
        <v>0</v>
      </c>
      <c r="R209" s="33">
        <v>0</v>
      </c>
      <c r="S209" s="33">
        <v>0</v>
      </c>
      <c r="T209" s="33">
        <v>0</v>
      </c>
      <c r="U209" s="33">
        <v>0</v>
      </c>
      <c r="V209" s="33">
        <v>0</v>
      </c>
      <c r="W209" s="33">
        <v>0</v>
      </c>
      <c r="X209" s="33">
        <v>0</v>
      </c>
      <c r="Y209" s="33">
        <v>0</v>
      </c>
      <c r="Z209" s="33">
        <v>0</v>
      </c>
      <c r="AA209" s="33">
        <v>0</v>
      </c>
      <c r="AB209" s="33">
        <v>0</v>
      </c>
      <c r="AC209" s="33">
        <v>0</v>
      </c>
      <c r="AD209" s="33">
        <v>0</v>
      </c>
      <c r="AE209" s="33">
        <v>0</v>
      </c>
      <c r="AF209" s="33">
        <v>0</v>
      </c>
      <c r="AG209" s="33">
        <v>0</v>
      </c>
      <c r="AH209" s="33">
        <v>0</v>
      </c>
      <c r="AI209" s="33">
        <v>0</v>
      </c>
      <c r="AJ209" s="33">
        <v>0</v>
      </c>
      <c r="AK209" s="33">
        <v>0</v>
      </c>
      <c r="AL209" s="33">
        <v>0</v>
      </c>
      <c r="AM209" s="33">
        <v>0</v>
      </c>
      <c r="AN209" s="33">
        <v>0</v>
      </c>
      <c r="AO209" s="33">
        <v>0</v>
      </c>
      <c r="AP209" s="33">
        <v>0</v>
      </c>
      <c r="AQ209" s="33">
        <v>0</v>
      </c>
      <c r="AR209" s="33">
        <v>0</v>
      </c>
      <c r="AS209" s="34">
        <v>0</v>
      </c>
      <c r="AU209" s="46" t="s">
        <v>229</v>
      </c>
      <c r="AV209" s="46" t="s">
        <v>407</v>
      </c>
      <c r="AW209" s="46" t="s">
        <v>408</v>
      </c>
      <c r="AX209" s="46" t="s">
        <v>410</v>
      </c>
      <c r="AY209" s="46" t="s">
        <v>425</v>
      </c>
      <c r="AZ209" s="46" t="s">
        <v>430</v>
      </c>
      <c r="BB209" s="47" t="b">
        <v>0</v>
      </c>
    </row>
    <row r="210" spans="1:54" x14ac:dyDescent="0.2">
      <c r="A210" s="1"/>
      <c r="B210" s="45"/>
      <c r="C210" s="32"/>
      <c r="D210" s="32" t="s">
        <v>431</v>
      </c>
      <c r="E210" s="33">
        <v>459760.69500000001</v>
      </c>
      <c r="F210" s="33">
        <v>411000</v>
      </c>
      <c r="G210" s="33">
        <v>478335.01277250011</v>
      </c>
      <c r="H210" s="33">
        <v>487901.71302795014</v>
      </c>
      <c r="I210" s="33">
        <v>497659.7472885091</v>
      </c>
      <c r="J210" s="33">
        <v>507612.9422342793</v>
      </c>
      <c r="K210" s="33">
        <v>528582.02282852551</v>
      </c>
      <c r="L210" s="33">
        <v>550186.82146964769</v>
      </c>
      <c r="M210" s="33">
        <v>572444.37924728345</v>
      </c>
      <c r="N210" s="33">
        <v>595372.16460743675</v>
      </c>
      <c r="O210" s="33">
        <v>618988.08363029733</v>
      </c>
      <c r="P210" s="33">
        <v>643310.49054822931</v>
      </c>
      <c r="Q210" s="33">
        <v>668358.19850942644</v>
      </c>
      <c r="R210" s="33">
        <v>694150.49059285223</v>
      </c>
      <c r="S210" s="33">
        <v>720707.13108021137</v>
      </c>
      <c r="T210" s="33">
        <v>748048.37699082762</v>
      </c>
      <c r="U210" s="33">
        <v>776194.98988543649</v>
      </c>
      <c r="V210" s="33">
        <v>805168.24794503325</v>
      </c>
      <c r="W210" s="33">
        <v>834989.95833105978</v>
      </c>
      <c r="X210" s="33">
        <v>865682.46983334934</v>
      </c>
      <c r="Y210" s="33">
        <v>897268.68581239809</v>
      </c>
      <c r="Z210" s="33">
        <v>929772.07744267548</v>
      </c>
      <c r="AA210" s="33">
        <v>963216.69726383907</v>
      </c>
      <c r="AB210" s="33">
        <v>997627.19304687204</v>
      </c>
      <c r="AC210" s="33">
        <v>1033028.8219823207</v>
      </c>
      <c r="AD210" s="33">
        <v>1069447.4651979688</v>
      </c>
      <c r="AE210" s="33">
        <v>1106909.6426134496</v>
      </c>
      <c r="AF210" s="33">
        <v>1145442.5281394706</v>
      </c>
      <c r="AG210" s="33">
        <v>1185073.9652294868</v>
      </c>
      <c r="AH210" s="33">
        <v>1225832.4827918482</v>
      </c>
      <c r="AI210" s="33">
        <v>1267747.3114706122</v>
      </c>
      <c r="AJ210" s="33">
        <v>1310848.4003034099</v>
      </c>
      <c r="AK210" s="33">
        <v>1355166.4337649315</v>
      </c>
      <c r="AL210" s="33">
        <v>1400732.8492047924</v>
      </c>
      <c r="AM210" s="33">
        <v>1447579.8546887417</v>
      </c>
      <c r="AN210" s="33">
        <v>1495740.4472523672</v>
      </c>
      <c r="AO210" s="33">
        <v>1545248.4315766622</v>
      </c>
      <c r="AP210" s="33">
        <v>1596138.439095028</v>
      </c>
      <c r="AQ210" s="33">
        <v>1648445.9475414976</v>
      </c>
      <c r="AR210" s="33">
        <v>1702207.3009501882</v>
      </c>
      <c r="AS210" s="34">
        <v>1757459.7301162099</v>
      </c>
      <c r="AU210" s="46" t="s">
        <v>229</v>
      </c>
      <c r="AV210" s="46" t="s">
        <v>407</v>
      </c>
      <c r="AW210" s="46" t="s">
        <v>408</v>
      </c>
      <c r="AX210" s="46" t="s">
        <v>374</v>
      </c>
      <c r="AY210" s="46" t="s">
        <v>432</v>
      </c>
      <c r="AZ210" s="46" t="s">
        <v>433</v>
      </c>
      <c r="BB210" s="47" t="b">
        <v>1</v>
      </c>
    </row>
    <row r="211" spans="1:54" x14ac:dyDescent="0.2">
      <c r="A211" s="1"/>
      <c r="B211" s="45"/>
      <c r="C211" s="32"/>
      <c r="D211" s="32" t="s">
        <v>434</v>
      </c>
      <c r="E211" s="33">
        <v>23299.32</v>
      </c>
      <c r="F211" s="33">
        <v>25000</v>
      </c>
      <c r="G211" s="33">
        <v>31110.000000000004</v>
      </c>
      <c r="H211" s="33">
        <v>31732.200000000004</v>
      </c>
      <c r="I211" s="33">
        <v>32366.844000000005</v>
      </c>
      <c r="J211" s="33">
        <v>33014.18088</v>
      </c>
      <c r="K211" s="33">
        <v>34377.97002331588</v>
      </c>
      <c r="L211" s="33">
        <v>35783.105060012393</v>
      </c>
      <c r="M211" s="33">
        <v>37230.694310167433</v>
      </c>
      <c r="N211" s="33">
        <v>38721.873888304675</v>
      </c>
      <c r="O211" s="33">
        <v>40257.808371843341</v>
      </c>
      <c r="P211" s="33">
        <v>41839.691485168238</v>
      </c>
      <c r="Q211" s="33">
        <v>43468.746799677385</v>
      </c>
      <c r="R211" s="33">
        <v>45146.228450172828</v>
      </c>
      <c r="S211" s="33">
        <v>46873.421867968231</v>
      </c>
      <c r="T211" s="33">
        <v>48651.644531095371</v>
      </c>
      <c r="U211" s="33">
        <v>50482.246732000414</v>
      </c>
      <c r="V211" s="33">
        <v>52366.612363129221</v>
      </c>
      <c r="W211" s="33">
        <v>54306.15972081037</v>
      </c>
      <c r="X211" s="33">
        <v>56302.342327853527</v>
      </c>
      <c r="Y211" s="33">
        <v>58356.649775290076</v>
      </c>
      <c r="Z211" s="33">
        <v>60470.608583692956</v>
      </c>
      <c r="AA211" s="33">
        <v>62645.78308452182</v>
      </c>
      <c r="AB211" s="33">
        <v>64883.776321950361</v>
      </c>
      <c r="AC211" s="33">
        <v>67186.230975642247</v>
      </c>
      <c r="AD211" s="33">
        <v>69554.830304953022</v>
      </c>
      <c r="AE211" s="33">
        <v>71991.299115045986</v>
      </c>
      <c r="AF211" s="33">
        <v>74497.404745420674</v>
      </c>
      <c r="AG211" s="33">
        <v>77074.958081364326</v>
      </c>
      <c r="AH211" s="33">
        <v>79725.81458884757</v>
      </c>
      <c r="AI211" s="33">
        <v>82451.87537339759</v>
      </c>
      <c r="AJ211" s="33">
        <v>85255.088263494079</v>
      </c>
      <c r="AK211" s="33">
        <v>88137.448919045055</v>
      </c>
      <c r="AL211" s="33">
        <v>91101.001965512696</v>
      </c>
      <c r="AM211" s="33">
        <v>94147.842154271406</v>
      </c>
      <c r="AN211" s="33">
        <v>97280.115549794253</v>
      </c>
      <c r="AO211" s="33">
        <v>100500.02074427632</v>
      </c>
      <c r="AP211" s="33">
        <v>103809.81010031774</v>
      </c>
      <c r="AQ211" s="33">
        <v>107211.79102230312</v>
      </c>
      <c r="AR211" s="33">
        <v>110708.32725712779</v>
      </c>
      <c r="AS211" s="34">
        <v>114301.84022493652</v>
      </c>
      <c r="AU211" s="46" t="s">
        <v>229</v>
      </c>
      <c r="AV211" s="46" t="s">
        <v>407</v>
      </c>
      <c r="AW211" s="46" t="s">
        <v>408</v>
      </c>
      <c r="AX211" s="46" t="s">
        <v>374</v>
      </c>
      <c r="AY211" s="46" t="s">
        <v>375</v>
      </c>
      <c r="AZ211" s="46" t="s">
        <v>435</v>
      </c>
      <c r="BB211" s="47" t="b">
        <v>1</v>
      </c>
    </row>
    <row r="212" spans="1:54" x14ac:dyDescent="0.2">
      <c r="A212" s="1"/>
      <c r="B212" s="45"/>
      <c r="C212" s="32"/>
      <c r="D212" s="32" t="s">
        <v>436</v>
      </c>
      <c r="E212" s="33">
        <v>11375</v>
      </c>
      <c r="F212" s="33">
        <v>11069.237465181057</v>
      </c>
      <c r="G212" s="33">
        <v>11834.549999999997</v>
      </c>
      <c r="H212" s="33">
        <v>12071.240999999998</v>
      </c>
      <c r="I212" s="33">
        <v>12312.66582</v>
      </c>
      <c r="J212" s="33">
        <v>12558.919136399998</v>
      </c>
      <c r="K212" s="33">
        <v>13077.717940836801</v>
      </c>
      <c r="L212" s="33">
        <v>13612.245129796514</v>
      </c>
      <c r="M212" s="33">
        <v>14162.922319138281</v>
      </c>
      <c r="N212" s="33">
        <v>14730.181698001801</v>
      </c>
      <c r="O212" s="33">
        <v>15314.466283092208</v>
      </c>
      <c r="P212" s="33">
        <v>15916.23017890703</v>
      </c>
      <c r="Q212" s="33">
        <v>16535.938844041204</v>
      </c>
      <c r="R212" s="33">
        <v>17174.069363709186</v>
      </c>
      <c r="S212" s="33">
        <v>17831.110728626274</v>
      </c>
      <c r="T212" s="33">
        <v>18507.564120394556</v>
      </c>
      <c r="U212" s="33">
        <v>19203.943203542123</v>
      </c>
      <c r="V212" s="33">
        <v>19920.774424367431</v>
      </c>
      <c r="W212" s="33">
        <v>20658.597316744337</v>
      </c>
      <c r="X212" s="33">
        <v>21417.964815046569</v>
      </c>
      <c r="Y212" s="33">
        <v>22199.443574354198</v>
      </c>
      <c r="Z212" s="33">
        <v>23003.61429810811</v>
      </c>
      <c r="AA212" s="33">
        <v>23831.072073382438</v>
      </c>
      <c r="AB212" s="33">
        <v>24682.426713948498</v>
      </c>
      <c r="AC212" s="33">
        <v>25558.303111307847</v>
      </c>
      <c r="AD212" s="33">
        <v>26459.34159387599</v>
      </c>
      <c r="AE212" s="33">
        <v>27386.198294502334</v>
      </c>
      <c r="AF212" s="33">
        <v>28339.545526516184</v>
      </c>
      <c r="AG212" s="33">
        <v>29320.072168492785</v>
      </c>
      <c r="AH212" s="33">
        <v>30328.484057937843</v>
      </c>
      <c r="AI212" s="33">
        <v>31365.504394093306</v>
      </c>
      <c r="AJ212" s="33">
        <v>32431.874150071813</v>
      </c>
      <c r="AK212" s="33">
        <v>33528.35249453182</v>
      </c>
      <c r="AL212" s="33">
        <v>34655.717223110209</v>
      </c>
      <c r="AM212" s="33">
        <v>35814.765199833913</v>
      </c>
      <c r="AN212" s="33">
        <v>37006.312808737319</v>
      </c>
      <c r="AO212" s="33">
        <v>38231.196415916929</v>
      </c>
      <c r="AP212" s="33">
        <v>39490.27284226023</v>
      </c>
      <c r="AQ212" s="33">
        <v>40784.419847090896</v>
      </c>
      <c r="AR212" s="33">
        <v>42114.536622977881</v>
      </c>
      <c r="AS212" s="34">
        <v>43481.544301961512</v>
      </c>
      <c r="AU212" s="46" t="s">
        <v>229</v>
      </c>
      <c r="AV212" s="46" t="s">
        <v>407</v>
      </c>
      <c r="AW212" s="46" t="s">
        <v>408</v>
      </c>
      <c r="AX212" s="46" t="s">
        <v>374</v>
      </c>
      <c r="AY212" s="46" t="s">
        <v>375</v>
      </c>
      <c r="AZ212" s="46" t="s">
        <v>437</v>
      </c>
      <c r="BB212" s="47" t="b">
        <v>1</v>
      </c>
    </row>
    <row r="213" spans="1:54" x14ac:dyDescent="0.2">
      <c r="A213" s="1"/>
      <c r="B213" s="45"/>
      <c r="C213" s="32"/>
      <c r="D213" s="32" t="s">
        <v>438</v>
      </c>
      <c r="E213" s="33">
        <v>19915</v>
      </c>
      <c r="F213" s="33">
        <v>25000</v>
      </c>
      <c r="G213" s="33">
        <v>31352.454000000002</v>
      </c>
      <c r="H213" s="33">
        <v>31979.503080000002</v>
      </c>
      <c r="I213" s="33">
        <v>32619.093141599998</v>
      </c>
      <c r="J213" s="33">
        <v>33271.475004431995</v>
      </c>
      <c r="K213" s="33">
        <v>34645.892760186107</v>
      </c>
      <c r="L213" s="33">
        <v>36061.978636168613</v>
      </c>
      <c r="M213" s="33">
        <v>37520.849590086349</v>
      </c>
      <c r="N213" s="33">
        <v>39023.650590706318</v>
      </c>
      <c r="O213" s="33">
        <v>40571.555291515055</v>
      </c>
      <c r="P213" s="33">
        <v>42165.766720119856</v>
      </c>
      <c r="Q213" s="33">
        <v>43807.517983752245</v>
      </c>
      <c r="R213" s="33">
        <v>45498.072991241883</v>
      </c>
      <c r="S213" s="33">
        <v>47238.727191837606</v>
      </c>
      <c r="T213" s="33">
        <v>49030.808331260669</v>
      </c>
      <c r="U213" s="33">
        <v>50875.677225383908</v>
      </c>
      <c r="V213" s="33">
        <v>52774.728551939574</v>
      </c>
      <c r="W213" s="33">
        <v>54729.391660667316</v>
      </c>
      <c r="X213" s="33">
        <v>56741.131402323386</v>
      </c>
      <c r="Y213" s="33">
        <v>58811.448976981432</v>
      </c>
      <c r="Z213" s="33">
        <v>60941.882802064873</v>
      </c>
      <c r="AA213" s="33">
        <v>63134.009400560863</v>
      </c>
      <c r="AB213" s="33">
        <v>65389.444309875864</v>
      </c>
      <c r="AC213" s="33">
        <v>67709.843011803241</v>
      </c>
      <c r="AD213" s="33">
        <v>70096.901884083767</v>
      </c>
      <c r="AE213" s="33">
        <v>72552.359174050798</v>
      </c>
      <c r="AF213" s="33">
        <v>75077.995994862868</v>
      </c>
      <c r="AG213" s="33">
        <v>77675.6373448378</v>
      </c>
      <c r="AH213" s="33">
        <v>80347.153150413782</v>
      </c>
      <c r="AI213" s="33">
        <v>83094.459333274877</v>
      </c>
      <c r="AJ213" s="33">
        <v>85919.518902190248</v>
      </c>
      <c r="AK213" s="33">
        <v>88824.343070128918</v>
      </c>
      <c r="AL213" s="33">
        <v>91810.992397224254</v>
      </c>
      <c r="AM213" s="33">
        <v>94881.57796017536</v>
      </c>
      <c r="AN213" s="33">
        <v>98038.262548685612</v>
      </c>
      <c r="AO213" s="33">
        <v>101283.26188955222</v>
      </c>
      <c r="AP213" s="33">
        <v>104618.84589903402</v>
      </c>
      <c r="AQ213" s="33">
        <v>108047.33996413925</v>
      </c>
      <c r="AR213" s="33">
        <v>111571.12625348908</v>
      </c>
      <c r="AS213" s="34">
        <v>115192.64505842725</v>
      </c>
      <c r="AU213" s="46" t="s">
        <v>229</v>
      </c>
      <c r="AV213" s="46" t="s">
        <v>407</v>
      </c>
      <c r="AW213" s="46" t="s">
        <v>408</v>
      </c>
      <c r="AX213" s="46" t="s">
        <v>410</v>
      </c>
      <c r="AY213" s="46" t="s">
        <v>439</v>
      </c>
      <c r="AZ213" s="46" t="s">
        <v>440</v>
      </c>
      <c r="BB213" s="47" t="b">
        <v>1</v>
      </c>
    </row>
    <row r="214" spans="1:54" x14ac:dyDescent="0.2">
      <c r="A214" s="1"/>
      <c r="B214" s="58"/>
      <c r="C214" s="32"/>
      <c r="D214" s="32" t="s">
        <v>441</v>
      </c>
      <c r="E214" s="33">
        <v>7070.09</v>
      </c>
      <c r="F214" s="33">
        <v>10275</v>
      </c>
      <c r="G214" s="33">
        <v>6007.5505080000012</v>
      </c>
      <c r="H214" s="33">
        <v>6127.7015181600018</v>
      </c>
      <c r="I214" s="33">
        <v>6250.2555485232024</v>
      </c>
      <c r="J214" s="33">
        <v>6375.260659493666</v>
      </c>
      <c r="K214" s="33">
        <v>6638.6175274053403</v>
      </c>
      <c r="L214" s="33">
        <v>6909.9585657696844</v>
      </c>
      <c r="M214" s="33">
        <v>7189.4977986576405</v>
      </c>
      <c r="N214" s="33">
        <v>7477.4546174348061</v>
      </c>
      <c r="O214" s="33">
        <v>7774.0539098435956</v>
      </c>
      <c r="P214" s="33">
        <v>8079.5261921017636</v>
      </c>
      <c r="Q214" s="33">
        <v>8394.1077440863191</v>
      </c>
      <c r="R214" s="33">
        <v>8718.0407476734181</v>
      </c>
      <c r="S214" s="33">
        <v>9051.5734283063648</v>
      </c>
      <c r="T214" s="33">
        <v>9394.9601998655598</v>
      </c>
      <c r="U214" s="33">
        <v>9748.4618129158025</v>
      </c>
      <c r="V214" s="33">
        <v>10112.345506408106</v>
      </c>
      <c r="W214" s="33">
        <v>10486.885162914936</v>
      </c>
      <c r="X214" s="33">
        <v>10872.361467479477</v>
      </c>
      <c r="Y214" s="33">
        <v>11269.062070161433</v>
      </c>
      <c r="Z214" s="33">
        <v>11677.281752363675</v>
      </c>
      <c r="AA214" s="33">
        <v>12097.322597025945</v>
      </c>
      <c r="AB214" s="33">
        <v>12529.494162773757</v>
      </c>
      <c r="AC214" s="33">
        <v>12974.113662112672</v>
      </c>
      <c r="AD214" s="33">
        <v>13431.506143760034</v>
      </c>
      <c r="AE214" s="33">
        <v>13902.004679208445</v>
      </c>
      <c r="AF214" s="33">
        <v>14385.950553617289</v>
      </c>
      <c r="AG214" s="33">
        <v>14883.693461130804</v>
      </c>
      <c r="AH214" s="33">
        <v>15395.591704723412</v>
      </c>
      <c r="AI214" s="33">
        <v>15922.012400675272</v>
      </c>
      <c r="AJ214" s="33">
        <v>16463.33168778332</v>
      </c>
      <c r="AK214" s="33">
        <v>17019.934941415417</v>
      </c>
      <c r="AL214" s="33">
        <v>17592.216992517682</v>
      </c>
      <c r="AM214" s="33">
        <v>18180.582351687473</v>
      </c>
      <c r="AN214" s="33">
        <v>18785.44543842705</v>
      </c>
      <c r="AO214" s="33">
        <v>19407.230815695537</v>
      </c>
      <c r="AP214" s="33">
        <v>20046.37342987939</v>
      </c>
      <c r="AQ214" s="33">
        <v>20703.318856304315</v>
      </c>
      <c r="AR214" s="33">
        <v>21378.523550414291</v>
      </c>
      <c r="AS214" s="34">
        <v>22072.455104746139</v>
      </c>
      <c r="AU214" s="46" t="s">
        <v>229</v>
      </c>
      <c r="AV214" s="46" t="s">
        <v>407</v>
      </c>
      <c r="AW214" s="46" t="s">
        <v>408</v>
      </c>
      <c r="AX214" s="46" t="s">
        <v>410</v>
      </c>
      <c r="AY214" s="46" t="s">
        <v>439</v>
      </c>
      <c r="AZ214" s="46" t="s">
        <v>442</v>
      </c>
      <c r="BB214" s="47" t="b">
        <v>1</v>
      </c>
    </row>
    <row r="215" spans="1:54" x14ac:dyDescent="0.2">
      <c r="A215" s="1"/>
      <c r="B215" s="58"/>
      <c r="C215" s="32"/>
      <c r="D215" s="32" t="s">
        <v>443</v>
      </c>
      <c r="E215" s="33">
        <v>1878.67</v>
      </c>
      <c r="F215" s="33">
        <v>0</v>
      </c>
      <c r="G215" s="33">
        <v>2482.4048040000002</v>
      </c>
      <c r="H215" s="33">
        <v>2532.0529000800007</v>
      </c>
      <c r="I215" s="33">
        <v>2582.6939580816006</v>
      </c>
      <c r="J215" s="33">
        <v>2634.3478372432323</v>
      </c>
      <c r="K215" s="33">
        <v>2743.1706183750352</v>
      </c>
      <c r="L215" s="33">
        <v>2855.2925716172131</v>
      </c>
      <c r="M215" s="33">
        <v>2970.8021347417275</v>
      </c>
      <c r="N215" s="33">
        <v>3089.7899633625757</v>
      </c>
      <c r="O215" s="33">
        <v>3212.3489842743611</v>
      </c>
      <c r="P215" s="33">
        <v>3338.574450037273</v>
      </c>
      <c r="Q215" s="33">
        <v>3468.5639948369917</v>
      </c>
      <c r="R215" s="33">
        <v>3602.417691648684</v>
      </c>
      <c r="S215" s="33">
        <v>3740.2381107349097</v>
      </c>
      <c r="T215" s="33">
        <v>3882.1303795079243</v>
      </c>
      <c r="U215" s="33">
        <v>4028.2022437875657</v>
      </c>
      <c r="V215" s="33">
        <v>4178.5641304865894</v>
      </c>
      <c r="W215" s="33">
        <v>4333.3292117560604</v>
      </c>
      <c r="X215" s="33">
        <v>4492.6134706241146</v>
      </c>
      <c r="Y215" s="33">
        <v>4656.5357681621881</v>
      </c>
      <c r="Z215" s="33">
        <v>4825.2179122135358</v>
      </c>
      <c r="AA215" s="33">
        <v>4998.7847277196715</v>
      </c>
      <c r="AB215" s="33">
        <v>5177.3641286811671</v>
      </c>
      <c r="AC215" s="33">
        <v>5361.0871917900349</v>
      </c>
      <c r="AD215" s="33">
        <v>5550.088231771786</v>
      </c>
      <c r="AE215" s="33">
        <v>5744.5048784760902</v>
      </c>
      <c r="AF215" s="33">
        <v>5944.4781557558581</v>
      </c>
      <c r="AG215" s="33">
        <v>6150.1525621754263</v>
      </c>
      <c r="AH215" s="33">
        <v>6361.6761535894748</v>
      </c>
      <c r="AI215" s="33">
        <v>6579.2006276352158</v>
      </c>
      <c r="AJ215" s="33">
        <v>6802.8814101813496</v>
      </c>
      <c r="AK215" s="33">
        <v>7032.8777437782746</v>
      </c>
      <c r="AL215" s="33">
        <v>7269.3527781550056</v>
      </c>
      <c r="AM215" s="33">
        <v>7512.4736628092933</v>
      </c>
      <c r="AN215" s="33">
        <v>7762.4116417384903</v>
      </c>
      <c r="AO215" s="33">
        <v>8019.3421503597319</v>
      </c>
      <c r="AP215" s="33">
        <v>8283.4449146691277</v>
      </c>
      <c r="AQ215" s="33">
        <v>8554.9040526907556</v>
      </c>
      <c r="AR215" s="33">
        <v>8833.908178267382</v>
      </c>
      <c r="AS215" s="34">
        <v>9120.6505072459968</v>
      </c>
      <c r="AU215" s="46" t="s">
        <v>229</v>
      </c>
      <c r="AV215" s="46" t="s">
        <v>407</v>
      </c>
      <c r="AW215" s="46" t="s">
        <v>408</v>
      </c>
      <c r="AX215" s="46" t="s">
        <v>410</v>
      </c>
      <c r="AY215" s="46" t="s">
        <v>439</v>
      </c>
      <c r="AZ215" s="46" t="s">
        <v>444</v>
      </c>
      <c r="BB215" s="47" t="b">
        <v>1</v>
      </c>
    </row>
    <row r="216" spans="1:54" hidden="1" x14ac:dyDescent="0.2">
      <c r="A216" s="1"/>
      <c r="B216" s="58"/>
      <c r="C216" s="32"/>
      <c r="D216" s="32" t="s">
        <v>445</v>
      </c>
      <c r="E216" s="33">
        <v>0</v>
      </c>
      <c r="F216" s="33">
        <v>0</v>
      </c>
      <c r="G216" s="33">
        <v>0</v>
      </c>
      <c r="H216" s="33">
        <v>0</v>
      </c>
      <c r="I216" s="33">
        <v>0</v>
      </c>
      <c r="J216" s="33">
        <v>0</v>
      </c>
      <c r="K216" s="33">
        <v>0</v>
      </c>
      <c r="L216" s="33">
        <v>0</v>
      </c>
      <c r="M216" s="33">
        <v>0</v>
      </c>
      <c r="N216" s="33">
        <v>0</v>
      </c>
      <c r="O216" s="33">
        <v>0</v>
      </c>
      <c r="P216" s="33">
        <v>0</v>
      </c>
      <c r="Q216" s="33">
        <v>0</v>
      </c>
      <c r="R216" s="33">
        <v>0</v>
      </c>
      <c r="S216" s="33">
        <v>0</v>
      </c>
      <c r="T216" s="33">
        <v>0</v>
      </c>
      <c r="U216" s="33">
        <v>0</v>
      </c>
      <c r="V216" s="33">
        <v>0</v>
      </c>
      <c r="W216" s="33">
        <v>0</v>
      </c>
      <c r="X216" s="33">
        <v>0</v>
      </c>
      <c r="Y216" s="33">
        <v>0</v>
      </c>
      <c r="Z216" s="33">
        <v>0</v>
      </c>
      <c r="AA216" s="33">
        <v>0</v>
      </c>
      <c r="AB216" s="33">
        <v>0</v>
      </c>
      <c r="AC216" s="33">
        <v>0</v>
      </c>
      <c r="AD216" s="33">
        <v>0</v>
      </c>
      <c r="AE216" s="33">
        <v>0</v>
      </c>
      <c r="AF216" s="33">
        <v>0</v>
      </c>
      <c r="AG216" s="33">
        <v>0</v>
      </c>
      <c r="AH216" s="33">
        <v>0</v>
      </c>
      <c r="AI216" s="33">
        <v>0</v>
      </c>
      <c r="AJ216" s="33">
        <v>0</v>
      </c>
      <c r="AK216" s="33">
        <v>0</v>
      </c>
      <c r="AL216" s="33">
        <v>0</v>
      </c>
      <c r="AM216" s="33">
        <v>0</v>
      </c>
      <c r="AN216" s="33">
        <v>0</v>
      </c>
      <c r="AO216" s="33">
        <v>0</v>
      </c>
      <c r="AP216" s="33">
        <v>0</v>
      </c>
      <c r="AQ216" s="33">
        <v>0</v>
      </c>
      <c r="AR216" s="33">
        <v>0</v>
      </c>
      <c r="AS216" s="34">
        <v>0</v>
      </c>
      <c r="AU216" s="46" t="s">
        <v>229</v>
      </c>
      <c r="AV216" s="46" t="s">
        <v>407</v>
      </c>
      <c r="AW216" s="46" t="s">
        <v>408</v>
      </c>
      <c r="AX216" s="46" t="s">
        <v>410</v>
      </c>
      <c r="AY216" s="46" t="s">
        <v>439</v>
      </c>
      <c r="AZ216" s="46" t="s">
        <v>446</v>
      </c>
      <c r="BB216" s="47" t="b">
        <v>0</v>
      </c>
    </row>
    <row r="217" spans="1:54" hidden="1" x14ac:dyDescent="0.2">
      <c r="A217" s="1"/>
      <c r="B217" s="58"/>
      <c r="C217" s="32"/>
      <c r="D217" s="32" t="s">
        <v>447</v>
      </c>
      <c r="E217" s="33">
        <v>0</v>
      </c>
      <c r="F217" s="33">
        <v>0</v>
      </c>
      <c r="G217" s="33">
        <v>0</v>
      </c>
      <c r="H217" s="33">
        <v>0</v>
      </c>
      <c r="I217" s="33">
        <v>0</v>
      </c>
      <c r="J217" s="33">
        <v>0</v>
      </c>
      <c r="K217" s="33">
        <v>0</v>
      </c>
      <c r="L217" s="33">
        <v>0</v>
      </c>
      <c r="M217" s="33">
        <v>0</v>
      </c>
      <c r="N217" s="33">
        <v>0</v>
      </c>
      <c r="O217" s="33">
        <v>0</v>
      </c>
      <c r="P217" s="33">
        <v>0</v>
      </c>
      <c r="Q217" s="33">
        <v>0</v>
      </c>
      <c r="R217" s="33">
        <v>0</v>
      </c>
      <c r="S217" s="33">
        <v>0</v>
      </c>
      <c r="T217" s="33">
        <v>0</v>
      </c>
      <c r="U217" s="33">
        <v>0</v>
      </c>
      <c r="V217" s="33">
        <v>0</v>
      </c>
      <c r="W217" s="33">
        <v>0</v>
      </c>
      <c r="X217" s="33">
        <v>0</v>
      </c>
      <c r="Y217" s="33">
        <v>0</v>
      </c>
      <c r="Z217" s="33">
        <v>0</v>
      </c>
      <c r="AA217" s="33">
        <v>0</v>
      </c>
      <c r="AB217" s="33">
        <v>0</v>
      </c>
      <c r="AC217" s="33">
        <v>0</v>
      </c>
      <c r="AD217" s="33">
        <v>0</v>
      </c>
      <c r="AE217" s="33">
        <v>0</v>
      </c>
      <c r="AF217" s="33">
        <v>0</v>
      </c>
      <c r="AG217" s="33">
        <v>0</v>
      </c>
      <c r="AH217" s="33">
        <v>0</v>
      </c>
      <c r="AI217" s="33">
        <v>0</v>
      </c>
      <c r="AJ217" s="33">
        <v>0</v>
      </c>
      <c r="AK217" s="33">
        <v>0</v>
      </c>
      <c r="AL217" s="33">
        <v>0</v>
      </c>
      <c r="AM217" s="33">
        <v>0</v>
      </c>
      <c r="AN217" s="33">
        <v>0</v>
      </c>
      <c r="AO217" s="33">
        <v>0</v>
      </c>
      <c r="AP217" s="33">
        <v>0</v>
      </c>
      <c r="AQ217" s="33">
        <v>0</v>
      </c>
      <c r="AR217" s="33">
        <v>0</v>
      </c>
      <c r="AS217" s="34">
        <v>0</v>
      </c>
      <c r="AU217" s="46" t="s">
        <v>229</v>
      </c>
      <c r="AV217" s="46" t="s">
        <v>407</v>
      </c>
      <c r="AW217" s="46" t="s">
        <v>408</v>
      </c>
      <c r="AX217" s="46" t="s">
        <v>410</v>
      </c>
      <c r="AY217" s="46" t="s">
        <v>439</v>
      </c>
      <c r="AZ217" s="46" t="s">
        <v>448</v>
      </c>
      <c r="BB217" s="47" t="b">
        <v>0</v>
      </c>
    </row>
    <row r="218" spans="1:54" hidden="1" x14ac:dyDescent="0.2">
      <c r="A218" s="1"/>
      <c r="B218" s="58"/>
      <c r="C218" s="32"/>
      <c r="D218" s="32" t="s">
        <v>449</v>
      </c>
      <c r="E218" s="33">
        <v>0</v>
      </c>
      <c r="F218" s="33">
        <v>0</v>
      </c>
      <c r="G218" s="33">
        <v>0</v>
      </c>
      <c r="H218" s="33">
        <v>0</v>
      </c>
      <c r="I218" s="33">
        <v>0</v>
      </c>
      <c r="J218" s="33">
        <v>0</v>
      </c>
      <c r="K218" s="33">
        <v>0</v>
      </c>
      <c r="L218" s="33">
        <v>0</v>
      </c>
      <c r="M218" s="33">
        <v>0</v>
      </c>
      <c r="N218" s="33">
        <v>0</v>
      </c>
      <c r="O218" s="33">
        <v>0</v>
      </c>
      <c r="P218" s="33">
        <v>0</v>
      </c>
      <c r="Q218" s="33">
        <v>0</v>
      </c>
      <c r="R218" s="33">
        <v>0</v>
      </c>
      <c r="S218" s="33">
        <v>0</v>
      </c>
      <c r="T218" s="33">
        <v>0</v>
      </c>
      <c r="U218" s="33">
        <v>0</v>
      </c>
      <c r="V218" s="33">
        <v>0</v>
      </c>
      <c r="W218" s="33">
        <v>0</v>
      </c>
      <c r="X218" s="33">
        <v>0</v>
      </c>
      <c r="Y218" s="33">
        <v>0</v>
      </c>
      <c r="Z218" s="33">
        <v>0</v>
      </c>
      <c r="AA218" s="33">
        <v>0</v>
      </c>
      <c r="AB218" s="33">
        <v>0</v>
      </c>
      <c r="AC218" s="33">
        <v>0</v>
      </c>
      <c r="AD218" s="33">
        <v>0</v>
      </c>
      <c r="AE218" s="33">
        <v>0</v>
      </c>
      <c r="AF218" s="33">
        <v>0</v>
      </c>
      <c r="AG218" s="33">
        <v>0</v>
      </c>
      <c r="AH218" s="33">
        <v>0</v>
      </c>
      <c r="AI218" s="33">
        <v>0</v>
      </c>
      <c r="AJ218" s="33">
        <v>0</v>
      </c>
      <c r="AK218" s="33">
        <v>0</v>
      </c>
      <c r="AL218" s="33">
        <v>0</v>
      </c>
      <c r="AM218" s="33">
        <v>0</v>
      </c>
      <c r="AN218" s="33">
        <v>0</v>
      </c>
      <c r="AO218" s="33">
        <v>0</v>
      </c>
      <c r="AP218" s="33">
        <v>0</v>
      </c>
      <c r="AQ218" s="33">
        <v>0</v>
      </c>
      <c r="AR218" s="33">
        <v>0</v>
      </c>
      <c r="AS218" s="34">
        <v>0</v>
      </c>
      <c r="AU218" s="46" t="s">
        <v>229</v>
      </c>
      <c r="AV218" s="46" t="s">
        <v>407</v>
      </c>
      <c r="AW218" s="46" t="s">
        <v>408</v>
      </c>
      <c r="AX218" s="46" t="s">
        <v>410</v>
      </c>
      <c r="AY218" s="46" t="s">
        <v>439</v>
      </c>
      <c r="AZ218" s="46" t="s">
        <v>450</v>
      </c>
      <c r="BB218" s="47" t="b">
        <v>0</v>
      </c>
    </row>
    <row r="219" spans="1:54" x14ac:dyDescent="0.2">
      <c r="A219" s="1"/>
      <c r="B219" s="45"/>
      <c r="C219" s="32"/>
      <c r="D219" s="49" t="s">
        <v>451</v>
      </c>
      <c r="E219" s="50">
        <v>1081815.0159374999</v>
      </c>
      <c r="F219" s="50">
        <v>1001619.237465181</v>
      </c>
      <c r="G219" s="50">
        <f t="shared" ref="G219:AN219" si="31">SUM(G202:G217)</f>
        <v>1219353.3698613748</v>
      </c>
      <c r="H219" s="50">
        <f t="shared" si="31"/>
        <v>1243740.4372586026</v>
      </c>
      <c r="I219" s="50">
        <f t="shared" si="31"/>
        <v>1268615.2460037747</v>
      </c>
      <c r="J219" s="50">
        <f t="shared" si="31"/>
        <v>1293987.5509238502</v>
      </c>
      <c r="K219" s="50">
        <f t="shared" si="31"/>
        <v>1347441.131370092</v>
      </c>
      <c r="L219" s="50">
        <f t="shared" si="31"/>
        <v>1402515.2600138134</v>
      </c>
      <c r="M219" s="50">
        <f t="shared" si="31"/>
        <v>1459253.3773507357</v>
      </c>
      <c r="N219" s="50">
        <f t="shared" si="31"/>
        <v>1517700.0132771295</v>
      </c>
      <c r="O219" s="50">
        <f t="shared" si="31"/>
        <v>1577900.8132896388</v>
      </c>
      <c r="P219" s="50">
        <f t="shared" si="31"/>
        <v>1639902.5652973375</v>
      </c>
      <c r="Q219" s="50">
        <f t="shared" si="31"/>
        <v>1703753.2270600286</v>
      </c>
      <c r="R219" s="50">
        <f t="shared" si="31"/>
        <v>1769501.9542671083</v>
      </c>
      <c r="S219" s="50">
        <f t="shared" si="31"/>
        <v>1837199.129271647</v>
      </c>
      <c r="T219" s="50">
        <f t="shared" si="31"/>
        <v>1906896.3904946609</v>
      </c>
      <c r="U219" s="50">
        <f t="shared" si="31"/>
        <v>1978646.6625148861</v>
      </c>
      <c r="V219" s="50">
        <f t="shared" si="31"/>
        <v>2052504.1868597225</v>
      </c>
      <c r="W219" s="50">
        <f t="shared" si="31"/>
        <v>2128524.5535133467</v>
      </c>
      <c r="X219" s="50">
        <f t="shared" si="31"/>
        <v>2206764.7331583719</v>
      </c>
      <c r="Y219" s="50">
        <f t="shared" si="31"/>
        <v>2287283.1101677921</v>
      </c>
      <c r="Z219" s="50">
        <f t="shared" si="31"/>
        <v>2370139.5163643272</v>
      </c>
      <c r="AA219" s="50">
        <f t="shared" si="31"/>
        <v>2455395.2655646559</v>
      </c>
      <c r="AB219" s="50">
        <f t="shared" si="31"/>
        <v>2543113.1889264518</v>
      </c>
      <c r="AC219" s="50">
        <f t="shared" si="31"/>
        <v>2633357.6711164936</v>
      </c>
      <c r="AD219" s="50">
        <f t="shared" si="31"/>
        <v>2726194.6873185663</v>
      </c>
      <c r="AE219" s="50">
        <f t="shared" si="31"/>
        <v>2821691.8411002764</v>
      </c>
      <c r="AF219" s="50">
        <f t="shared" si="31"/>
        <v>2919918.4031583262</v>
      </c>
      <c r="AG219" s="50">
        <f t="shared" si="31"/>
        <v>3020945.3509622579</v>
      </c>
      <c r="AH219" s="50">
        <f t="shared" si="31"/>
        <v>3124845.4093170846</v>
      </c>
      <c r="AI219" s="50">
        <f t="shared" si="31"/>
        <v>3231693.0918657188</v>
      </c>
      <c r="AJ219" s="50">
        <f t="shared" si="31"/>
        <v>3341564.7435525716</v>
      </c>
      <c r="AK219" s="50">
        <f t="shared" si="31"/>
        <v>3454538.5840701526</v>
      </c>
      <c r="AL219" s="50">
        <f t="shared" si="31"/>
        <v>3570694.7523110146</v>
      </c>
      <c r="AM219" s="50">
        <f t="shared" si="31"/>
        <v>3690115.3518478852</v>
      </c>
      <c r="AN219" s="50">
        <f t="shared" si="31"/>
        <v>3812884.4974653041</v>
      </c>
      <c r="AO219" s="50">
        <f>SUM(AO202:AO217)</f>
        <v>3939088.3627666822</v>
      </c>
      <c r="AP219" s="50">
        <f>SUM(AP202:AP217)</f>
        <v>4068815.2288811281</v>
      </c>
      <c r="AQ219" s="50">
        <f>SUM(AQ202:AQ217)</f>
        <v>4202155.5342950458</v>
      </c>
      <c r="AR219" s="50">
        <f>SUM(AR202:AR217)</f>
        <v>4339201.9258339684</v>
      </c>
      <c r="AS219" s="51">
        <f>SUM(AS202:AS217)</f>
        <v>4480049.3108207276</v>
      </c>
      <c r="AU219" s="52"/>
      <c r="AV219" s="52"/>
      <c r="AW219" s="52"/>
      <c r="AX219" s="52"/>
      <c r="AY219" s="52"/>
      <c r="AZ219" s="52"/>
      <c r="BB219" s="53" t="b">
        <v>1</v>
      </c>
    </row>
    <row r="220" spans="1:54" x14ac:dyDescent="0.2">
      <c r="A220" s="1"/>
      <c r="B220" s="45"/>
      <c r="C220" s="32" t="s">
        <v>452</v>
      </c>
      <c r="D220" s="32"/>
      <c r="E220" s="33"/>
      <c r="F220" s="33"/>
      <c r="G220" s="33"/>
      <c r="H220" s="33"/>
      <c r="I220" s="33"/>
      <c r="J220" s="33"/>
      <c r="K220" s="33"/>
      <c r="L220" s="33"/>
      <c r="M220" s="33"/>
      <c r="N220" s="33"/>
      <c r="O220" s="33"/>
      <c r="P220" s="33"/>
      <c r="Q220" s="33"/>
      <c r="R220" s="33"/>
      <c r="S220" s="33"/>
      <c r="T220" s="33"/>
      <c r="U220" s="33"/>
      <c r="V220" s="33"/>
      <c r="W220" s="33"/>
      <c r="X220" s="33"/>
      <c r="Y220" s="33"/>
      <c r="Z220" s="33"/>
      <c r="AA220" s="33"/>
      <c r="AB220" s="33"/>
      <c r="AC220" s="33"/>
      <c r="AD220" s="33"/>
      <c r="AE220" s="33"/>
      <c r="AF220" s="33"/>
      <c r="AG220" s="33"/>
      <c r="AH220" s="33"/>
      <c r="AI220" s="33"/>
      <c r="AJ220" s="33"/>
      <c r="AK220" s="33"/>
      <c r="AL220" s="33"/>
      <c r="AM220" s="33"/>
      <c r="AN220" s="33"/>
      <c r="AO220" s="33"/>
      <c r="AP220" s="33"/>
      <c r="AQ220" s="33"/>
      <c r="AR220" s="33"/>
      <c r="AS220" s="34"/>
      <c r="AU220" s="43"/>
      <c r="AV220" s="43"/>
      <c r="AW220" s="43"/>
      <c r="AX220" s="43"/>
      <c r="AY220" s="43"/>
      <c r="AZ220" s="43"/>
      <c r="BB220" s="40" t="b">
        <v>1</v>
      </c>
    </row>
    <row r="221" spans="1:54" x14ac:dyDescent="0.2">
      <c r="A221" s="1"/>
      <c r="B221" s="45"/>
      <c r="C221" s="32"/>
      <c r="D221" s="32" t="s">
        <v>453</v>
      </c>
      <c r="E221" s="33">
        <v>260068.94749999998</v>
      </c>
      <c r="F221" s="33">
        <v>102750</v>
      </c>
      <c r="G221" s="33">
        <v>260171.73883125003</v>
      </c>
      <c r="H221" s="33">
        <v>265375.17360787501</v>
      </c>
      <c r="I221" s="33">
        <v>270682.67708003253</v>
      </c>
      <c r="J221" s="33">
        <v>276096.33062163321</v>
      </c>
      <c r="K221" s="33">
        <v>287501.64700915082</v>
      </c>
      <c r="L221" s="33">
        <v>299252.73751992045</v>
      </c>
      <c r="M221" s="33">
        <v>311358.87099231727</v>
      </c>
      <c r="N221" s="33">
        <v>323829.54870860197</v>
      </c>
      <c r="O221" s="33">
        <v>336674.50998514111</v>
      </c>
      <c r="P221" s="33">
        <v>349903.7378932584</v>
      </c>
      <c r="Q221" s="33">
        <v>363527.4651137063</v>
      </c>
      <c r="R221" s="33">
        <v>377556.17992781481</v>
      </c>
      <c r="S221" s="33">
        <v>392000.63234844222</v>
      </c>
      <c r="T221" s="33">
        <v>406871.84039392351</v>
      </c>
      <c r="U221" s="33">
        <v>422181.09650828474</v>
      </c>
      <c r="V221" s="33">
        <v>437939.97413106286</v>
      </c>
      <c r="W221" s="33">
        <v>454160.33442014881</v>
      </c>
      <c r="X221" s="33">
        <v>470854.33313114574</v>
      </c>
      <c r="Y221" s="33">
        <v>488034.42765681446</v>
      </c>
      <c r="Z221" s="33">
        <v>505713.38423025748</v>
      </c>
      <c r="AA221" s="33">
        <v>523904.28529557545</v>
      </c>
      <c r="AB221" s="33">
        <v>542620.53704981401</v>
      </c>
      <c r="AC221" s="33">
        <v>561875.87716010399</v>
      </c>
      <c r="AD221" s="33">
        <v>581684.38265998557</v>
      </c>
      <c r="AE221" s="33">
        <v>602060.47802899848</v>
      </c>
      <c r="AF221" s="33">
        <v>623018.94345970778</v>
      </c>
      <c r="AG221" s="33">
        <v>644574.92331643403</v>
      </c>
      <c r="AH221" s="33">
        <v>666743.93479004537</v>
      </c>
      <c r="AI221" s="33">
        <v>689541.87675327458</v>
      </c>
      <c r="AJ221" s="33">
        <v>712985.03882111702</v>
      </c>
      <c r="AK221" s="33">
        <v>737090.11062097177</v>
      </c>
      <c r="AL221" s="33">
        <v>761874.19127729221</v>
      </c>
      <c r="AM221" s="33">
        <v>787354.79911561718</v>
      </c>
      <c r="AN221" s="33">
        <v>813549.88159096416</v>
      </c>
      <c r="AO221" s="33">
        <v>840477.82544567867</v>
      </c>
      <c r="AP221" s="33">
        <v>868157.46710194554</v>
      </c>
      <c r="AQ221" s="33">
        <v>896608.1032942849</v>
      </c>
      <c r="AR221" s="33">
        <v>925849.50194747688</v>
      </c>
      <c r="AS221" s="34">
        <v>955901.91330547875</v>
      </c>
      <c r="AU221" s="46" t="s">
        <v>229</v>
      </c>
      <c r="AV221" s="46" t="s">
        <v>407</v>
      </c>
      <c r="AW221" s="46" t="s">
        <v>452</v>
      </c>
      <c r="AX221" s="46" t="s">
        <v>367</v>
      </c>
      <c r="AY221" s="46" t="s">
        <v>454</v>
      </c>
      <c r="AZ221" s="46" t="s">
        <v>455</v>
      </c>
      <c r="BB221" s="47" t="b">
        <v>1</v>
      </c>
    </row>
    <row r="222" spans="1:54" x14ac:dyDescent="0.2">
      <c r="A222" s="1"/>
      <c r="B222" s="45"/>
      <c r="C222" s="32"/>
      <c r="D222" s="32" t="s">
        <v>456</v>
      </c>
      <c r="E222" s="33">
        <v>95352.790000000008</v>
      </c>
      <c r="F222" s="33">
        <v>70000</v>
      </c>
      <c r="G222" s="33">
        <v>59659.14740400001</v>
      </c>
      <c r="H222" s="33">
        <v>60852.330352080004</v>
      </c>
      <c r="I222" s="33">
        <v>62069.376959121604</v>
      </c>
      <c r="J222" s="33">
        <v>63310.764498304037</v>
      </c>
      <c r="K222" s="33">
        <v>65926.08103732868</v>
      </c>
      <c r="L222" s="33">
        <v>68620.685932114997</v>
      </c>
      <c r="M222" s="33">
        <v>71396.704590277834</v>
      </c>
      <c r="N222" s="33">
        <v>74256.315720394341</v>
      </c>
      <c r="O222" s="33">
        <v>77201.752613879376</v>
      </c>
      <c r="P222" s="33">
        <v>80235.304456815677</v>
      </c>
      <c r="Q222" s="33">
        <v>83359.317672423887</v>
      </c>
      <c r="R222" s="33">
        <v>86576.19729487368</v>
      </c>
      <c r="S222" s="33">
        <v>89888.408375152503</v>
      </c>
      <c r="T222" s="33">
        <v>93298.477419724513</v>
      </c>
      <c r="U222" s="33">
        <v>96808.99386272936</v>
      </c>
      <c r="V222" s="33">
        <v>100422.61157248651</v>
      </c>
      <c r="W222" s="33">
        <v>104142.05039308884</v>
      </c>
      <c r="X222" s="33">
        <v>107970.09772188628</v>
      </c>
      <c r="Y222" s="33">
        <v>111909.61012367839</v>
      </c>
      <c r="Z222" s="33">
        <v>115963.51498245343</v>
      </c>
      <c r="AA222" s="33">
        <v>120134.81219152999</v>
      </c>
      <c r="AB222" s="33">
        <v>124426.57588297663</v>
      </c>
      <c r="AC222" s="33">
        <v>128841.95619720452</v>
      </c>
      <c r="AD222" s="33">
        <v>133384.18109364834</v>
      </c>
      <c r="AE222" s="33">
        <v>138056.55820347104</v>
      </c>
      <c r="AF222" s="33">
        <v>142862.47672524917</v>
      </c>
      <c r="AG222" s="33">
        <v>147805.40936461705</v>
      </c>
      <c r="AH222" s="33">
        <v>152888.91431886956</v>
      </c>
      <c r="AI222" s="33">
        <v>158116.63730754631</v>
      </c>
      <c r="AJ222" s="33">
        <v>163492.31365004258</v>
      </c>
      <c r="AK222" s="33">
        <v>169019.77039131569</v>
      </c>
      <c r="AL222" s="33">
        <v>174702.92847677969</v>
      </c>
      <c r="AM222" s="33">
        <v>180545.80497750573</v>
      </c>
      <c r="AN222" s="33">
        <v>186552.5153668701</v>
      </c>
      <c r="AO222" s="33">
        <v>192727.27584981802</v>
      </c>
      <c r="AP222" s="33">
        <v>199074.40574593711</v>
      </c>
      <c r="AQ222" s="33">
        <v>205598.32992756108</v>
      </c>
      <c r="AR222" s="33">
        <v>212303.58131415161</v>
      </c>
      <c r="AS222" s="34">
        <v>219194.80342423476</v>
      </c>
      <c r="AU222" s="46" t="s">
        <v>229</v>
      </c>
      <c r="AV222" s="46" t="s">
        <v>407</v>
      </c>
      <c r="AW222" s="46" t="s">
        <v>452</v>
      </c>
      <c r="AX222" s="46" t="s">
        <v>367</v>
      </c>
      <c r="AY222" s="46" t="s">
        <v>457</v>
      </c>
      <c r="AZ222" s="46" t="s">
        <v>458</v>
      </c>
      <c r="BB222" s="47" t="b">
        <v>1</v>
      </c>
    </row>
    <row r="223" spans="1:54" hidden="1" x14ac:dyDescent="0.2">
      <c r="A223" s="1"/>
      <c r="B223" s="45"/>
      <c r="C223" s="32"/>
      <c r="D223" s="32" t="s">
        <v>459</v>
      </c>
      <c r="E223" s="33">
        <v>0</v>
      </c>
      <c r="F223" s="33">
        <v>0</v>
      </c>
      <c r="G223" s="33">
        <v>0</v>
      </c>
      <c r="H223" s="33">
        <v>0</v>
      </c>
      <c r="I223" s="33">
        <v>0</v>
      </c>
      <c r="J223" s="33">
        <v>0</v>
      </c>
      <c r="K223" s="33">
        <v>0</v>
      </c>
      <c r="L223" s="33">
        <v>0</v>
      </c>
      <c r="M223" s="33">
        <v>0</v>
      </c>
      <c r="N223" s="33">
        <v>0</v>
      </c>
      <c r="O223" s="33">
        <v>0</v>
      </c>
      <c r="P223" s="33">
        <v>0</v>
      </c>
      <c r="Q223" s="33">
        <v>0</v>
      </c>
      <c r="R223" s="33">
        <v>0</v>
      </c>
      <c r="S223" s="33">
        <v>0</v>
      </c>
      <c r="T223" s="33">
        <v>0</v>
      </c>
      <c r="U223" s="33">
        <v>0</v>
      </c>
      <c r="V223" s="33">
        <v>0</v>
      </c>
      <c r="W223" s="33">
        <v>0</v>
      </c>
      <c r="X223" s="33">
        <v>0</v>
      </c>
      <c r="Y223" s="33">
        <v>0</v>
      </c>
      <c r="Z223" s="33">
        <v>0</v>
      </c>
      <c r="AA223" s="33">
        <v>0</v>
      </c>
      <c r="AB223" s="33">
        <v>0</v>
      </c>
      <c r="AC223" s="33">
        <v>0</v>
      </c>
      <c r="AD223" s="33">
        <v>0</v>
      </c>
      <c r="AE223" s="33">
        <v>0</v>
      </c>
      <c r="AF223" s="33">
        <v>0</v>
      </c>
      <c r="AG223" s="33">
        <v>0</v>
      </c>
      <c r="AH223" s="33">
        <v>0</v>
      </c>
      <c r="AI223" s="33">
        <v>0</v>
      </c>
      <c r="AJ223" s="33">
        <v>0</v>
      </c>
      <c r="AK223" s="33">
        <v>0</v>
      </c>
      <c r="AL223" s="33">
        <v>0</v>
      </c>
      <c r="AM223" s="33">
        <v>0</v>
      </c>
      <c r="AN223" s="33">
        <v>0</v>
      </c>
      <c r="AO223" s="33">
        <v>0</v>
      </c>
      <c r="AP223" s="33">
        <v>0</v>
      </c>
      <c r="AQ223" s="33">
        <v>0</v>
      </c>
      <c r="AR223" s="33">
        <v>0</v>
      </c>
      <c r="AS223" s="34">
        <v>0</v>
      </c>
      <c r="AU223" s="46" t="s">
        <v>229</v>
      </c>
      <c r="AV223" s="46" t="s">
        <v>407</v>
      </c>
      <c r="AW223" s="46" t="s">
        <v>452</v>
      </c>
      <c r="AX223" s="46" t="s">
        <v>367</v>
      </c>
      <c r="AY223" s="46" t="s">
        <v>457</v>
      </c>
      <c r="AZ223" s="46" t="s">
        <v>460</v>
      </c>
      <c r="BB223" s="47" t="b">
        <v>0</v>
      </c>
    </row>
    <row r="224" spans="1:54" x14ac:dyDescent="0.2">
      <c r="A224" s="1"/>
      <c r="B224" s="45"/>
      <c r="C224" s="32"/>
      <c r="D224" s="32" t="s">
        <v>461</v>
      </c>
      <c r="E224" s="33">
        <v>72589.31</v>
      </c>
      <c r="F224" s="33">
        <v>70638.093171309185</v>
      </c>
      <c r="G224" s="33">
        <v>103958.443044</v>
      </c>
      <c r="H224" s="33">
        <v>106037.61190488002</v>
      </c>
      <c r="I224" s="33">
        <v>108158.36414297762</v>
      </c>
      <c r="J224" s="33">
        <v>110321.53142583717</v>
      </c>
      <c r="K224" s="33">
        <v>114878.82477136688</v>
      </c>
      <c r="L224" s="33">
        <v>119574.28123814745</v>
      </c>
      <c r="M224" s="33">
        <v>124411.60443369069</v>
      </c>
      <c r="N224" s="33">
        <v>129394.59084456041</v>
      </c>
      <c r="O224" s="33">
        <v>134527.13207009144</v>
      </c>
      <c r="P224" s="33">
        <v>139813.21710830586</v>
      </c>
      <c r="Q224" s="33">
        <v>145256.93469522084</v>
      </c>
      <c r="R224" s="33">
        <v>150862.47569876912</v>
      </c>
      <c r="S224" s="33">
        <v>156634.13556858123</v>
      </c>
      <c r="T224" s="33">
        <v>162576.31684290629</v>
      </c>
      <c r="U224" s="33">
        <v>168693.53171397693</v>
      </c>
      <c r="V224" s="33">
        <v>174990.40465315327</v>
      </c>
      <c r="W224" s="33">
        <v>181471.67509721103</v>
      </c>
      <c r="X224" s="33">
        <v>188142.20019716985</v>
      </c>
      <c r="Y224" s="33">
        <v>195006.95763108815</v>
      </c>
      <c r="Z224" s="33">
        <v>202071.0484822843</v>
      </c>
      <c r="AA224" s="33">
        <v>209339.70018447586</v>
      </c>
      <c r="AB224" s="33">
        <v>216818.26953536217</v>
      </c>
      <c r="AC224" s="33">
        <v>224512.24578021016</v>
      </c>
      <c r="AD224" s="33">
        <v>232427.25376703788</v>
      </c>
      <c r="AE224" s="33">
        <v>240569.05717502665</v>
      </c>
      <c r="AF224" s="33">
        <v>248943.56181782819</v>
      </c>
      <c r="AG224" s="33">
        <v>257556.81902347173</v>
      </c>
      <c r="AH224" s="33">
        <v>266415.0290926139</v>
      </c>
      <c r="AI224" s="33">
        <v>275524.54483691242</v>
      </c>
      <c r="AJ224" s="33">
        <v>284891.87519934576</v>
      </c>
      <c r="AK224" s="33">
        <v>294523.68895834166</v>
      </c>
      <c r="AL224" s="33">
        <v>304426.81851761771</v>
      </c>
      <c r="AM224" s="33">
        <v>314608.26378368144</v>
      </c>
      <c r="AN224" s="33">
        <v>325075.19613298069</v>
      </c>
      <c r="AO224" s="33">
        <v>335834.96247073845</v>
      </c>
      <c r="AP224" s="33">
        <v>346895.08938355336</v>
      </c>
      <c r="AQ224" s="33">
        <v>358263.28738789255</v>
      </c>
      <c r="AR224" s="33">
        <v>369947.45527665177</v>
      </c>
      <c r="AS224" s="34">
        <v>381955.6845660063</v>
      </c>
      <c r="AU224" s="46" t="s">
        <v>229</v>
      </c>
      <c r="AV224" s="46" t="s">
        <v>407</v>
      </c>
      <c r="AW224" s="46" t="s">
        <v>452</v>
      </c>
      <c r="AX224" s="46" t="s">
        <v>367</v>
      </c>
      <c r="AY224" s="46" t="s">
        <v>462</v>
      </c>
      <c r="AZ224" s="46" t="s">
        <v>463</v>
      </c>
      <c r="BB224" s="47" t="b">
        <v>1</v>
      </c>
    </row>
    <row r="225" spans="1:56" x14ac:dyDescent="0.2">
      <c r="A225" s="1"/>
      <c r="B225" s="45"/>
      <c r="C225" s="32"/>
      <c r="D225" s="32" t="s">
        <v>464</v>
      </c>
      <c r="E225" s="33">
        <v>15219.959921874999</v>
      </c>
      <c r="F225" s="33">
        <v>13700</v>
      </c>
      <c r="G225" s="33">
        <v>15834.846424640626</v>
      </c>
      <c r="H225" s="33">
        <v>16151.54335313344</v>
      </c>
      <c r="I225" s="33">
        <v>16474.574220196111</v>
      </c>
      <c r="J225" s="33">
        <v>16804.065704600031</v>
      </c>
      <c r="K225" s="33">
        <v>17498.228084542141</v>
      </c>
      <c r="L225" s="33">
        <v>18213.435333400103</v>
      </c>
      <c r="M225" s="33">
        <v>18950.251580978562</v>
      </c>
      <c r="N225" s="33">
        <v>19709.255104326796</v>
      </c>
      <c r="O225" s="33">
        <v>20491.038667976572</v>
      </c>
      <c r="P225" s="33">
        <v>21296.20987213061</v>
      </c>
      <c r="Q225" s="33">
        <v>22125.391508983619</v>
      </c>
      <c r="R225" s="33">
        <v>22979.221927361894</v>
      </c>
      <c r="S225" s="33">
        <v>23858.355405871705</v>
      </c>
      <c r="T225" s="33">
        <v>24763.462534750965</v>
      </c>
      <c r="U225" s="33">
        <v>25695.230606623045</v>
      </c>
      <c r="V225" s="33">
        <v>26654.36401635611</v>
      </c>
      <c r="W225" s="33">
        <v>27641.58467023585</v>
      </c>
      <c r="X225" s="33">
        <v>28657.632404664237</v>
      </c>
      <c r="Y225" s="33">
        <v>29703.265414601661</v>
      </c>
      <c r="Z225" s="33">
        <v>30779.260691974723</v>
      </c>
      <c r="AA225" s="33">
        <v>31886.414474276862</v>
      </c>
      <c r="AB225" s="33">
        <v>33025.542703594299</v>
      </c>
      <c r="AC225" s="33">
        <v>34197.48149629472</v>
      </c>
      <c r="AD225" s="33">
        <v>35403.087623621715</v>
      </c>
      <c r="AE225" s="33">
        <v>36643.239003443276</v>
      </c>
      <c r="AF225" s="33">
        <v>37918.835203408249</v>
      </c>
      <c r="AG225" s="33">
        <v>39230.797955770453</v>
      </c>
      <c r="AH225" s="33">
        <v>40580.071684145776</v>
      </c>
      <c r="AI225" s="33">
        <v>41967.624042473799</v>
      </c>
      <c r="AJ225" s="33">
        <v>43394.44646646129</v>
      </c>
      <c r="AK225" s="33">
        <v>44861.554737791288</v>
      </c>
      <c r="AL225" s="33">
        <v>46369.989561387905</v>
      </c>
      <c r="AM225" s="33">
        <v>47920.817156033263</v>
      </c>
      <c r="AN225" s="33">
        <v>49515.129858639892</v>
      </c>
      <c r="AO225" s="33">
        <v>51154.046742488368</v>
      </c>
      <c r="AP225" s="33">
        <v>52838.714249747325</v>
      </c>
      <c r="AQ225" s="33">
        <v>54570.306838599652</v>
      </c>
      <c r="AR225" s="33">
        <v>56350.027645306167</v>
      </c>
      <c r="AS225" s="34">
        <v>58179.109161545508</v>
      </c>
      <c r="AU225" s="46" t="s">
        <v>229</v>
      </c>
      <c r="AV225" s="46" t="s">
        <v>407</v>
      </c>
      <c r="AW225" s="46" t="s">
        <v>452</v>
      </c>
      <c r="AX225" s="46" t="s">
        <v>367</v>
      </c>
      <c r="AY225" s="46" t="s">
        <v>465</v>
      </c>
      <c r="AZ225" s="46" t="s">
        <v>466</v>
      </c>
      <c r="BB225" s="47" t="b">
        <v>1</v>
      </c>
    </row>
    <row r="226" spans="1:56" x14ac:dyDescent="0.2">
      <c r="A226" s="1"/>
      <c r="B226" s="45"/>
      <c r="C226" s="32"/>
      <c r="D226" s="32" t="s">
        <v>467</v>
      </c>
      <c r="E226" s="33">
        <v>16634.999570312502</v>
      </c>
      <c r="F226" s="33">
        <v>6850</v>
      </c>
      <c r="G226" s="33">
        <v>17307.054162562501</v>
      </c>
      <c r="H226" s="33">
        <v>17653.195245813753</v>
      </c>
      <c r="I226" s="33">
        <v>18006.259150730028</v>
      </c>
      <c r="J226" s="33">
        <v>18366.384333744627</v>
      </c>
      <c r="K226" s="33">
        <v>19125.084834216585</v>
      </c>
      <c r="L226" s="33">
        <v>19906.786800973925</v>
      </c>
      <c r="M226" s="33">
        <v>20712.106812467871</v>
      </c>
      <c r="N226" s="33">
        <v>21541.676909701186</v>
      </c>
      <c r="O226" s="33">
        <v>22396.144968098844</v>
      </c>
      <c r="P226" s="33">
        <v>23276.175078068529</v>
      </c>
      <c r="Q226" s="33">
        <v>24182.447934449763</v>
      </c>
      <c r="R226" s="33">
        <v>25115.661235055017</v>
      </c>
      <c r="S226" s="33">
        <v>26076.530088510703</v>
      </c>
      <c r="T226" s="33">
        <v>27065.787431610595</v>
      </c>
      <c r="U226" s="33">
        <v>28084.184456399074</v>
      </c>
      <c r="V226" s="33">
        <v>29132.491047206455</v>
      </c>
      <c r="W226" s="33">
        <v>30211.496227863568</v>
      </c>
      <c r="X226" s="33">
        <v>31322.00861932808</v>
      </c>
      <c r="Y226" s="33">
        <v>32464.856907960027</v>
      </c>
      <c r="Z226" s="33">
        <v>33640.890324689521</v>
      </c>
      <c r="AA226" s="33">
        <v>34850.979135325018</v>
      </c>
      <c r="AB226" s="33">
        <v>36096.015142256052</v>
      </c>
      <c r="AC226" s="33">
        <v>37376.91219781019</v>
      </c>
      <c r="AD226" s="33">
        <v>38694.606729529609</v>
      </c>
      <c r="AE226" s="33">
        <v>40050.058277638665</v>
      </c>
      <c r="AF226" s="33">
        <v>41444.250044980276</v>
      </c>
      <c r="AG226" s="33">
        <v>42878.189459704503</v>
      </c>
      <c r="AH226" s="33">
        <v>44352.908750999704</v>
      </c>
      <c r="AI226" s="33">
        <v>45869.465538162833</v>
      </c>
      <c r="AJ226" s="33">
        <v>47428.943433312081</v>
      </c>
      <c r="AK226" s="33">
        <v>49032.45265805204</v>
      </c>
      <c r="AL226" s="33">
        <v>50681.130674408269</v>
      </c>
      <c r="AM226" s="33">
        <v>52376.142830355522</v>
      </c>
      <c r="AN226" s="33">
        <v>54118.68302027091</v>
      </c>
      <c r="AO226" s="33">
        <v>55909.974360650762</v>
      </c>
      <c r="AP226" s="33">
        <v>57751.269881437707</v>
      </c>
      <c r="AQ226" s="33">
        <v>59643.853233311871</v>
      </c>
      <c r="AR226" s="33">
        <v>61589.039411308426</v>
      </c>
      <c r="AS226" s="34">
        <v>63588.175495131516</v>
      </c>
      <c r="AU226" s="46" t="s">
        <v>229</v>
      </c>
      <c r="AV226" s="46" t="s">
        <v>407</v>
      </c>
      <c r="AW226" s="46" t="s">
        <v>452</v>
      </c>
      <c r="AX226" s="46" t="s">
        <v>367</v>
      </c>
      <c r="AY226" s="46" t="s">
        <v>468</v>
      </c>
      <c r="AZ226" s="46" t="s">
        <v>469</v>
      </c>
      <c r="BB226" s="47" t="b">
        <v>1</v>
      </c>
    </row>
    <row r="227" spans="1:56" x14ac:dyDescent="0.2">
      <c r="A227" s="1"/>
      <c r="B227" s="45"/>
      <c r="C227" s="32"/>
      <c r="D227" s="49" t="s">
        <v>470</v>
      </c>
      <c r="E227" s="50">
        <v>459866.00699218747</v>
      </c>
      <c r="F227" s="50">
        <v>263938.09317130921</v>
      </c>
      <c r="G227" s="50">
        <f t="shared" ref="F227:AN227" si="32">SUM(G221:G226)</f>
        <v>456931.22986645316</v>
      </c>
      <c r="H227" s="50">
        <f t="shared" si="32"/>
        <v>466069.85446378222</v>
      </c>
      <c r="I227" s="50">
        <f t="shared" si="32"/>
        <v>475391.25155305793</v>
      </c>
      <c r="J227" s="50">
        <f t="shared" si="32"/>
        <v>484899.07658411906</v>
      </c>
      <c r="K227" s="50">
        <f t="shared" si="32"/>
        <v>504929.86573660513</v>
      </c>
      <c r="L227" s="50">
        <f t="shared" si="32"/>
        <v>525567.9268245569</v>
      </c>
      <c r="M227" s="50">
        <f t="shared" si="32"/>
        <v>546829.53840973217</v>
      </c>
      <c r="N227" s="50">
        <f t="shared" si="32"/>
        <v>568731.38728758472</v>
      </c>
      <c r="O227" s="50">
        <f t="shared" si="32"/>
        <v>591290.5783051874</v>
      </c>
      <c r="P227" s="50">
        <f t="shared" si="32"/>
        <v>614524.6444085791</v>
      </c>
      <c r="Q227" s="50">
        <f t="shared" si="32"/>
        <v>638451.55692478432</v>
      </c>
      <c r="R227" s="50">
        <f t="shared" si="32"/>
        <v>663089.7360838746</v>
      </c>
      <c r="S227" s="50">
        <f t="shared" si="32"/>
        <v>688458.06178655836</v>
      </c>
      <c r="T227" s="50">
        <f t="shared" si="32"/>
        <v>714575.88462291588</v>
      </c>
      <c r="U227" s="50">
        <f t="shared" si="32"/>
        <v>741463.03714801313</v>
      </c>
      <c r="V227" s="50">
        <f t="shared" si="32"/>
        <v>769139.8454202651</v>
      </c>
      <c r="W227" s="50">
        <f t="shared" si="32"/>
        <v>797627.1408085482</v>
      </c>
      <c r="X227" s="50">
        <f t="shared" si="32"/>
        <v>826946.27207419404</v>
      </c>
      <c r="Y227" s="50">
        <f t="shared" si="32"/>
        <v>857119.11773414258</v>
      </c>
      <c r="Z227" s="50">
        <f t="shared" si="32"/>
        <v>888168.09871165955</v>
      </c>
      <c r="AA227" s="50">
        <f t="shared" si="32"/>
        <v>920116.19128118316</v>
      </c>
      <c r="AB227" s="50">
        <f t="shared" si="32"/>
        <v>952986.94031400315</v>
      </c>
      <c r="AC227" s="50">
        <f t="shared" si="32"/>
        <v>986804.47283162363</v>
      </c>
      <c r="AD227" s="50">
        <f t="shared" si="32"/>
        <v>1021593.511873823</v>
      </c>
      <c r="AE227" s="50">
        <f t="shared" si="32"/>
        <v>1057379.3906885781</v>
      </c>
      <c r="AF227" s="50">
        <f t="shared" si="32"/>
        <v>1094188.0672511738</v>
      </c>
      <c r="AG227" s="50">
        <f t="shared" si="32"/>
        <v>1132046.1391199979</v>
      </c>
      <c r="AH227" s="50">
        <f t="shared" si="32"/>
        <v>1170980.8586366745</v>
      </c>
      <c r="AI227" s="50">
        <f t="shared" si="32"/>
        <v>1211020.1484783697</v>
      </c>
      <c r="AJ227" s="50">
        <f t="shared" si="32"/>
        <v>1252192.6175702785</v>
      </c>
      <c r="AK227" s="50">
        <f t="shared" si="32"/>
        <v>1294527.5773664725</v>
      </c>
      <c r="AL227" s="50">
        <f t="shared" si="32"/>
        <v>1338055.0585074858</v>
      </c>
      <c r="AM227" s="50">
        <f t="shared" si="32"/>
        <v>1382805.8278631933</v>
      </c>
      <c r="AN227" s="50">
        <f t="shared" si="32"/>
        <v>1428811.4059697257</v>
      </c>
      <c r="AO227" s="50">
        <f>SUM(AO221:AO226)</f>
        <v>1476104.0848693743</v>
      </c>
      <c r="AP227" s="50">
        <f>SUM(AP221:AP226)</f>
        <v>1524716.9463626209</v>
      </c>
      <c r="AQ227" s="50">
        <f>SUM(AQ221:AQ226)</f>
        <v>1574683.88068165</v>
      </c>
      <c r="AR227" s="50">
        <f>SUM(AR221:AR226)</f>
        <v>1626039.6055948948</v>
      </c>
      <c r="AS227" s="51">
        <f>SUM(AS221:AS226)</f>
        <v>1678819.6859523968</v>
      </c>
      <c r="AU227" s="52"/>
      <c r="AV227" s="52"/>
      <c r="AW227" s="52"/>
      <c r="AX227" s="52"/>
      <c r="AY227" s="52"/>
      <c r="AZ227" s="52"/>
      <c r="BB227" s="53" t="b">
        <v>1</v>
      </c>
    </row>
    <row r="228" spans="1:56" x14ac:dyDescent="0.2">
      <c r="A228" s="1"/>
      <c r="B228" s="45"/>
      <c r="C228" s="32" t="s">
        <v>471</v>
      </c>
      <c r="D228" s="32"/>
      <c r="E228" s="33"/>
      <c r="F228" s="33"/>
      <c r="G228" s="33"/>
      <c r="H228" s="33"/>
      <c r="I228" s="33"/>
      <c r="J228" s="33"/>
      <c r="K228" s="33"/>
      <c r="L228" s="33"/>
      <c r="M228" s="33"/>
      <c r="N228" s="33"/>
      <c r="O228" s="33"/>
      <c r="P228" s="33"/>
      <c r="Q228" s="33"/>
      <c r="R228" s="33"/>
      <c r="S228" s="33"/>
      <c r="T228" s="33"/>
      <c r="U228" s="33"/>
      <c r="V228" s="33"/>
      <c r="W228" s="33"/>
      <c r="X228" s="33"/>
      <c r="Y228" s="33"/>
      <c r="Z228" s="33"/>
      <c r="AA228" s="33"/>
      <c r="AB228" s="33"/>
      <c r="AC228" s="33"/>
      <c r="AD228" s="33"/>
      <c r="AE228" s="33"/>
      <c r="AF228" s="33"/>
      <c r="AG228" s="33"/>
      <c r="AH228" s="33"/>
      <c r="AI228" s="33"/>
      <c r="AJ228" s="33"/>
      <c r="AK228" s="33"/>
      <c r="AL228" s="33"/>
      <c r="AM228" s="33"/>
      <c r="AN228" s="33"/>
      <c r="AO228" s="33"/>
      <c r="AP228" s="33"/>
      <c r="AQ228" s="33"/>
      <c r="AR228" s="33"/>
      <c r="AS228" s="34"/>
      <c r="AU228" s="43"/>
      <c r="AV228" s="43"/>
      <c r="AW228" s="43"/>
      <c r="AX228" s="43"/>
      <c r="AY228" s="43"/>
      <c r="AZ228" s="43"/>
      <c r="BB228" s="40" t="b">
        <v>1</v>
      </c>
    </row>
    <row r="229" spans="1:56" x14ac:dyDescent="0.2">
      <c r="A229" s="1"/>
      <c r="B229" s="45"/>
      <c r="C229" s="32"/>
      <c r="D229" s="32" t="s">
        <v>472</v>
      </c>
      <c r="E229" s="33">
        <v>59639.037343749987</v>
      </c>
      <c r="F229" s="33">
        <v>65000</v>
      </c>
      <c r="G229" s="33">
        <v>62048.455265249984</v>
      </c>
      <c r="H229" s="33">
        <v>63289.424370554989</v>
      </c>
      <c r="I229" s="33">
        <v>64555.212857966093</v>
      </c>
      <c r="J229" s="33">
        <v>65846.317115125406</v>
      </c>
      <c r="K229" s="33">
        <v>68566.375284532958</v>
      </c>
      <c r="L229" s="33">
        <v>71368.89725387076</v>
      </c>
      <c r="M229" s="33">
        <v>74256.093551868253</v>
      </c>
      <c r="N229" s="33">
        <v>77230.230142884102</v>
      </c>
      <c r="O229" s="33">
        <v>80293.62976011986</v>
      </c>
      <c r="P229" s="33">
        <v>83448.673269987863</v>
      </c>
      <c r="Q229" s="33">
        <v>86697.801068346555</v>
      </c>
      <c r="R229" s="33">
        <v>90043.51450933158</v>
      </c>
      <c r="S229" s="33">
        <v>93488.377367528679</v>
      </c>
      <c r="T229" s="33">
        <v>97035.017334249947</v>
      </c>
      <c r="U229" s="33">
        <v>100686.12754869304</v>
      </c>
      <c r="V229" s="33">
        <v>104444.46816478015</v>
      </c>
      <c r="W229" s="33">
        <v>108312.86795449127</v>
      </c>
      <c r="X229" s="33">
        <v>112294.22594852492</v>
      </c>
      <c r="Y229" s="33">
        <v>116391.51311513814</v>
      </c>
      <c r="Z229" s="33">
        <v>120607.77407803647</v>
      </c>
      <c r="AA229" s="33">
        <v>124946.12887420466</v>
      </c>
      <c r="AB229" s="33">
        <v>129409.77475258838</v>
      </c>
      <c r="AC229" s="33">
        <v>134001.98801455775</v>
      </c>
      <c r="AD229" s="33">
        <v>138726.12589710488</v>
      </c>
      <c r="AE229" s="33">
        <v>143585.62849974807</v>
      </c>
      <c r="AF229" s="33">
        <v>148584.02075613814</v>
      </c>
      <c r="AG229" s="33">
        <v>153724.9144513839</v>
      </c>
      <c r="AH229" s="33">
        <v>159012.01028613705</v>
      </c>
      <c r="AI229" s="33">
        <v>164449.09998849977</v>
      </c>
      <c r="AJ229" s="33">
        <v>170040.06847484253</v>
      </c>
      <c r="AK229" s="33">
        <v>175788.89606064363</v>
      </c>
      <c r="AL229" s="33">
        <v>181699.66072248682</v>
      </c>
      <c r="AM229" s="33">
        <v>187776.54041237949</v>
      </c>
      <c r="AN229" s="33">
        <v>194023.81542557885</v>
      </c>
      <c r="AO229" s="33">
        <v>200445.87082314127</v>
      </c>
      <c r="AP229" s="33">
        <v>207047.19891043595</v>
      </c>
      <c r="AQ229" s="33">
        <v>213832.40177289315</v>
      </c>
      <c r="AR229" s="33">
        <v>220806.19387028445</v>
      </c>
      <c r="AS229" s="34">
        <v>227973.40469086223</v>
      </c>
      <c r="AU229" s="46" t="s">
        <v>229</v>
      </c>
      <c r="AV229" s="46" t="s">
        <v>407</v>
      </c>
      <c r="AW229" s="46" t="s">
        <v>471</v>
      </c>
      <c r="AX229" s="46" t="s">
        <v>374</v>
      </c>
      <c r="AY229" s="46" t="s">
        <v>473</v>
      </c>
      <c r="AZ229" s="46" t="s">
        <v>474</v>
      </c>
      <c r="BB229" s="47" t="b">
        <v>1</v>
      </c>
    </row>
    <row r="230" spans="1:56" x14ac:dyDescent="0.2">
      <c r="A230" s="1"/>
      <c r="B230" s="45"/>
      <c r="C230" s="32"/>
      <c r="D230" s="32" t="s">
        <v>475</v>
      </c>
      <c r="E230" s="33">
        <v>139595.49</v>
      </c>
      <c r="F230" s="33">
        <v>126834.17826206629</v>
      </c>
      <c r="G230" s="33">
        <v>138063.77307147902</v>
      </c>
      <c r="H230" s="33">
        <v>140376.44213290865</v>
      </c>
      <c r="I230" s="33">
        <v>142735.36457556681</v>
      </c>
      <c r="J230" s="33">
        <v>145117.4944953105</v>
      </c>
      <c r="K230" s="33">
        <v>150625.42263555867</v>
      </c>
      <c r="L230" s="33">
        <v>156290.97316447992</v>
      </c>
      <c r="M230" s="33">
        <v>162112.93598362396</v>
      </c>
      <c r="N230" s="33">
        <v>168095.49882011465</v>
      </c>
      <c r="O230" s="33">
        <v>174242.95434524436</v>
      </c>
      <c r="P230" s="33">
        <v>180559.70269715064</v>
      </c>
      <c r="Q230" s="33">
        <v>187050.25406242078</v>
      </c>
      <c r="R230" s="33">
        <v>193719.23131797474</v>
      </c>
      <c r="S230" s="33">
        <v>200571.37273460449</v>
      </c>
      <c r="T230" s="33">
        <v>207611.53474357683</v>
      </c>
      <c r="U230" s="33">
        <v>214844.69476774542</v>
      </c>
      <c r="V230" s="33">
        <v>222275.95411864092</v>
      </c>
      <c r="W230" s="33">
        <v>229910.54096104883</v>
      </c>
      <c r="X230" s="33">
        <v>237753.81334661599</v>
      </c>
      <c r="Y230" s="33">
        <v>245811.26231805791</v>
      </c>
      <c r="Z230" s="33">
        <v>254088.51508558198</v>
      </c>
      <c r="AA230" s="33">
        <v>262591.33827716892</v>
      </c>
      <c r="AB230" s="33">
        <v>271325.64126440103</v>
      </c>
      <c r="AC230" s="33">
        <v>280297.47956555354</v>
      </c>
      <c r="AD230" s="33">
        <v>289513.0583277148</v>
      </c>
      <c r="AE230" s="33">
        <v>298978.73588973103</v>
      </c>
      <c r="AF230" s="33">
        <v>308701.02742781799</v>
      </c>
      <c r="AG230" s="33">
        <v>318686.60868572019</v>
      </c>
      <c r="AH230" s="33">
        <v>328942.31979134108</v>
      </c>
      <c r="AI230" s="33">
        <v>339475.16916181275</v>
      </c>
      <c r="AJ230" s="33">
        <v>350292.33749901358</v>
      </c>
      <c r="AK230" s="33">
        <v>361401.18187759048</v>
      </c>
      <c r="AL230" s="33">
        <v>372809.23992759042</v>
      </c>
      <c r="AM230" s="33">
        <v>384524.23411384487</v>
      </c>
      <c r="AN230" s="33">
        <v>396554.07611431065</v>
      </c>
      <c r="AO230" s="33">
        <v>408906.87129960791</v>
      </c>
      <c r="AP230" s="33">
        <v>421590.92331605608</v>
      </c>
      <c r="AQ230" s="33">
        <v>434614.73877455364</v>
      </c>
      <c r="AR230" s="33">
        <v>447987.032047702</v>
      </c>
      <c r="AS230" s="34">
        <v>461716.73017763073</v>
      </c>
      <c r="AU230" s="46" t="s">
        <v>229</v>
      </c>
      <c r="AV230" s="46" t="s">
        <v>407</v>
      </c>
      <c r="AW230" s="46" t="s">
        <v>471</v>
      </c>
      <c r="AX230" s="46" t="s">
        <v>374</v>
      </c>
      <c r="AY230" s="46" t="s">
        <v>476</v>
      </c>
      <c r="AZ230" s="46" t="s">
        <v>477</v>
      </c>
      <c r="BB230" s="47" t="b">
        <v>1</v>
      </c>
    </row>
    <row r="231" spans="1:56" x14ac:dyDescent="0.2">
      <c r="A231" s="1"/>
      <c r="B231" s="45"/>
      <c r="C231" s="32"/>
      <c r="D231" s="32" t="s">
        <v>478</v>
      </c>
      <c r="E231" s="33">
        <v>0</v>
      </c>
      <c r="F231" s="33">
        <v>942500</v>
      </c>
      <c r="G231" s="33">
        <v>0</v>
      </c>
      <c r="H231" s="33">
        <v>0</v>
      </c>
      <c r="I231" s="33">
        <v>0</v>
      </c>
      <c r="J231" s="33">
        <v>0</v>
      </c>
      <c r="K231" s="33">
        <v>0</v>
      </c>
      <c r="L231" s="33">
        <v>0</v>
      </c>
      <c r="M231" s="33">
        <v>0</v>
      </c>
      <c r="N231" s="33">
        <v>0</v>
      </c>
      <c r="O231" s="33">
        <v>0</v>
      </c>
      <c r="P231" s="33">
        <v>0</v>
      </c>
      <c r="Q231" s="33">
        <v>0</v>
      </c>
      <c r="R231" s="33">
        <v>0</v>
      </c>
      <c r="S231" s="33">
        <v>0</v>
      </c>
      <c r="T231" s="33">
        <v>0</v>
      </c>
      <c r="U231" s="33">
        <v>0</v>
      </c>
      <c r="V231" s="33">
        <v>0</v>
      </c>
      <c r="W231" s="33">
        <v>0</v>
      </c>
      <c r="X231" s="33">
        <v>0</v>
      </c>
      <c r="Y231" s="33">
        <v>0</v>
      </c>
      <c r="Z231" s="33">
        <v>0</v>
      </c>
      <c r="AA231" s="33">
        <v>0</v>
      </c>
      <c r="AB231" s="33">
        <v>0</v>
      </c>
      <c r="AC231" s="33">
        <v>0</v>
      </c>
      <c r="AD231" s="33">
        <v>0</v>
      </c>
      <c r="AE231" s="33">
        <v>0</v>
      </c>
      <c r="AF231" s="33">
        <v>0</v>
      </c>
      <c r="AG231" s="33">
        <v>0</v>
      </c>
      <c r="AH231" s="33">
        <v>0</v>
      </c>
      <c r="AI231" s="33">
        <v>0</v>
      </c>
      <c r="AJ231" s="33">
        <v>0</v>
      </c>
      <c r="AK231" s="33">
        <v>0</v>
      </c>
      <c r="AL231" s="33">
        <v>0</v>
      </c>
      <c r="AM231" s="33">
        <v>0</v>
      </c>
      <c r="AN231" s="33">
        <v>0</v>
      </c>
      <c r="AO231" s="33">
        <v>0</v>
      </c>
      <c r="AP231" s="33">
        <v>0</v>
      </c>
      <c r="AQ231" s="33">
        <v>0</v>
      </c>
      <c r="AR231" s="33">
        <v>0</v>
      </c>
      <c r="AS231" s="34">
        <v>0</v>
      </c>
      <c r="AU231" s="46" t="s">
        <v>229</v>
      </c>
      <c r="AV231" s="46" t="s">
        <v>407</v>
      </c>
      <c r="AW231" s="46" t="s">
        <v>471</v>
      </c>
      <c r="AX231" s="46" t="s">
        <v>374</v>
      </c>
      <c r="AY231" s="46" t="s">
        <v>479</v>
      </c>
      <c r="AZ231" s="46" t="s">
        <v>480</v>
      </c>
      <c r="BB231" s="47" t="b">
        <v>0</v>
      </c>
      <c r="BD231" s="78"/>
    </row>
    <row r="232" spans="1:56" x14ac:dyDescent="0.2">
      <c r="A232" s="1"/>
      <c r="B232" s="45"/>
      <c r="C232" s="32"/>
      <c r="D232" s="32" t="s">
        <v>481</v>
      </c>
      <c r="E232" s="33">
        <v>156668.93976562499</v>
      </c>
      <c r="F232" s="33">
        <v>159700</v>
      </c>
      <c r="G232" s="33">
        <v>157344.74720606249</v>
      </c>
      <c r="H232" s="33">
        <v>160491.64215018373</v>
      </c>
      <c r="I232" s="33">
        <v>163701.47499318741</v>
      </c>
      <c r="J232" s="33">
        <v>166975.50449305115</v>
      </c>
      <c r="K232" s="33">
        <v>173873.1277009396</v>
      </c>
      <c r="L232" s="33">
        <v>180979.86563534636</v>
      </c>
      <c r="M232" s="33">
        <v>188301.32383604901</v>
      </c>
      <c r="N232" s="33">
        <v>195843.24841852562</v>
      </c>
      <c r="O232" s="33">
        <v>203611.52945476689</v>
      </c>
      <c r="P232" s="33">
        <v>211612.2044330904</v>
      </c>
      <c r="Q232" s="33">
        <v>219851.46179876491</v>
      </c>
      <c r="R232" s="33">
        <v>228335.64457729322</v>
      </c>
      <c r="S232" s="33">
        <v>237071.2540822431</v>
      </c>
      <c r="T232" s="33">
        <v>246064.9537095601</v>
      </c>
      <c r="U232" s="33">
        <v>255323.57282033688</v>
      </c>
      <c r="V232" s="33">
        <v>264854.11071406089</v>
      </c>
      <c r="W232" s="33">
        <v>274663.74069440574</v>
      </c>
      <c r="X232" s="33">
        <v>284759.81422967871</v>
      </c>
      <c r="Y232" s="33">
        <v>295149.86521008488</v>
      </c>
      <c r="Z232" s="33">
        <v>305841.61430401541</v>
      </c>
      <c r="AA232" s="33">
        <v>316842.97341561917</v>
      </c>
      <c r="AB232" s="33">
        <v>328162.05024596542</v>
      </c>
      <c r="AC232" s="33">
        <v>339807.15296015929</v>
      </c>
      <c r="AD232" s="33">
        <v>351786.79496282258</v>
      </c>
      <c r="AE232" s="33">
        <v>364109.69978440827</v>
      </c>
      <c r="AF232" s="33">
        <v>376784.80608087231</v>
      </c>
      <c r="AG232" s="33">
        <v>389821.27274928108</v>
      </c>
      <c r="AH232" s="33">
        <v>403228.4841619939</v>
      </c>
      <c r="AI232" s="33">
        <v>417016.05552211555</v>
      </c>
      <c r="AJ232" s="33">
        <v>431193.83834297722</v>
      </c>
      <c r="AK232" s="33">
        <v>445771.92605446454</v>
      </c>
      <c r="AL232" s="33">
        <v>460760.65973907412</v>
      </c>
      <c r="AM232" s="33">
        <v>476170.63400064636</v>
      </c>
      <c r="AN232" s="33">
        <v>492012.70296878583</v>
      </c>
      <c r="AO232" s="33">
        <v>508297.98644205061</v>
      </c>
      <c r="AP232" s="33">
        <v>525037.87617305852</v>
      </c>
      <c r="AQ232" s="33">
        <v>542244.04229872988</v>
      </c>
      <c r="AR232" s="33">
        <v>559928.43991895881</v>
      </c>
      <c r="AS232" s="34">
        <v>578103.31582707749</v>
      </c>
      <c r="AU232" s="46" t="s">
        <v>229</v>
      </c>
      <c r="AV232" s="46" t="s">
        <v>407</v>
      </c>
      <c r="AW232" s="46" t="s">
        <v>471</v>
      </c>
      <c r="AX232" s="46" t="s">
        <v>367</v>
      </c>
      <c r="AY232" s="46" t="s">
        <v>482</v>
      </c>
      <c r="AZ232" s="46" t="s">
        <v>483</v>
      </c>
      <c r="BB232" s="47" t="b">
        <v>1</v>
      </c>
    </row>
    <row r="233" spans="1:56" x14ac:dyDescent="0.2">
      <c r="A233" s="1"/>
      <c r="B233" s="45"/>
      <c r="C233" s="32"/>
      <c r="D233" s="32" t="s">
        <v>484</v>
      </c>
      <c r="E233" s="33">
        <v>173091.04281250003</v>
      </c>
      <c r="F233" s="33">
        <v>150700</v>
      </c>
      <c r="G233" s="33">
        <v>91800</v>
      </c>
      <c r="H233" s="33">
        <v>93636</v>
      </c>
      <c r="I233" s="33">
        <v>95508.72</v>
      </c>
      <c r="J233" s="33">
        <v>97418.894400000005</v>
      </c>
      <c r="K233" s="33">
        <v>101443.19023273539</v>
      </c>
      <c r="L233" s="33">
        <v>105589.49034102018</v>
      </c>
      <c r="M233" s="33">
        <v>109861.06517754328</v>
      </c>
      <c r="N233" s="33">
        <v>114261.26721139089</v>
      </c>
      <c r="O233" s="33">
        <v>118793.53290052139</v>
      </c>
      <c r="P233" s="33">
        <v>123461.38471033254</v>
      </c>
      <c r="Q233" s="33">
        <v>128268.43317937593</v>
      </c>
      <c r="R233" s="33">
        <v>133218.37903329692</v>
      </c>
      <c r="S233" s="33">
        <v>138315.01534810298</v>
      </c>
      <c r="T233" s="33">
        <v>143562.229763888</v>
      </c>
      <c r="U233" s="33">
        <v>148964.00675016516</v>
      </c>
      <c r="V233" s="33">
        <v>154524.42992398786</v>
      </c>
      <c r="W233" s="33">
        <v>160247.68442206341</v>
      </c>
      <c r="X233" s="33">
        <v>166138.05932809238</v>
      </c>
      <c r="Y233" s="33">
        <v>172199.9501565937</v>
      </c>
      <c r="Z233" s="33">
        <v>178437.86139450382</v>
      </c>
      <c r="AA233" s="33">
        <v>184856.4091018677</v>
      </c>
      <c r="AB233" s="33">
        <v>191460.32357296834</v>
      </c>
      <c r="AC233" s="33">
        <v>198254.45205927227</v>
      </c>
      <c r="AD233" s="33">
        <v>205243.76155559914</v>
      </c>
      <c r="AE233" s="33">
        <v>212433.34165095541</v>
      </c>
      <c r="AF233" s="33">
        <v>219828.40744550369</v>
      </c>
      <c r="AG233" s="33">
        <v>227434.30253517351</v>
      </c>
      <c r="AH233" s="33">
        <v>235256.50206545193</v>
      </c>
      <c r="AI233" s="33">
        <v>243300.6158559274</v>
      </c>
      <c r="AJ233" s="33">
        <v>251572.39159719573</v>
      </c>
      <c r="AK233" s="33">
        <v>260077.7181217724</v>
      </c>
      <c r="AL233" s="33">
        <v>268822.62875069329</v>
      </c>
      <c r="AM233" s="33">
        <v>277813.30471752229</v>
      </c>
      <c r="AN233" s="33">
        <v>287056.07867152418</v>
      </c>
      <c r="AO233" s="33">
        <v>296557.43826179911</v>
      </c>
      <c r="AP233" s="33">
        <v>306324.02980421641</v>
      </c>
      <c r="AQ233" s="33">
        <v>316362.66203302576</v>
      </c>
      <c r="AR233" s="33">
        <v>326680.30993906577</v>
      </c>
      <c r="AS233" s="34">
        <v>337284.11869653407</v>
      </c>
      <c r="AU233" s="46" t="s">
        <v>229</v>
      </c>
      <c r="AV233" s="46" t="s">
        <v>407</v>
      </c>
      <c r="AW233" s="46" t="s">
        <v>471</v>
      </c>
      <c r="AX233" s="46" t="s">
        <v>367</v>
      </c>
      <c r="AY233" s="46" t="s">
        <v>482</v>
      </c>
      <c r="AZ233" s="46" t="s">
        <v>485</v>
      </c>
      <c r="BB233" s="47" t="b">
        <v>1</v>
      </c>
    </row>
    <row r="234" spans="1:56" x14ac:dyDescent="0.2">
      <c r="A234" s="1"/>
      <c r="B234" s="45"/>
      <c r="C234" s="32"/>
      <c r="D234" s="32" t="s">
        <v>486</v>
      </c>
      <c r="E234" s="33">
        <v>0</v>
      </c>
      <c r="F234" s="33">
        <v>0</v>
      </c>
      <c r="G234" s="33">
        <v>0</v>
      </c>
      <c r="H234" s="33">
        <v>0</v>
      </c>
      <c r="I234" s="33">
        <v>0</v>
      </c>
      <c r="J234" s="33">
        <v>0</v>
      </c>
      <c r="K234" s="33">
        <v>0</v>
      </c>
      <c r="L234" s="33">
        <v>0</v>
      </c>
      <c r="M234" s="33">
        <v>0</v>
      </c>
      <c r="N234" s="33">
        <v>0</v>
      </c>
      <c r="O234" s="33">
        <v>0</v>
      </c>
      <c r="P234" s="33">
        <v>0</v>
      </c>
      <c r="Q234" s="33">
        <v>0</v>
      </c>
      <c r="R234" s="33">
        <v>0</v>
      </c>
      <c r="S234" s="33">
        <v>0</v>
      </c>
      <c r="T234" s="33">
        <v>0</v>
      </c>
      <c r="U234" s="33">
        <v>0</v>
      </c>
      <c r="V234" s="33">
        <v>0</v>
      </c>
      <c r="W234" s="33">
        <v>0</v>
      </c>
      <c r="X234" s="33">
        <v>0</v>
      </c>
      <c r="Y234" s="33">
        <v>0</v>
      </c>
      <c r="Z234" s="33">
        <v>0</v>
      </c>
      <c r="AA234" s="33">
        <v>0</v>
      </c>
      <c r="AB234" s="33">
        <v>0</v>
      </c>
      <c r="AC234" s="33">
        <v>0</v>
      </c>
      <c r="AD234" s="33">
        <v>0</v>
      </c>
      <c r="AE234" s="33">
        <v>0</v>
      </c>
      <c r="AF234" s="33">
        <v>0</v>
      </c>
      <c r="AG234" s="33">
        <v>0</v>
      </c>
      <c r="AH234" s="33">
        <v>0</v>
      </c>
      <c r="AI234" s="33">
        <v>0</v>
      </c>
      <c r="AJ234" s="33">
        <v>0</v>
      </c>
      <c r="AK234" s="33">
        <v>0</v>
      </c>
      <c r="AL234" s="33">
        <v>0</v>
      </c>
      <c r="AM234" s="33">
        <v>0</v>
      </c>
      <c r="AN234" s="33">
        <v>0</v>
      </c>
      <c r="AO234" s="33">
        <v>0</v>
      </c>
      <c r="AP234" s="33">
        <v>0</v>
      </c>
      <c r="AQ234" s="33">
        <v>0</v>
      </c>
      <c r="AR234" s="33">
        <v>0</v>
      </c>
      <c r="AS234" s="34">
        <v>0</v>
      </c>
      <c r="AU234" s="46" t="s">
        <v>229</v>
      </c>
      <c r="AV234" s="46" t="s">
        <v>407</v>
      </c>
      <c r="AW234" s="46" t="s">
        <v>471</v>
      </c>
      <c r="AX234" s="46" t="s">
        <v>374</v>
      </c>
      <c r="AY234" s="46" t="s">
        <v>487</v>
      </c>
      <c r="AZ234" s="46" t="s">
        <v>488</v>
      </c>
      <c r="BB234" s="47" t="b">
        <v>0</v>
      </c>
    </row>
    <row r="235" spans="1:56" x14ac:dyDescent="0.2">
      <c r="A235" s="1"/>
      <c r="B235" s="45"/>
      <c r="C235" s="32"/>
      <c r="D235" s="32" t="s">
        <v>489</v>
      </c>
      <c r="E235" s="33">
        <v>258171.50000000006</v>
      </c>
      <c r="F235" s="33">
        <v>175000</v>
      </c>
      <c r="G235" s="33">
        <v>257034.47180400009</v>
      </c>
      <c r="H235" s="33">
        <v>262175.16124008008</v>
      </c>
      <c r="I235" s="33">
        <v>267418.6644648817</v>
      </c>
      <c r="J235" s="33">
        <v>272767.03775417933</v>
      </c>
      <c r="K235" s="33">
        <v>284034.82374274335</v>
      </c>
      <c r="L235" s="33">
        <v>295644.21435574826</v>
      </c>
      <c r="M235" s="33">
        <v>307604.36666377628</v>
      </c>
      <c r="N235" s="33">
        <v>319924.66737838311</v>
      </c>
      <c r="O235" s="33">
        <v>332614.73837490869</v>
      </c>
      <c r="P235" s="33">
        <v>345684.44234434393</v>
      </c>
      <c r="Q235" s="33">
        <v>359143.88857720664</v>
      </c>
      <c r="R235" s="33">
        <v>373003.43888244615</v>
      </c>
      <c r="S235" s="33">
        <v>387273.71364446433</v>
      </c>
      <c r="T235" s="33">
        <v>401965.59802141023</v>
      </c>
      <c r="U235" s="33">
        <v>417090.24828797625</v>
      </c>
      <c r="V235" s="33">
        <v>432659.09832599631</v>
      </c>
      <c r="W235" s="33">
        <v>448683.86626622197</v>
      </c>
      <c r="X235" s="33">
        <v>465176.56128472625</v>
      </c>
      <c r="Y235" s="33">
        <v>482149.49055746425</v>
      </c>
      <c r="Z235" s="33">
        <v>499615.26637659781</v>
      </c>
      <c r="AA235" s="33">
        <v>517586.81343227375</v>
      </c>
      <c r="AB235" s="33">
        <v>536077.37626362615</v>
      </c>
      <c r="AC235" s="33">
        <v>555100.52688285965</v>
      </c>
      <c r="AD235" s="33">
        <v>574670.17257635703</v>
      </c>
      <c r="AE235" s="33">
        <v>594800.56388684118</v>
      </c>
      <c r="AF235" s="33">
        <v>615506.30278071424</v>
      </c>
      <c r="AG235" s="33">
        <v>636802.35100478737</v>
      </c>
      <c r="AH235" s="33">
        <v>658704.03863671119</v>
      </c>
      <c r="AI235" s="33">
        <v>681227.07283351012</v>
      </c>
      <c r="AJ235" s="33">
        <v>704387.54678272631</v>
      </c>
      <c r="AK235" s="33">
        <v>728201.94886077766</v>
      </c>
      <c r="AL235" s="33">
        <v>752687.172003238</v>
      </c>
      <c r="AM235" s="33">
        <v>777860.52329185244</v>
      </c>
      <c r="AN235" s="33">
        <v>803739.73376321013</v>
      </c>
      <c r="AO235" s="33">
        <v>830342.96844410547</v>
      </c>
      <c r="AP235" s="33">
        <v>857688.83661873126</v>
      </c>
      <c r="AQ235" s="33">
        <v>885796.40233296459</v>
      </c>
      <c r="AR235" s="33">
        <v>914685.19514111965</v>
      </c>
      <c r="AS235" s="34">
        <v>944375.22110066772</v>
      </c>
      <c r="AU235" s="46" t="s">
        <v>229</v>
      </c>
      <c r="AV235" s="46" t="s">
        <v>407</v>
      </c>
      <c r="AW235" s="46" t="s">
        <v>471</v>
      </c>
      <c r="AX235" s="46" t="s">
        <v>374</v>
      </c>
      <c r="AY235" s="46" t="s">
        <v>487</v>
      </c>
      <c r="AZ235" s="46" t="s">
        <v>490</v>
      </c>
      <c r="BB235" s="47" t="b">
        <v>1</v>
      </c>
    </row>
    <row r="236" spans="1:56" x14ac:dyDescent="0.2">
      <c r="A236" s="1"/>
      <c r="B236" s="58"/>
      <c r="C236" s="32"/>
      <c r="D236" s="32" t="s">
        <v>491</v>
      </c>
      <c r="E236" s="33">
        <v>2683.48</v>
      </c>
      <c r="F236" s="33">
        <v>0</v>
      </c>
      <c r="G236" s="33">
        <v>4872.6925919999994</v>
      </c>
      <c r="H236" s="33">
        <v>4970.1464438399989</v>
      </c>
      <c r="I236" s="33">
        <v>5069.5493727167986</v>
      </c>
      <c r="J236" s="33">
        <v>5170.9403601711356</v>
      </c>
      <c r="K236" s="33">
        <v>5384.5477293670629</v>
      </c>
      <c r="L236" s="33">
        <v>5604.631017186759</v>
      </c>
      <c r="M236" s="33">
        <v>5831.3638174274956</v>
      </c>
      <c r="N236" s="33">
        <v>6064.9240772709882</v>
      </c>
      <c r="O236" s="33">
        <v>6305.4942019812488</v>
      </c>
      <c r="P236" s="33">
        <v>6553.2611620490115</v>
      </c>
      <c r="Q236" s="33">
        <v>6808.4166028386926</v>
      </c>
      <c r="R236" s="33">
        <v>7071.156956795141</v>
      </c>
      <c r="S236" s="33">
        <v>7341.6835582687127</v>
      </c>
      <c r="T236" s="33">
        <v>7620.2027610185087</v>
      </c>
      <c r="U236" s="33">
        <v>7906.9260584549893</v>
      </c>
      <c r="V236" s="33">
        <v>8202.0702066845206</v>
      </c>
      <c r="W236" s="33">
        <v>8505.8573504198521</v>
      </c>
      <c r="X236" s="33">
        <v>8818.5151518219227</v>
      </c>
      <c r="Y236" s="33">
        <v>9140.2769223399082</v>
      </c>
      <c r="Z236" s="33">
        <v>9471.3817576178844</v>
      </c>
      <c r="AA236" s="33">
        <v>9812.0746755380442</v>
      </c>
      <c r="AB236" s="33">
        <v>10162.606757471964</v>
      </c>
      <c r="AC236" s="33">
        <v>10523.235292813024</v>
      </c>
      <c r="AD236" s="33">
        <v>10894.223926864737</v>
      </c>
      <c r="AE236" s="33">
        <v>11275.842812161394</v>
      </c>
      <c r="AF236" s="33">
        <v>11668.368763299171</v>
      </c>
      <c r="AG236" s="33">
        <v>12072.085415357595</v>
      </c>
      <c r="AH236" s="33">
        <v>12487.283385993036</v>
      </c>
      <c r="AI236" s="33">
        <v>12914.260441287754</v>
      </c>
      <c r="AJ236" s="33">
        <v>13353.32166543986</v>
      </c>
      <c r="AK236" s="33">
        <v>13804.779634381535</v>
      </c>
      <c r="AL236" s="33">
        <v>14268.954593414703</v>
      </c>
      <c r="AM236" s="33">
        <v>14746.174638955443</v>
      </c>
      <c r="AN236" s="33">
        <v>15236.775904480448</v>
      </c>
      <c r="AO236" s="33">
        <v>15741.102750770871</v>
      </c>
      <c r="AP236" s="33">
        <v>16259.507960551118</v>
      </c>
      <c r="AQ236" s="33">
        <v>16792.352937622269</v>
      </c>
      <c r="AR236" s="33">
        <v>17340.007910592045</v>
      </c>
      <c r="AS236" s="34">
        <v>17902.852141305561</v>
      </c>
      <c r="AU236" s="46" t="s">
        <v>229</v>
      </c>
      <c r="AV236" s="46" t="s">
        <v>407</v>
      </c>
      <c r="AW236" s="46" t="s">
        <v>471</v>
      </c>
      <c r="AX236" s="46" t="s">
        <v>374</v>
      </c>
      <c r="AY236" s="46" t="s">
        <v>487</v>
      </c>
      <c r="AZ236" s="46" t="s">
        <v>492</v>
      </c>
      <c r="BB236" s="47" t="b">
        <v>1</v>
      </c>
    </row>
    <row r="237" spans="1:56" x14ac:dyDescent="0.2">
      <c r="A237" s="1"/>
      <c r="B237" s="58"/>
      <c r="C237" s="32"/>
      <c r="D237" s="32" t="s">
        <v>493</v>
      </c>
      <c r="E237" s="33">
        <v>86999.963749999995</v>
      </c>
      <c r="F237" s="33">
        <v>10000</v>
      </c>
      <c r="G237" s="33">
        <v>90514.762285500008</v>
      </c>
      <c r="H237" s="33">
        <v>92325.057531210012</v>
      </c>
      <c r="I237" s="33">
        <v>94171.558681834198</v>
      </c>
      <c r="J237" s="33">
        <v>96054.989855470893</v>
      </c>
      <c r="K237" s="33">
        <v>100022.94389323311</v>
      </c>
      <c r="L237" s="33">
        <v>104111.19409656362</v>
      </c>
      <c r="M237" s="33">
        <v>108322.96513047005</v>
      </c>
      <c r="N237" s="33">
        <v>112661.56252809413</v>
      </c>
      <c r="O237" s="33">
        <v>117130.37463557097</v>
      </c>
      <c r="P237" s="33">
        <v>121732.87460233565</v>
      </c>
      <c r="Q237" s="33">
        <v>126472.62241791669</v>
      </c>
      <c r="R237" s="33">
        <v>131353.26699628003</v>
      </c>
      <c r="S237" s="33">
        <v>136378.54830881074</v>
      </c>
      <c r="T237" s="33">
        <v>141552.29956704419</v>
      </c>
      <c r="U237" s="33">
        <v>146878.44945628344</v>
      </c>
      <c r="V237" s="33">
        <v>152361.02442126544</v>
      </c>
      <c r="W237" s="33">
        <v>158004.1510050642</v>
      </c>
      <c r="X237" s="33">
        <v>163812.05824244639</v>
      </c>
      <c r="Y237" s="33">
        <v>169789.08010892186</v>
      </c>
      <c r="Z237" s="33">
        <v>175939.65802675937</v>
      </c>
      <c r="AA237" s="33">
        <v>182268.3434292668</v>
      </c>
      <c r="AB237" s="33">
        <v>188779.80038466386</v>
      </c>
      <c r="AC237" s="33">
        <v>195478.80828090507</v>
      </c>
      <c r="AD237" s="33">
        <v>202370.26457284208</v>
      </c>
      <c r="AE237" s="33">
        <v>209459.18759314416</v>
      </c>
      <c r="AF237" s="33">
        <v>216750.71942842921</v>
      </c>
      <c r="AG237" s="33">
        <v>224250.12886208843</v>
      </c>
      <c r="AH237" s="33">
        <v>231962.81438532262</v>
      </c>
      <c r="AI237" s="33">
        <v>239894.30727794138</v>
      </c>
      <c r="AJ237" s="33">
        <v>248050.27476051071</v>
      </c>
      <c r="AK237" s="33">
        <v>256436.52321947168</v>
      </c>
      <c r="AL237" s="33">
        <v>265059.00150688685</v>
      </c>
      <c r="AM237" s="33">
        <v>273923.80431651085</v>
      </c>
      <c r="AN237" s="33">
        <v>283037.17563791707</v>
      </c>
      <c r="AO237" s="33">
        <v>292405.5122904529</v>
      </c>
      <c r="AP237" s="33">
        <v>302035.36753883504</v>
      </c>
      <c r="AQ237" s="33">
        <v>311933.45479223627</v>
      </c>
      <c r="AR237" s="33">
        <v>322106.65138875804</v>
      </c>
      <c r="AS237" s="34">
        <v>332562.00246722373</v>
      </c>
      <c r="AU237" s="46" t="s">
        <v>229</v>
      </c>
      <c r="AV237" s="46" t="s">
        <v>407</v>
      </c>
      <c r="AW237" s="46" t="s">
        <v>471</v>
      </c>
      <c r="AX237" s="46" t="s">
        <v>374</v>
      </c>
      <c r="AY237" s="46" t="s">
        <v>487</v>
      </c>
      <c r="AZ237" s="46" t="s">
        <v>494</v>
      </c>
      <c r="BB237" s="47" t="b">
        <v>1</v>
      </c>
    </row>
    <row r="238" spans="1:56" x14ac:dyDescent="0.2">
      <c r="A238" s="1"/>
      <c r="B238" s="58"/>
      <c r="C238" s="32"/>
      <c r="D238" s="32" t="s">
        <v>495</v>
      </c>
      <c r="E238" s="33">
        <v>10220.039843750001</v>
      </c>
      <c r="F238" s="33">
        <v>0</v>
      </c>
      <c r="G238" s="33">
        <v>10632.929412796875</v>
      </c>
      <c r="H238" s="33">
        <v>10845.588001052813</v>
      </c>
      <c r="I238" s="33">
        <v>11062.499761073868</v>
      </c>
      <c r="J238" s="33">
        <v>11283.749756295347</v>
      </c>
      <c r="K238" s="33">
        <v>11749.872343721141</v>
      </c>
      <c r="L238" s="33">
        <v>12230.12633474145</v>
      </c>
      <c r="M238" s="33">
        <v>12724.890536465082</v>
      </c>
      <c r="N238" s="33">
        <v>13234.553255723762</v>
      </c>
      <c r="O238" s="33">
        <v>13759.512527538203</v>
      </c>
      <c r="P238" s="33">
        <v>14300.176348922934</v>
      </c>
      <c r="Q238" s="33">
        <v>14856.962918152038</v>
      </c>
      <c r="R238" s="33">
        <v>15430.300879610737</v>
      </c>
      <c r="S238" s="33">
        <v>16020.629574360524</v>
      </c>
      <c r="T238" s="33">
        <v>16628.399296548458</v>
      </c>
      <c r="U238" s="33">
        <v>17254.071555794166</v>
      </c>
      <c r="V238" s="33">
        <v>17898.119345691081</v>
      </c>
      <c r="W238" s="33">
        <v>18561.027418561553</v>
      </c>
      <c r="X238" s="33">
        <v>19243.292566608568</v>
      </c>
      <c r="Y238" s="33">
        <v>19945.423909610043</v>
      </c>
      <c r="Z238" s="33">
        <v>20667.94318930493</v>
      </c>
      <c r="AA238" s="33">
        <v>21411.385070623768</v>
      </c>
      <c r="AB238" s="33">
        <v>22176.297449919639</v>
      </c>
      <c r="AC238" s="33">
        <v>22963.241770359095</v>
      </c>
      <c r="AD238" s="33">
        <v>23772.79334463616</v>
      </c>
      <c r="AE238" s="33">
        <v>24605.541685176166</v>
      </c>
      <c r="AF238" s="33">
        <v>25462.090841999914</v>
      </c>
      <c r="AG238" s="33">
        <v>26343.059748422547</v>
      </c>
      <c r="AH238" s="33">
        <v>27249.082574765282</v>
      </c>
      <c r="AI238" s="33">
        <v>28180.809090262359</v>
      </c>
      <c r="AJ238" s="33">
        <v>29138.905033349412</v>
      </c>
      <c r="AK238" s="33">
        <v>30124.052490523842</v>
      </c>
      <c r="AL238" s="33">
        <v>31136.95028397191</v>
      </c>
      <c r="AM238" s="33">
        <v>32178.314368161689</v>
      </c>
      <c r="AN238" s="33">
        <v>33248.878235605473</v>
      </c>
      <c r="AO238" s="33">
        <v>34349.393331999745</v>
      </c>
      <c r="AP238" s="33">
        <v>35480.629480955547</v>
      </c>
      <c r="AQ238" s="33">
        <v>36643.375318536775</v>
      </c>
      <c r="AR238" s="33">
        <v>37838.438737828874</v>
      </c>
      <c r="AS238" s="34">
        <v>39066.647343765246</v>
      </c>
      <c r="AU238" s="46" t="s">
        <v>229</v>
      </c>
      <c r="AV238" s="46" t="s">
        <v>407</v>
      </c>
      <c r="AW238" s="46" t="s">
        <v>471</v>
      </c>
      <c r="AX238" s="46" t="s">
        <v>367</v>
      </c>
      <c r="AY238" s="46" t="s">
        <v>487</v>
      </c>
      <c r="AZ238" s="46" t="s">
        <v>496</v>
      </c>
      <c r="BB238" s="47" t="b">
        <v>1</v>
      </c>
    </row>
    <row r="239" spans="1:56" x14ac:dyDescent="0.2">
      <c r="A239" s="1"/>
      <c r="B239" s="45"/>
      <c r="C239" s="32"/>
      <c r="D239" s="49" t="s">
        <v>497</v>
      </c>
      <c r="E239" s="50">
        <v>887069.49351562501</v>
      </c>
      <c r="F239" s="50">
        <v>1629734.1782620663</v>
      </c>
      <c r="G239" s="50">
        <f t="shared" ref="F239:AN239" si="33">SUM(G229:G238)</f>
        <v>812311.83163708844</v>
      </c>
      <c r="H239" s="50">
        <f t="shared" si="33"/>
        <v>828109.46186983027</v>
      </c>
      <c r="I239" s="50">
        <f t="shared" si="33"/>
        <v>844223.04470722703</v>
      </c>
      <c r="J239" s="50">
        <f t="shared" si="33"/>
        <v>860634.9282296038</v>
      </c>
      <c r="K239" s="50">
        <f t="shared" si="33"/>
        <v>895700.30356283113</v>
      </c>
      <c r="L239" s="50">
        <f t="shared" si="33"/>
        <v>931819.39219895739</v>
      </c>
      <c r="M239" s="50">
        <f t="shared" si="33"/>
        <v>969015.00469722354</v>
      </c>
      <c r="N239" s="50">
        <f t="shared" si="33"/>
        <v>1007315.9518323874</v>
      </c>
      <c r="O239" s="50">
        <f t="shared" si="33"/>
        <v>1046751.7662006516</v>
      </c>
      <c r="P239" s="50">
        <f t="shared" si="33"/>
        <v>1087352.719568213</v>
      </c>
      <c r="Q239" s="50">
        <f t="shared" si="33"/>
        <v>1129149.8406250223</v>
      </c>
      <c r="R239" s="50">
        <f t="shared" si="33"/>
        <v>1172174.9331530284</v>
      </c>
      <c r="S239" s="50">
        <f t="shared" si="33"/>
        <v>1216460.5946183836</v>
      </c>
      <c r="T239" s="50">
        <f t="shared" si="33"/>
        <v>1262040.2351972961</v>
      </c>
      <c r="U239" s="50">
        <f t="shared" si="33"/>
        <v>1308948.0972454492</v>
      </c>
      <c r="V239" s="50">
        <f t="shared" si="33"/>
        <v>1357219.2752211071</v>
      </c>
      <c r="W239" s="50">
        <f t="shared" si="33"/>
        <v>1406889.7360722765</v>
      </c>
      <c r="X239" s="50">
        <f t="shared" si="33"/>
        <v>1457996.3400985152</v>
      </c>
      <c r="Y239" s="50">
        <f t="shared" si="33"/>
        <v>1510576.8622982106</v>
      </c>
      <c r="Z239" s="50">
        <f t="shared" si="33"/>
        <v>1564670.0142124179</v>
      </c>
      <c r="AA239" s="50">
        <f t="shared" si="33"/>
        <v>1620315.4662765628</v>
      </c>
      <c r="AB239" s="50">
        <f t="shared" si="33"/>
        <v>1677553.8706916047</v>
      </c>
      <c r="AC239" s="50">
        <f t="shared" si="33"/>
        <v>1736426.8848264795</v>
      </c>
      <c r="AD239" s="50">
        <f t="shared" si="33"/>
        <v>1796977.1951639415</v>
      </c>
      <c r="AE239" s="50">
        <f t="shared" si="33"/>
        <v>1859248.5418021656</v>
      </c>
      <c r="AF239" s="50">
        <f t="shared" si="33"/>
        <v>1923285.7435247744</v>
      </c>
      <c r="AG239" s="50">
        <f t="shared" si="33"/>
        <v>1989134.7234522144</v>
      </c>
      <c r="AH239" s="50">
        <f t="shared" si="33"/>
        <v>2056842.535287716</v>
      </c>
      <c r="AI239" s="50">
        <f t="shared" si="33"/>
        <v>2126457.390171357</v>
      </c>
      <c r="AJ239" s="50">
        <f t="shared" si="33"/>
        <v>2198028.6841560556</v>
      </c>
      <c r="AK239" s="50">
        <f t="shared" si="33"/>
        <v>2271607.0263196263</v>
      </c>
      <c r="AL239" s="50">
        <f t="shared" si="33"/>
        <v>2347244.2675273563</v>
      </c>
      <c r="AM239" s="50">
        <f t="shared" si="33"/>
        <v>2424993.5298598735</v>
      </c>
      <c r="AN239" s="50">
        <f t="shared" si="33"/>
        <v>2504909.2367214127</v>
      </c>
      <c r="AO239" s="50">
        <f>SUM(AO229:AO238)</f>
        <v>2587047.1436439282</v>
      </c>
      <c r="AP239" s="50">
        <f>SUM(AP229:AP238)</f>
        <v>2671464.3698028401</v>
      </c>
      <c r="AQ239" s="50">
        <f>SUM(AQ229:AQ238)</f>
        <v>2758219.4302605628</v>
      </c>
      <c r="AR239" s="50">
        <f>SUM(AR229:AR238)</f>
        <v>2847372.2689543092</v>
      </c>
      <c r="AS239" s="51">
        <f>SUM(AS229:AS238)</f>
        <v>2938984.2924450664</v>
      </c>
      <c r="AU239" s="52"/>
      <c r="AV239" s="52"/>
      <c r="AW239" s="52"/>
      <c r="AX239" s="52"/>
      <c r="AY239" s="52"/>
      <c r="AZ239" s="52"/>
      <c r="BB239" s="53" t="b">
        <v>1</v>
      </c>
    </row>
    <row r="240" spans="1:56" x14ac:dyDescent="0.2">
      <c r="A240" s="1"/>
      <c r="B240" s="45"/>
      <c r="C240" s="32" t="s">
        <v>498</v>
      </c>
      <c r="D240" s="32"/>
      <c r="E240" s="33"/>
      <c r="F240" s="33"/>
      <c r="G240" s="33"/>
      <c r="H240" s="33"/>
      <c r="I240" s="33"/>
      <c r="J240" s="33"/>
      <c r="K240" s="33"/>
      <c r="L240" s="33"/>
      <c r="M240" s="33"/>
      <c r="N240" s="33"/>
      <c r="O240" s="33"/>
      <c r="P240" s="33"/>
      <c r="Q240" s="33"/>
      <c r="R240" s="33"/>
      <c r="S240" s="33"/>
      <c r="T240" s="33"/>
      <c r="U240" s="33"/>
      <c r="V240" s="33"/>
      <c r="W240" s="33"/>
      <c r="X240" s="33"/>
      <c r="Y240" s="33"/>
      <c r="Z240" s="33"/>
      <c r="AA240" s="33"/>
      <c r="AB240" s="33"/>
      <c r="AC240" s="33"/>
      <c r="AD240" s="33"/>
      <c r="AE240" s="33"/>
      <c r="AF240" s="33"/>
      <c r="AG240" s="33"/>
      <c r="AH240" s="33"/>
      <c r="AI240" s="33"/>
      <c r="AJ240" s="33"/>
      <c r="AK240" s="33"/>
      <c r="AL240" s="33"/>
      <c r="AM240" s="33"/>
      <c r="AN240" s="33"/>
      <c r="AO240" s="33"/>
      <c r="AP240" s="33"/>
      <c r="AQ240" s="33"/>
      <c r="AR240" s="33"/>
      <c r="AS240" s="34"/>
      <c r="AU240" s="43"/>
      <c r="AV240" s="43"/>
      <c r="AW240" s="43"/>
      <c r="AX240" s="43"/>
      <c r="AY240" s="43"/>
      <c r="AZ240" s="43"/>
      <c r="BB240" s="40" t="b">
        <v>1</v>
      </c>
    </row>
    <row r="241" spans="1:54" x14ac:dyDescent="0.2">
      <c r="A241" s="1"/>
      <c r="B241" s="45"/>
      <c r="C241" s="32"/>
      <c r="D241" s="32" t="s">
        <v>499</v>
      </c>
      <c r="E241" s="33">
        <v>11414.999804687499</v>
      </c>
      <c r="F241" s="33">
        <v>7000</v>
      </c>
      <c r="G241" s="33">
        <v>11876.166243843749</v>
      </c>
      <c r="H241" s="33">
        <v>12113.689568720623</v>
      </c>
      <c r="I241" s="33">
        <v>12355.963360095035</v>
      </c>
      <c r="J241" s="33">
        <v>12603.082627296935</v>
      </c>
      <c r="K241" s="33">
        <v>13123.705789867447</v>
      </c>
      <c r="L241" s="33">
        <v>13660.11264588986</v>
      </c>
      <c r="M241" s="33">
        <v>14212.726293837224</v>
      </c>
      <c r="N241" s="33">
        <v>14781.980442644124</v>
      </c>
      <c r="O241" s="33">
        <v>15368.319666885767</v>
      </c>
      <c r="P241" s="33">
        <v>15972.199667920018</v>
      </c>
      <c r="Q241" s="33">
        <v>16594.087541128883</v>
      </c>
      <c r="R241" s="33">
        <v>17234.462049398939</v>
      </c>
      <c r="S241" s="33">
        <v>17893.813902983344</v>
      </c>
      <c r="T241" s="33">
        <v>18572.646045891361</v>
      </c>
      <c r="U241" s="33">
        <v>19271.473948954506</v>
      </c>
      <c r="V241" s="33">
        <v>19990.825909721825</v>
      </c>
      <c r="W241" s="33">
        <v>20731.243359340253</v>
      </c>
      <c r="X241" s="33">
        <v>21493.28117657953</v>
      </c>
      <c r="Y241" s="33">
        <v>22277.508009164641</v>
      </c>
      <c r="Z241" s="33">
        <v>23084.506602582522</v>
      </c>
      <c r="AA241" s="33">
        <v>23914.874136533454</v>
      </c>
      <c r="AB241" s="33">
        <v>24769.222569201393</v>
      </c>
      <c r="AC241" s="33">
        <v>25648.178989521432</v>
      </c>
      <c r="AD241" s="33">
        <v>26552.385977626596</v>
      </c>
      <c r="AE241" s="33">
        <v>27482.501973660157</v>
      </c>
      <c r="AF241" s="33">
        <v>28439.20165514401</v>
      </c>
      <c r="AG241" s="33">
        <v>29423.176323097752</v>
      </c>
      <c r="AH241" s="33">
        <v>30435.13429710759</v>
      </c>
      <c r="AI241" s="33">
        <v>31475.801319548576</v>
      </c>
      <c r="AJ241" s="33">
        <v>32545.920969168365</v>
      </c>
      <c r="AK241" s="33">
        <v>33646.255084245124</v>
      </c>
      <c r="AL241" s="33">
        <v>34777.584195537282</v>
      </c>
      <c r="AM241" s="33">
        <v>35940.707969247429</v>
      </c>
      <c r="AN241" s="33">
        <v>37136.445660227771</v>
      </c>
      <c r="AO241" s="33">
        <v>38365.636575659628</v>
      </c>
      <c r="AP241" s="33">
        <v>39629.140549444666</v>
      </c>
      <c r="AQ241" s="33">
        <v>40927.838427550843</v>
      </c>
      <c r="AR241" s="33">
        <v>42262.632564561485</v>
      </c>
      <c r="AS241" s="34">
        <v>43634.447331681527</v>
      </c>
      <c r="AU241" s="46" t="s">
        <v>229</v>
      </c>
      <c r="AV241" s="46" t="s">
        <v>407</v>
      </c>
      <c r="AW241" s="46" t="s">
        <v>498</v>
      </c>
      <c r="AX241" s="46" t="s">
        <v>374</v>
      </c>
      <c r="AY241" s="46" t="s">
        <v>487</v>
      </c>
      <c r="AZ241" s="46" t="s">
        <v>500</v>
      </c>
      <c r="BB241" s="47" t="b">
        <v>1</v>
      </c>
    </row>
    <row r="242" spans="1:54" hidden="1" x14ac:dyDescent="0.2">
      <c r="A242" s="1"/>
      <c r="B242" s="45"/>
      <c r="C242" s="32"/>
      <c r="D242" s="32" t="s">
        <v>501</v>
      </c>
      <c r="E242" s="33">
        <v>0</v>
      </c>
      <c r="F242" s="33">
        <v>0</v>
      </c>
      <c r="G242" s="33">
        <v>0</v>
      </c>
      <c r="H242" s="33">
        <v>0</v>
      </c>
      <c r="I242" s="33">
        <v>0</v>
      </c>
      <c r="J242" s="33">
        <v>0</v>
      </c>
      <c r="K242" s="33">
        <v>0</v>
      </c>
      <c r="L242" s="33">
        <v>0</v>
      </c>
      <c r="M242" s="33">
        <v>0</v>
      </c>
      <c r="N242" s="33">
        <v>0</v>
      </c>
      <c r="O242" s="33">
        <v>0</v>
      </c>
      <c r="P242" s="33">
        <v>0</v>
      </c>
      <c r="Q242" s="33">
        <v>0</v>
      </c>
      <c r="R242" s="33">
        <v>0</v>
      </c>
      <c r="S242" s="33">
        <v>0</v>
      </c>
      <c r="T242" s="33">
        <v>0</v>
      </c>
      <c r="U242" s="33">
        <v>0</v>
      </c>
      <c r="V242" s="33">
        <v>0</v>
      </c>
      <c r="W242" s="33">
        <v>0</v>
      </c>
      <c r="X242" s="33">
        <v>0</v>
      </c>
      <c r="Y242" s="33">
        <v>0</v>
      </c>
      <c r="Z242" s="33">
        <v>0</v>
      </c>
      <c r="AA242" s="33">
        <v>0</v>
      </c>
      <c r="AB242" s="33">
        <v>0</v>
      </c>
      <c r="AC242" s="33">
        <v>0</v>
      </c>
      <c r="AD242" s="33">
        <v>0</v>
      </c>
      <c r="AE242" s="33">
        <v>0</v>
      </c>
      <c r="AF242" s="33">
        <v>0</v>
      </c>
      <c r="AG242" s="33">
        <v>0</v>
      </c>
      <c r="AH242" s="33">
        <v>0</v>
      </c>
      <c r="AI242" s="33">
        <v>0</v>
      </c>
      <c r="AJ242" s="33">
        <v>0</v>
      </c>
      <c r="AK242" s="33">
        <v>0</v>
      </c>
      <c r="AL242" s="33">
        <v>0</v>
      </c>
      <c r="AM242" s="33">
        <v>0</v>
      </c>
      <c r="AN242" s="33">
        <v>0</v>
      </c>
      <c r="AO242" s="33">
        <v>0</v>
      </c>
      <c r="AP242" s="33">
        <v>0</v>
      </c>
      <c r="AQ242" s="33">
        <v>0</v>
      </c>
      <c r="AR242" s="33">
        <v>0</v>
      </c>
      <c r="AS242" s="34">
        <v>0</v>
      </c>
      <c r="AU242" s="46" t="s">
        <v>229</v>
      </c>
      <c r="AV242" s="46" t="s">
        <v>407</v>
      </c>
      <c r="AW242" s="46" t="s">
        <v>498</v>
      </c>
      <c r="AX242" s="46" t="s">
        <v>374</v>
      </c>
      <c r="AY242" s="46" t="s">
        <v>487</v>
      </c>
      <c r="AZ242" s="46" t="s">
        <v>502</v>
      </c>
      <c r="BB242" s="47" t="b">
        <v>0</v>
      </c>
    </row>
    <row r="243" spans="1:54" x14ac:dyDescent="0.2">
      <c r="A243" s="1"/>
      <c r="B243" s="45"/>
      <c r="C243" s="32"/>
      <c r="D243" s="32" t="s">
        <v>503</v>
      </c>
      <c r="E243" s="33">
        <v>0</v>
      </c>
      <c r="F243" s="33">
        <v>0</v>
      </c>
      <c r="G243" s="33">
        <v>0</v>
      </c>
      <c r="H243" s="33">
        <v>0</v>
      </c>
      <c r="I243" s="33">
        <v>0</v>
      </c>
      <c r="J243" s="33">
        <v>0</v>
      </c>
      <c r="K243" s="33">
        <v>0</v>
      </c>
      <c r="L243" s="33">
        <v>0</v>
      </c>
      <c r="M243" s="33">
        <v>0</v>
      </c>
      <c r="N243" s="33">
        <v>0</v>
      </c>
      <c r="O243" s="33">
        <v>0</v>
      </c>
      <c r="P243" s="33">
        <v>0</v>
      </c>
      <c r="Q243" s="33">
        <v>0</v>
      </c>
      <c r="R243" s="33">
        <v>0</v>
      </c>
      <c r="S243" s="33">
        <v>0</v>
      </c>
      <c r="T243" s="33">
        <v>0</v>
      </c>
      <c r="U243" s="33">
        <v>0</v>
      </c>
      <c r="V243" s="33">
        <v>0</v>
      </c>
      <c r="W243" s="33">
        <v>0</v>
      </c>
      <c r="X243" s="33">
        <v>0</v>
      </c>
      <c r="Y243" s="33">
        <v>0</v>
      </c>
      <c r="Z243" s="33">
        <v>0</v>
      </c>
      <c r="AA243" s="33">
        <v>0</v>
      </c>
      <c r="AB243" s="33">
        <v>0</v>
      </c>
      <c r="AC243" s="33">
        <v>0</v>
      </c>
      <c r="AD243" s="33">
        <v>0</v>
      </c>
      <c r="AE243" s="33">
        <v>0</v>
      </c>
      <c r="AF243" s="33">
        <v>0</v>
      </c>
      <c r="AG243" s="33">
        <v>0</v>
      </c>
      <c r="AH243" s="33">
        <v>0</v>
      </c>
      <c r="AI243" s="33">
        <v>0</v>
      </c>
      <c r="AJ243" s="33">
        <v>0</v>
      </c>
      <c r="AK243" s="33">
        <v>0</v>
      </c>
      <c r="AL243" s="33">
        <v>0</v>
      </c>
      <c r="AM243" s="33">
        <v>0</v>
      </c>
      <c r="AN243" s="33">
        <v>0</v>
      </c>
      <c r="AO243" s="33">
        <v>0</v>
      </c>
      <c r="AP243" s="33">
        <v>0</v>
      </c>
      <c r="AQ243" s="33">
        <v>0</v>
      </c>
      <c r="AR243" s="33">
        <v>0</v>
      </c>
      <c r="AS243" s="34">
        <v>0</v>
      </c>
      <c r="AU243" s="46" t="s">
        <v>229</v>
      </c>
      <c r="AV243" s="46" t="s">
        <v>407</v>
      </c>
      <c r="AW243" s="46" t="s">
        <v>498</v>
      </c>
      <c r="AX243" s="46" t="s">
        <v>374</v>
      </c>
      <c r="AY243" s="46" t="s">
        <v>487</v>
      </c>
      <c r="AZ243" s="46" t="s">
        <v>504</v>
      </c>
      <c r="BB243" s="47" t="b">
        <v>1</v>
      </c>
    </row>
    <row r="244" spans="1:54" hidden="1" x14ac:dyDescent="0.2">
      <c r="A244" s="1"/>
      <c r="B244" s="58"/>
      <c r="C244" s="32"/>
      <c r="D244" s="67" t="s">
        <v>505</v>
      </c>
      <c r="E244" s="33">
        <v>0</v>
      </c>
      <c r="F244" s="33">
        <v>0</v>
      </c>
      <c r="G244" s="33">
        <v>0</v>
      </c>
      <c r="H244" s="33">
        <v>0</v>
      </c>
      <c r="I244" s="33">
        <v>0</v>
      </c>
      <c r="J244" s="33">
        <v>0</v>
      </c>
      <c r="K244" s="33">
        <v>0</v>
      </c>
      <c r="L244" s="33">
        <v>0</v>
      </c>
      <c r="M244" s="33">
        <v>0</v>
      </c>
      <c r="N244" s="33">
        <v>0</v>
      </c>
      <c r="O244" s="33">
        <v>0</v>
      </c>
      <c r="P244" s="33">
        <v>0</v>
      </c>
      <c r="Q244" s="33">
        <v>0</v>
      </c>
      <c r="R244" s="33">
        <v>0</v>
      </c>
      <c r="S244" s="33">
        <v>0</v>
      </c>
      <c r="T244" s="33">
        <v>0</v>
      </c>
      <c r="U244" s="33">
        <v>0</v>
      </c>
      <c r="V244" s="33">
        <v>0</v>
      </c>
      <c r="W244" s="33">
        <v>0</v>
      </c>
      <c r="X244" s="33">
        <v>0</v>
      </c>
      <c r="Y244" s="33">
        <v>0</v>
      </c>
      <c r="Z244" s="33">
        <v>0</v>
      </c>
      <c r="AA244" s="33">
        <v>0</v>
      </c>
      <c r="AB244" s="33">
        <v>0</v>
      </c>
      <c r="AC244" s="33">
        <v>0</v>
      </c>
      <c r="AD244" s="33">
        <v>0</v>
      </c>
      <c r="AE244" s="33">
        <v>0</v>
      </c>
      <c r="AF244" s="33">
        <v>0</v>
      </c>
      <c r="AG244" s="33">
        <v>0</v>
      </c>
      <c r="AH244" s="33">
        <v>0</v>
      </c>
      <c r="AI244" s="33">
        <v>0</v>
      </c>
      <c r="AJ244" s="33">
        <v>0</v>
      </c>
      <c r="AK244" s="33">
        <v>0</v>
      </c>
      <c r="AL244" s="33">
        <v>0</v>
      </c>
      <c r="AM244" s="33">
        <v>0</v>
      </c>
      <c r="AN244" s="33">
        <v>0</v>
      </c>
      <c r="AO244" s="33">
        <v>0</v>
      </c>
      <c r="AP244" s="33">
        <v>0</v>
      </c>
      <c r="AQ244" s="33">
        <v>0</v>
      </c>
      <c r="AR244" s="33">
        <v>0</v>
      </c>
      <c r="AS244" s="34">
        <v>0</v>
      </c>
      <c r="AU244" s="46" t="s">
        <v>229</v>
      </c>
      <c r="AV244" s="46" t="s">
        <v>407</v>
      </c>
      <c r="AW244" s="46" t="s">
        <v>506</v>
      </c>
      <c r="AX244" s="46" t="s">
        <v>374</v>
      </c>
      <c r="AY244" s="46" t="s">
        <v>487</v>
      </c>
      <c r="AZ244" s="46" t="s">
        <v>507</v>
      </c>
      <c r="BB244" s="47" t="b">
        <v>0</v>
      </c>
    </row>
    <row r="245" spans="1:54" x14ac:dyDescent="0.2">
      <c r="A245" s="1"/>
      <c r="B245" s="45"/>
      <c r="C245" s="32"/>
      <c r="D245" s="49" t="s">
        <v>508</v>
      </c>
      <c r="E245" s="50">
        <v>11414.999804687499</v>
      </c>
      <c r="F245" s="50">
        <v>7000</v>
      </c>
      <c r="G245" s="50">
        <f t="shared" ref="F245:AN245" si="34">SUM(G241:G244)</f>
        <v>11876.166243843749</v>
      </c>
      <c r="H245" s="50">
        <f t="shared" si="34"/>
        <v>12113.689568720623</v>
      </c>
      <c r="I245" s="50">
        <f t="shared" si="34"/>
        <v>12355.963360095035</v>
      </c>
      <c r="J245" s="50">
        <f t="shared" si="34"/>
        <v>12603.082627296935</v>
      </c>
      <c r="K245" s="50">
        <f t="shared" si="34"/>
        <v>13123.705789867447</v>
      </c>
      <c r="L245" s="50">
        <f t="shared" si="34"/>
        <v>13660.11264588986</v>
      </c>
      <c r="M245" s="50">
        <f t="shared" si="34"/>
        <v>14212.726293837224</v>
      </c>
      <c r="N245" s="50">
        <f t="shared" si="34"/>
        <v>14781.980442644124</v>
      </c>
      <c r="O245" s="50">
        <f t="shared" si="34"/>
        <v>15368.319666885767</v>
      </c>
      <c r="P245" s="50">
        <f t="shared" si="34"/>
        <v>15972.199667920018</v>
      </c>
      <c r="Q245" s="50">
        <f t="shared" si="34"/>
        <v>16594.087541128883</v>
      </c>
      <c r="R245" s="50">
        <f t="shared" si="34"/>
        <v>17234.462049398939</v>
      </c>
      <c r="S245" s="50">
        <f t="shared" si="34"/>
        <v>17893.813902983344</v>
      </c>
      <c r="T245" s="50">
        <f t="shared" si="34"/>
        <v>18572.646045891361</v>
      </c>
      <c r="U245" s="50">
        <f t="shared" si="34"/>
        <v>19271.473948954506</v>
      </c>
      <c r="V245" s="50">
        <f t="shared" si="34"/>
        <v>19990.825909721825</v>
      </c>
      <c r="W245" s="50">
        <f t="shared" si="34"/>
        <v>20731.243359340253</v>
      </c>
      <c r="X245" s="50">
        <f t="shared" si="34"/>
        <v>21493.28117657953</v>
      </c>
      <c r="Y245" s="50">
        <f t="shared" si="34"/>
        <v>22277.508009164641</v>
      </c>
      <c r="Z245" s="50">
        <f t="shared" si="34"/>
        <v>23084.506602582522</v>
      </c>
      <c r="AA245" s="50">
        <f t="shared" si="34"/>
        <v>23914.874136533454</v>
      </c>
      <c r="AB245" s="50">
        <f t="shared" si="34"/>
        <v>24769.222569201393</v>
      </c>
      <c r="AC245" s="50">
        <f t="shared" si="34"/>
        <v>25648.178989521432</v>
      </c>
      <c r="AD245" s="50">
        <f t="shared" si="34"/>
        <v>26552.385977626596</v>
      </c>
      <c r="AE245" s="50">
        <f t="shared" si="34"/>
        <v>27482.501973660157</v>
      </c>
      <c r="AF245" s="50">
        <f t="shared" si="34"/>
        <v>28439.20165514401</v>
      </c>
      <c r="AG245" s="50">
        <f t="shared" si="34"/>
        <v>29423.176323097752</v>
      </c>
      <c r="AH245" s="50">
        <f t="shared" si="34"/>
        <v>30435.13429710759</v>
      </c>
      <c r="AI245" s="50">
        <f t="shared" si="34"/>
        <v>31475.801319548576</v>
      </c>
      <c r="AJ245" s="50">
        <f t="shared" si="34"/>
        <v>32545.920969168365</v>
      </c>
      <c r="AK245" s="50">
        <f t="shared" si="34"/>
        <v>33646.255084245124</v>
      </c>
      <c r="AL245" s="50">
        <f t="shared" si="34"/>
        <v>34777.584195537282</v>
      </c>
      <c r="AM245" s="50">
        <f t="shared" si="34"/>
        <v>35940.707969247429</v>
      </c>
      <c r="AN245" s="50">
        <f t="shared" si="34"/>
        <v>37136.445660227771</v>
      </c>
      <c r="AO245" s="50">
        <f>SUM(AO241:AO244)</f>
        <v>38365.636575659628</v>
      </c>
      <c r="AP245" s="50">
        <f>SUM(AP241:AP244)</f>
        <v>39629.140549444666</v>
      </c>
      <c r="AQ245" s="50">
        <f>SUM(AQ241:AQ244)</f>
        <v>40927.838427550843</v>
      </c>
      <c r="AR245" s="50">
        <f>SUM(AR241:AR244)</f>
        <v>42262.632564561485</v>
      </c>
      <c r="AS245" s="51">
        <f>SUM(AS241:AS244)</f>
        <v>43634.447331681527</v>
      </c>
      <c r="AU245" s="52"/>
      <c r="AV245" s="52"/>
      <c r="AW245" s="52"/>
      <c r="AX245" s="52"/>
      <c r="AY245" s="52"/>
      <c r="AZ245" s="52"/>
      <c r="BB245" s="53" t="b">
        <v>1</v>
      </c>
    </row>
    <row r="246" spans="1:54" hidden="1" x14ac:dyDescent="0.2">
      <c r="A246" s="1"/>
      <c r="B246" s="45"/>
      <c r="C246" s="32" t="s">
        <v>506</v>
      </c>
      <c r="D246" s="32"/>
      <c r="E246" s="33"/>
      <c r="F246" s="33"/>
      <c r="G246" s="33"/>
      <c r="H246" s="33"/>
      <c r="I246" s="33"/>
      <c r="J246" s="33"/>
      <c r="K246" s="33"/>
      <c r="L246" s="33"/>
      <c r="M246" s="33"/>
      <c r="N246" s="33"/>
      <c r="O246" s="33"/>
      <c r="P246" s="33"/>
      <c r="Q246" s="33"/>
      <c r="R246" s="33"/>
      <c r="S246" s="33"/>
      <c r="T246" s="33"/>
      <c r="U246" s="33"/>
      <c r="V246" s="33"/>
      <c r="W246" s="33"/>
      <c r="X246" s="33"/>
      <c r="Y246" s="33"/>
      <c r="Z246" s="33"/>
      <c r="AA246" s="33"/>
      <c r="AB246" s="33"/>
      <c r="AC246" s="33"/>
      <c r="AD246" s="33"/>
      <c r="AE246" s="33"/>
      <c r="AF246" s="33"/>
      <c r="AG246" s="33"/>
      <c r="AH246" s="33"/>
      <c r="AI246" s="33"/>
      <c r="AJ246" s="33"/>
      <c r="AK246" s="33"/>
      <c r="AL246" s="33"/>
      <c r="AM246" s="33"/>
      <c r="AN246" s="33"/>
      <c r="AO246" s="33"/>
      <c r="AP246" s="33"/>
      <c r="AQ246" s="33"/>
      <c r="AR246" s="33"/>
      <c r="AS246" s="34"/>
      <c r="AU246" s="43"/>
      <c r="AV246" s="43"/>
      <c r="AW246" s="43"/>
      <c r="AX246" s="43"/>
      <c r="AY246" s="43"/>
      <c r="AZ246" s="43"/>
      <c r="BB246" s="40" t="b">
        <v>0</v>
      </c>
    </row>
    <row r="247" spans="1:54" hidden="1" x14ac:dyDescent="0.2">
      <c r="A247" s="1"/>
      <c r="B247" s="45"/>
      <c r="C247" s="32"/>
      <c r="D247" s="32" t="s">
        <v>509</v>
      </c>
      <c r="E247" s="33">
        <v>0</v>
      </c>
      <c r="F247" s="33">
        <v>0</v>
      </c>
      <c r="G247" s="33">
        <v>0</v>
      </c>
      <c r="H247" s="33">
        <v>0</v>
      </c>
      <c r="I247" s="33">
        <v>0</v>
      </c>
      <c r="J247" s="33">
        <v>0</v>
      </c>
      <c r="K247" s="33">
        <v>0</v>
      </c>
      <c r="L247" s="33">
        <v>0</v>
      </c>
      <c r="M247" s="33">
        <v>0</v>
      </c>
      <c r="N247" s="33">
        <v>0</v>
      </c>
      <c r="O247" s="33">
        <v>0</v>
      </c>
      <c r="P247" s="33">
        <v>0</v>
      </c>
      <c r="Q247" s="33">
        <v>0</v>
      </c>
      <c r="R247" s="33">
        <v>0</v>
      </c>
      <c r="S247" s="33">
        <v>0</v>
      </c>
      <c r="T247" s="33">
        <v>0</v>
      </c>
      <c r="U247" s="33">
        <v>0</v>
      </c>
      <c r="V247" s="33">
        <v>0</v>
      </c>
      <c r="W247" s="33">
        <v>0</v>
      </c>
      <c r="X247" s="33">
        <v>0</v>
      </c>
      <c r="Y247" s="33">
        <v>0</v>
      </c>
      <c r="Z247" s="33">
        <v>0</v>
      </c>
      <c r="AA247" s="33">
        <v>0</v>
      </c>
      <c r="AB247" s="33">
        <v>0</v>
      </c>
      <c r="AC247" s="33">
        <v>0</v>
      </c>
      <c r="AD247" s="33">
        <v>0</v>
      </c>
      <c r="AE247" s="33">
        <v>0</v>
      </c>
      <c r="AF247" s="33">
        <v>0</v>
      </c>
      <c r="AG247" s="33">
        <v>0</v>
      </c>
      <c r="AH247" s="33">
        <v>0</v>
      </c>
      <c r="AI247" s="33">
        <v>0</v>
      </c>
      <c r="AJ247" s="33">
        <v>0</v>
      </c>
      <c r="AK247" s="33">
        <v>0</v>
      </c>
      <c r="AL247" s="33">
        <v>0</v>
      </c>
      <c r="AM247" s="33">
        <v>0</v>
      </c>
      <c r="AN247" s="33">
        <v>0</v>
      </c>
      <c r="AO247" s="33">
        <v>0</v>
      </c>
      <c r="AP247" s="33">
        <v>0</v>
      </c>
      <c r="AQ247" s="33">
        <v>0</v>
      </c>
      <c r="AR247" s="33">
        <v>0</v>
      </c>
      <c r="AS247" s="34">
        <v>0</v>
      </c>
      <c r="AU247" s="46" t="s">
        <v>229</v>
      </c>
      <c r="AV247" s="46" t="s">
        <v>407</v>
      </c>
      <c r="AW247" s="46" t="s">
        <v>506</v>
      </c>
      <c r="AX247" s="46" t="s">
        <v>374</v>
      </c>
      <c r="AY247" s="46" t="s">
        <v>487</v>
      </c>
      <c r="AZ247" s="46" t="s">
        <v>510</v>
      </c>
      <c r="BB247" s="47" t="b">
        <v>0</v>
      </c>
    </row>
    <row r="248" spans="1:54" hidden="1" x14ac:dyDescent="0.2">
      <c r="A248" s="1"/>
      <c r="B248" s="45"/>
      <c r="C248" s="32"/>
      <c r="D248" s="32" t="s">
        <v>511</v>
      </c>
      <c r="E248" s="33">
        <v>0</v>
      </c>
      <c r="F248" s="33">
        <v>0</v>
      </c>
      <c r="G248" s="33">
        <v>0</v>
      </c>
      <c r="H248" s="33">
        <v>0</v>
      </c>
      <c r="I248" s="33">
        <v>0</v>
      </c>
      <c r="J248" s="33">
        <v>0</v>
      </c>
      <c r="K248" s="33">
        <v>0</v>
      </c>
      <c r="L248" s="33">
        <v>0</v>
      </c>
      <c r="M248" s="33">
        <v>0</v>
      </c>
      <c r="N248" s="33">
        <v>0</v>
      </c>
      <c r="O248" s="33">
        <v>0</v>
      </c>
      <c r="P248" s="33">
        <v>0</v>
      </c>
      <c r="Q248" s="33">
        <v>0</v>
      </c>
      <c r="R248" s="33">
        <v>0</v>
      </c>
      <c r="S248" s="33">
        <v>0</v>
      </c>
      <c r="T248" s="33">
        <v>0</v>
      </c>
      <c r="U248" s="33">
        <v>0</v>
      </c>
      <c r="V248" s="33">
        <v>0</v>
      </c>
      <c r="W248" s="33">
        <v>0</v>
      </c>
      <c r="X248" s="33">
        <v>0</v>
      </c>
      <c r="Y248" s="33">
        <v>0</v>
      </c>
      <c r="Z248" s="33">
        <v>0</v>
      </c>
      <c r="AA248" s="33">
        <v>0</v>
      </c>
      <c r="AB248" s="33">
        <v>0</v>
      </c>
      <c r="AC248" s="33">
        <v>0</v>
      </c>
      <c r="AD248" s="33">
        <v>0</v>
      </c>
      <c r="AE248" s="33">
        <v>0</v>
      </c>
      <c r="AF248" s="33">
        <v>0</v>
      </c>
      <c r="AG248" s="33">
        <v>0</v>
      </c>
      <c r="AH248" s="33">
        <v>0</v>
      </c>
      <c r="AI248" s="33">
        <v>0</v>
      </c>
      <c r="AJ248" s="33">
        <v>0</v>
      </c>
      <c r="AK248" s="33">
        <v>0</v>
      </c>
      <c r="AL248" s="33">
        <v>0</v>
      </c>
      <c r="AM248" s="33">
        <v>0</v>
      </c>
      <c r="AN248" s="33">
        <v>0</v>
      </c>
      <c r="AO248" s="33">
        <v>0</v>
      </c>
      <c r="AP248" s="33">
        <v>0</v>
      </c>
      <c r="AQ248" s="33">
        <v>0</v>
      </c>
      <c r="AR248" s="33">
        <v>0</v>
      </c>
      <c r="AS248" s="34">
        <v>0</v>
      </c>
      <c r="AU248" s="46" t="s">
        <v>229</v>
      </c>
      <c r="AV248" s="46" t="s">
        <v>407</v>
      </c>
      <c r="AW248" s="46" t="s">
        <v>506</v>
      </c>
      <c r="AX248" s="46" t="s">
        <v>374</v>
      </c>
      <c r="AY248" s="46" t="s">
        <v>487</v>
      </c>
      <c r="AZ248" s="46" t="s">
        <v>512</v>
      </c>
      <c r="BB248" s="47" t="b">
        <v>0</v>
      </c>
    </row>
    <row r="249" spans="1:54" hidden="1" x14ac:dyDescent="0.2">
      <c r="A249" s="1"/>
      <c r="B249" s="45"/>
      <c r="C249" s="32"/>
      <c r="D249" s="49" t="s">
        <v>513</v>
      </c>
      <c r="E249" s="50">
        <v>0</v>
      </c>
      <c r="F249" s="50">
        <v>0</v>
      </c>
      <c r="G249" s="50">
        <f t="shared" ref="F249:AN249" si="35">SUM(G247:G248)</f>
        <v>0</v>
      </c>
      <c r="H249" s="50">
        <f t="shared" si="35"/>
        <v>0</v>
      </c>
      <c r="I249" s="50">
        <f t="shared" si="35"/>
        <v>0</v>
      </c>
      <c r="J249" s="50">
        <f t="shared" si="35"/>
        <v>0</v>
      </c>
      <c r="K249" s="50">
        <f t="shared" si="35"/>
        <v>0</v>
      </c>
      <c r="L249" s="50">
        <f t="shared" si="35"/>
        <v>0</v>
      </c>
      <c r="M249" s="50">
        <f t="shared" si="35"/>
        <v>0</v>
      </c>
      <c r="N249" s="50">
        <f t="shared" si="35"/>
        <v>0</v>
      </c>
      <c r="O249" s="50">
        <f t="shared" si="35"/>
        <v>0</v>
      </c>
      <c r="P249" s="50">
        <f t="shared" si="35"/>
        <v>0</v>
      </c>
      <c r="Q249" s="50">
        <f t="shared" si="35"/>
        <v>0</v>
      </c>
      <c r="R249" s="50">
        <f t="shared" si="35"/>
        <v>0</v>
      </c>
      <c r="S249" s="50">
        <f t="shared" si="35"/>
        <v>0</v>
      </c>
      <c r="T249" s="50">
        <f t="shared" si="35"/>
        <v>0</v>
      </c>
      <c r="U249" s="50">
        <f t="shared" si="35"/>
        <v>0</v>
      </c>
      <c r="V249" s="50">
        <f t="shared" si="35"/>
        <v>0</v>
      </c>
      <c r="W249" s="50">
        <f t="shared" si="35"/>
        <v>0</v>
      </c>
      <c r="X249" s="50">
        <f t="shared" si="35"/>
        <v>0</v>
      </c>
      <c r="Y249" s="50">
        <f t="shared" si="35"/>
        <v>0</v>
      </c>
      <c r="Z249" s="50">
        <f t="shared" si="35"/>
        <v>0</v>
      </c>
      <c r="AA249" s="50">
        <f t="shared" si="35"/>
        <v>0</v>
      </c>
      <c r="AB249" s="50">
        <f t="shared" si="35"/>
        <v>0</v>
      </c>
      <c r="AC249" s="50">
        <f t="shared" si="35"/>
        <v>0</v>
      </c>
      <c r="AD249" s="50">
        <f t="shared" si="35"/>
        <v>0</v>
      </c>
      <c r="AE249" s="50">
        <f t="shared" si="35"/>
        <v>0</v>
      </c>
      <c r="AF249" s="50">
        <f t="shared" si="35"/>
        <v>0</v>
      </c>
      <c r="AG249" s="50">
        <f t="shared" si="35"/>
        <v>0</v>
      </c>
      <c r="AH249" s="50">
        <f t="shared" si="35"/>
        <v>0</v>
      </c>
      <c r="AI249" s="50">
        <f t="shared" si="35"/>
        <v>0</v>
      </c>
      <c r="AJ249" s="50">
        <f t="shared" si="35"/>
        <v>0</v>
      </c>
      <c r="AK249" s="50">
        <f t="shared" si="35"/>
        <v>0</v>
      </c>
      <c r="AL249" s="50">
        <f t="shared" si="35"/>
        <v>0</v>
      </c>
      <c r="AM249" s="50">
        <f t="shared" si="35"/>
        <v>0</v>
      </c>
      <c r="AN249" s="50">
        <f t="shared" si="35"/>
        <v>0</v>
      </c>
      <c r="AO249" s="50">
        <f>SUM(AO247:AO248)</f>
        <v>0</v>
      </c>
      <c r="AP249" s="50">
        <f>SUM(AP247:AP248)</f>
        <v>0</v>
      </c>
      <c r="AQ249" s="50">
        <f>SUM(AQ247:AQ248)</f>
        <v>0</v>
      </c>
      <c r="AR249" s="50">
        <f>SUM(AR247:AR248)</f>
        <v>0</v>
      </c>
      <c r="AS249" s="51">
        <f>SUM(AS247:AS248)</f>
        <v>0</v>
      </c>
      <c r="AU249" s="52"/>
      <c r="AV249" s="52"/>
      <c r="AW249" s="52"/>
      <c r="AX249" s="52"/>
      <c r="AY249" s="52"/>
      <c r="AZ249" s="52"/>
      <c r="BB249" s="53" t="b">
        <v>0</v>
      </c>
    </row>
    <row r="250" spans="1:54" x14ac:dyDescent="0.2">
      <c r="A250" s="1"/>
      <c r="B250" s="45"/>
      <c r="C250" s="32" t="s">
        <v>514</v>
      </c>
      <c r="D250" s="32"/>
      <c r="E250" s="33"/>
      <c r="F250" s="33"/>
      <c r="G250" s="33"/>
      <c r="H250" s="33"/>
      <c r="I250" s="33"/>
      <c r="J250" s="33"/>
      <c r="K250" s="33"/>
      <c r="L250" s="33"/>
      <c r="M250" s="33"/>
      <c r="N250" s="33"/>
      <c r="O250" s="33"/>
      <c r="P250" s="33"/>
      <c r="Q250" s="33"/>
      <c r="R250" s="33"/>
      <c r="S250" s="33"/>
      <c r="T250" s="33"/>
      <c r="U250" s="33"/>
      <c r="V250" s="33"/>
      <c r="W250" s="33"/>
      <c r="X250" s="33"/>
      <c r="Y250" s="33"/>
      <c r="Z250" s="33"/>
      <c r="AA250" s="33"/>
      <c r="AB250" s="33"/>
      <c r="AC250" s="33"/>
      <c r="AD250" s="33"/>
      <c r="AE250" s="33"/>
      <c r="AF250" s="33"/>
      <c r="AG250" s="33"/>
      <c r="AH250" s="33"/>
      <c r="AI250" s="33"/>
      <c r="AJ250" s="33"/>
      <c r="AK250" s="33"/>
      <c r="AL250" s="33"/>
      <c r="AM250" s="33"/>
      <c r="AN250" s="33"/>
      <c r="AO250" s="33"/>
      <c r="AP250" s="33"/>
      <c r="AQ250" s="33"/>
      <c r="AR250" s="33"/>
      <c r="AS250" s="34"/>
      <c r="AU250" s="43"/>
      <c r="AV250" s="43"/>
      <c r="AW250" s="43"/>
      <c r="AX250" s="43"/>
      <c r="AY250" s="43"/>
      <c r="AZ250" s="43"/>
      <c r="BB250" s="40" t="b">
        <v>1</v>
      </c>
    </row>
    <row r="251" spans="1:54" x14ac:dyDescent="0.2">
      <c r="A251" s="1"/>
      <c r="B251" s="45"/>
      <c r="C251" s="32"/>
      <c r="D251" s="32" t="s">
        <v>515</v>
      </c>
      <c r="E251" s="33">
        <v>0</v>
      </c>
      <c r="F251" s="33">
        <v>126834.17826206629</v>
      </c>
      <c r="G251" s="33">
        <v>69031.886535739512</v>
      </c>
      <c r="H251" s="33">
        <v>70188.221066454324</v>
      </c>
      <c r="I251" s="33">
        <v>71367.682287783406</v>
      </c>
      <c r="J251" s="33">
        <v>72558.74724765525</v>
      </c>
      <c r="K251" s="33">
        <v>75556.090483540291</v>
      </c>
      <c r="L251" s="33">
        <v>78644.303949961657</v>
      </c>
      <c r="M251" s="33">
        <v>81825.823518846475</v>
      </c>
      <c r="N251" s="33">
        <v>85103.146148906701</v>
      </c>
      <c r="O251" s="33">
        <v>88478.831354761787</v>
      </c>
      <c r="P251" s="33">
        <v>91955.502710391534</v>
      </c>
      <c r="Q251" s="33">
        <v>95535.84938770454</v>
      </c>
      <c r="R251" s="33">
        <v>99222.627731025932</v>
      </c>
      <c r="S251" s="33">
        <v>103018.66286832509</v>
      </c>
      <c r="T251" s="33">
        <v>106926.8503600238</v>
      </c>
      <c r="U251" s="33">
        <v>110950.15788624313</v>
      </c>
      <c r="V251" s="33">
        <v>115091.62697336722</v>
      </c>
      <c r="W251" s="33">
        <v>119354.3747608218</v>
      </c>
      <c r="X251" s="33">
        <v>123741.59580898518</v>
      </c>
      <c r="Y251" s="33">
        <v>128256.56394917077</v>
      </c>
      <c r="Z251" s="33">
        <v>132902.63417664022</v>
      </c>
      <c r="AA251" s="33">
        <v>137683.24458762872</v>
      </c>
      <c r="AB251" s="33">
        <v>142601.91836138617</v>
      </c>
      <c r="AC251" s="33">
        <v>147662.26578825887</v>
      </c>
      <c r="AD251" s="33">
        <v>152867.98634486189</v>
      </c>
      <c r="AE251" s="33">
        <v>158222.87081741373</v>
      </c>
      <c r="AF251" s="33">
        <v>163730.8034743297</v>
      </c>
      <c r="AG251" s="33">
        <v>169395.76428919536</v>
      </c>
      <c r="AH251" s="33">
        <v>175221.83121526591</v>
      </c>
      <c r="AI251" s="33">
        <v>181213.1825126636</v>
      </c>
      <c r="AJ251" s="33">
        <v>187374.09912947108</v>
      </c>
      <c r="AK251" s="33">
        <v>193708.96713794582</v>
      </c>
      <c r="AL251" s="33">
        <v>200222.28022710775</v>
      </c>
      <c r="AM251" s="33">
        <v>206918.64225298096</v>
      </c>
      <c r="AN251" s="33">
        <v>213802.76984779828</v>
      </c>
      <c r="AO251" s="33">
        <v>220879.49508950708</v>
      </c>
      <c r="AP251" s="33">
        <v>228153.76823294512</v>
      </c>
      <c r="AQ251" s="33">
        <v>235630.6605040849</v>
      </c>
      <c r="AR251" s="33">
        <v>243315.36695877707</v>
      </c>
      <c r="AS251" s="34">
        <v>251213.20940745529</v>
      </c>
      <c r="AU251" s="46" t="s">
        <v>229</v>
      </c>
      <c r="AV251" s="46" t="s">
        <v>407</v>
      </c>
      <c r="AW251" s="46" t="s">
        <v>514</v>
      </c>
      <c r="AX251" s="46" t="s">
        <v>374</v>
      </c>
      <c r="AY251" s="46" t="s">
        <v>487</v>
      </c>
      <c r="AZ251" s="46" t="s">
        <v>516</v>
      </c>
      <c r="BB251" s="47" t="b">
        <v>1</v>
      </c>
    </row>
    <row r="252" spans="1:54" hidden="1" x14ac:dyDescent="0.2">
      <c r="A252" s="1"/>
      <c r="B252" s="45"/>
      <c r="C252" s="32"/>
      <c r="D252" s="32" t="s">
        <v>517</v>
      </c>
      <c r="E252" s="33">
        <v>0</v>
      </c>
      <c r="F252" s="33">
        <v>0</v>
      </c>
      <c r="G252" s="33">
        <v>0</v>
      </c>
      <c r="H252" s="33">
        <v>0</v>
      </c>
      <c r="I252" s="33">
        <v>0</v>
      </c>
      <c r="J252" s="33">
        <v>0</v>
      </c>
      <c r="K252" s="33">
        <v>0</v>
      </c>
      <c r="L252" s="33">
        <v>0</v>
      </c>
      <c r="M252" s="33">
        <v>0</v>
      </c>
      <c r="N252" s="33">
        <v>0</v>
      </c>
      <c r="O252" s="33">
        <v>0</v>
      </c>
      <c r="P252" s="33">
        <v>0</v>
      </c>
      <c r="Q252" s="33">
        <v>0</v>
      </c>
      <c r="R252" s="33">
        <v>0</v>
      </c>
      <c r="S252" s="33">
        <v>0</v>
      </c>
      <c r="T252" s="33">
        <v>0</v>
      </c>
      <c r="U252" s="33">
        <v>0</v>
      </c>
      <c r="V252" s="33">
        <v>0</v>
      </c>
      <c r="W252" s="33">
        <v>0</v>
      </c>
      <c r="X252" s="33">
        <v>0</v>
      </c>
      <c r="Y252" s="33">
        <v>0</v>
      </c>
      <c r="Z252" s="33">
        <v>0</v>
      </c>
      <c r="AA252" s="33">
        <v>0</v>
      </c>
      <c r="AB252" s="33">
        <v>0</v>
      </c>
      <c r="AC252" s="33">
        <v>0</v>
      </c>
      <c r="AD252" s="33">
        <v>0</v>
      </c>
      <c r="AE252" s="33">
        <v>0</v>
      </c>
      <c r="AF252" s="33">
        <v>0</v>
      </c>
      <c r="AG252" s="33">
        <v>0</v>
      </c>
      <c r="AH252" s="33">
        <v>0</v>
      </c>
      <c r="AI252" s="33">
        <v>0</v>
      </c>
      <c r="AJ252" s="33">
        <v>0</v>
      </c>
      <c r="AK252" s="33">
        <v>0</v>
      </c>
      <c r="AL252" s="33">
        <v>0</v>
      </c>
      <c r="AM252" s="33">
        <v>0</v>
      </c>
      <c r="AN252" s="33">
        <v>0</v>
      </c>
      <c r="AO252" s="33">
        <v>0</v>
      </c>
      <c r="AP252" s="33">
        <v>0</v>
      </c>
      <c r="AQ252" s="33">
        <v>0</v>
      </c>
      <c r="AR252" s="33">
        <v>0</v>
      </c>
      <c r="AS252" s="34">
        <v>0</v>
      </c>
      <c r="AU252" s="46" t="s">
        <v>229</v>
      </c>
      <c r="AV252" s="46" t="s">
        <v>407</v>
      </c>
      <c r="AW252" s="46" t="s">
        <v>514</v>
      </c>
      <c r="AX252" s="46" t="s">
        <v>374</v>
      </c>
      <c r="AY252" s="46" t="s">
        <v>487</v>
      </c>
      <c r="AZ252" s="46" t="s">
        <v>518</v>
      </c>
      <c r="BB252" s="47" t="b">
        <v>0</v>
      </c>
    </row>
    <row r="253" spans="1:54" x14ac:dyDescent="0.2">
      <c r="A253" s="1"/>
      <c r="B253" s="45"/>
      <c r="C253" s="32"/>
      <c r="D253" s="55" t="s">
        <v>519</v>
      </c>
      <c r="E253" s="79">
        <v>0</v>
      </c>
      <c r="F253" s="79">
        <v>126834.17826206629</v>
      </c>
      <c r="G253" s="79">
        <f t="shared" ref="F253:AN253" si="36">SUM(G251:G252)</f>
        <v>69031.886535739512</v>
      </c>
      <c r="H253" s="79">
        <f t="shared" si="36"/>
        <v>70188.221066454324</v>
      </c>
      <c r="I253" s="79">
        <f t="shared" si="36"/>
        <v>71367.682287783406</v>
      </c>
      <c r="J253" s="79">
        <f t="shared" si="36"/>
        <v>72558.74724765525</v>
      </c>
      <c r="K253" s="79">
        <f t="shared" si="36"/>
        <v>75556.090483540291</v>
      </c>
      <c r="L253" s="79">
        <f t="shared" si="36"/>
        <v>78644.303949961657</v>
      </c>
      <c r="M253" s="79">
        <f t="shared" si="36"/>
        <v>81825.823518846475</v>
      </c>
      <c r="N253" s="79">
        <f t="shared" si="36"/>
        <v>85103.146148906701</v>
      </c>
      <c r="O253" s="79">
        <f t="shared" si="36"/>
        <v>88478.831354761787</v>
      </c>
      <c r="P253" s="79">
        <f t="shared" si="36"/>
        <v>91955.502710391534</v>
      </c>
      <c r="Q253" s="79">
        <f t="shared" si="36"/>
        <v>95535.84938770454</v>
      </c>
      <c r="R253" s="79">
        <f t="shared" si="36"/>
        <v>99222.627731025932</v>
      </c>
      <c r="S253" s="79">
        <f t="shared" si="36"/>
        <v>103018.66286832509</v>
      </c>
      <c r="T253" s="79">
        <f t="shared" si="36"/>
        <v>106926.8503600238</v>
      </c>
      <c r="U253" s="79">
        <f t="shared" si="36"/>
        <v>110950.15788624313</v>
      </c>
      <c r="V253" s="79">
        <f t="shared" si="36"/>
        <v>115091.62697336722</v>
      </c>
      <c r="W253" s="79">
        <f t="shared" si="36"/>
        <v>119354.3747608218</v>
      </c>
      <c r="X253" s="79">
        <f t="shared" si="36"/>
        <v>123741.59580898518</v>
      </c>
      <c r="Y253" s="79">
        <f t="shared" si="36"/>
        <v>128256.56394917077</v>
      </c>
      <c r="Z253" s="79">
        <f t="shared" si="36"/>
        <v>132902.63417664022</v>
      </c>
      <c r="AA253" s="79">
        <f t="shared" si="36"/>
        <v>137683.24458762872</v>
      </c>
      <c r="AB253" s="79">
        <f t="shared" si="36"/>
        <v>142601.91836138617</v>
      </c>
      <c r="AC253" s="79">
        <f t="shared" si="36"/>
        <v>147662.26578825887</v>
      </c>
      <c r="AD253" s="79">
        <f t="shared" si="36"/>
        <v>152867.98634486189</v>
      </c>
      <c r="AE253" s="79">
        <f t="shared" si="36"/>
        <v>158222.87081741373</v>
      </c>
      <c r="AF253" s="79">
        <f t="shared" si="36"/>
        <v>163730.8034743297</v>
      </c>
      <c r="AG253" s="79">
        <f t="shared" si="36"/>
        <v>169395.76428919536</v>
      </c>
      <c r="AH253" s="79">
        <f t="shared" si="36"/>
        <v>175221.83121526591</v>
      </c>
      <c r="AI253" s="79">
        <f t="shared" si="36"/>
        <v>181213.1825126636</v>
      </c>
      <c r="AJ253" s="79">
        <f t="shared" si="36"/>
        <v>187374.09912947108</v>
      </c>
      <c r="AK253" s="79">
        <f t="shared" si="36"/>
        <v>193708.96713794582</v>
      </c>
      <c r="AL253" s="79">
        <f t="shared" si="36"/>
        <v>200222.28022710775</v>
      </c>
      <c r="AM253" s="79">
        <f t="shared" si="36"/>
        <v>206918.64225298096</v>
      </c>
      <c r="AN253" s="79">
        <f t="shared" si="36"/>
        <v>213802.76984779828</v>
      </c>
      <c r="AO253" s="79">
        <f>SUM(AO251:AO252)</f>
        <v>220879.49508950708</v>
      </c>
      <c r="AP253" s="79">
        <f>SUM(AP251:AP252)</f>
        <v>228153.76823294512</v>
      </c>
      <c r="AQ253" s="79">
        <f>SUM(AQ251:AQ252)</f>
        <v>235630.6605040849</v>
      </c>
      <c r="AR253" s="79">
        <f>SUM(AR251:AR252)</f>
        <v>243315.36695877707</v>
      </c>
      <c r="AS253" s="80">
        <f>SUM(AS251:AS252)</f>
        <v>251213.20940745529</v>
      </c>
      <c r="AU253" s="52"/>
      <c r="AV253" s="52"/>
      <c r="AW253" s="52"/>
      <c r="AX253" s="52"/>
      <c r="AY253" s="52"/>
      <c r="AZ253" s="52"/>
      <c r="BB253" s="53" t="b">
        <v>1</v>
      </c>
    </row>
    <row r="254" spans="1:54" x14ac:dyDescent="0.2">
      <c r="A254" s="1"/>
      <c r="B254" s="45"/>
      <c r="C254" s="59" t="s">
        <v>520</v>
      </c>
      <c r="D254" s="49"/>
      <c r="E254" s="60">
        <v>2440165.5162500003</v>
      </c>
      <c r="F254" s="60">
        <v>3029125.6871606223</v>
      </c>
      <c r="G254" s="60">
        <f t="shared" ref="F254:AN254" si="37">SUM(G219,G227,G239,G245,G249,G253)</f>
        <v>2569504.4841444995</v>
      </c>
      <c r="H254" s="60">
        <f t="shared" si="37"/>
        <v>2620221.6642273902</v>
      </c>
      <c r="I254" s="60">
        <f t="shared" si="37"/>
        <v>2671953.1879119379</v>
      </c>
      <c r="J254" s="60">
        <f t="shared" si="37"/>
        <v>2724683.3856125255</v>
      </c>
      <c r="K254" s="60">
        <f t="shared" si="37"/>
        <v>2836751.0969429361</v>
      </c>
      <c r="L254" s="60">
        <f t="shared" si="37"/>
        <v>2952206.9956331789</v>
      </c>
      <c r="M254" s="60">
        <f t="shared" si="37"/>
        <v>3071136.4702703753</v>
      </c>
      <c r="N254" s="60">
        <f t="shared" si="37"/>
        <v>3193632.4789886526</v>
      </c>
      <c r="O254" s="60">
        <f t="shared" si="37"/>
        <v>3319790.3088171254</v>
      </c>
      <c r="P254" s="60">
        <f t="shared" si="37"/>
        <v>3449707.6316524409</v>
      </c>
      <c r="Q254" s="60">
        <f t="shared" si="37"/>
        <v>3583484.5615386688</v>
      </c>
      <c r="R254" s="60">
        <f t="shared" si="37"/>
        <v>3721223.7132844361</v>
      </c>
      <c r="S254" s="60">
        <f t="shared" si="37"/>
        <v>3863030.2624478978</v>
      </c>
      <c r="T254" s="60">
        <f t="shared" si="37"/>
        <v>4009012.0067207888</v>
      </c>
      <c r="U254" s="60">
        <f t="shared" si="37"/>
        <v>4159279.4287435459</v>
      </c>
      <c r="V254" s="60">
        <f t="shared" si="37"/>
        <v>4313945.7603841843</v>
      </c>
      <c r="W254" s="60">
        <f t="shared" si="37"/>
        <v>4473127.0485143336</v>
      </c>
      <c r="X254" s="60">
        <f t="shared" si="37"/>
        <v>4636942.2223166451</v>
      </c>
      <c r="Y254" s="60">
        <f t="shared" si="37"/>
        <v>4805513.1621584799</v>
      </c>
      <c r="Z254" s="60">
        <f t="shared" si="37"/>
        <v>4978964.7700676275</v>
      </c>
      <c r="AA254" s="60">
        <f t="shared" si="37"/>
        <v>5157425.041846565</v>
      </c>
      <c r="AB254" s="60">
        <f t="shared" si="37"/>
        <v>5341025.1408626474</v>
      </c>
      <c r="AC254" s="60">
        <f t="shared" si="37"/>
        <v>5529899.473552377</v>
      </c>
      <c r="AD254" s="60">
        <f t="shared" si="37"/>
        <v>5724185.7666788194</v>
      </c>
      <c r="AE254" s="60">
        <f t="shared" si="37"/>
        <v>5924025.1463820934</v>
      </c>
      <c r="AF254" s="60">
        <f t="shared" si="37"/>
        <v>6129562.2190637477</v>
      </c>
      <c r="AG254" s="60">
        <f t="shared" si="37"/>
        <v>6340945.1541467635</v>
      </c>
      <c r="AH254" s="60">
        <f t="shared" si="37"/>
        <v>6558325.768753848</v>
      </c>
      <c r="AI254" s="60">
        <f t="shared" si="37"/>
        <v>6781859.6143476572</v>
      </c>
      <c r="AJ254" s="60">
        <f t="shared" si="37"/>
        <v>7011706.0653775455</v>
      </c>
      <c r="AK254" s="60">
        <f t="shared" si="37"/>
        <v>7248028.4099784428</v>
      </c>
      <c r="AL254" s="60">
        <f t="shared" si="37"/>
        <v>7490993.942768503</v>
      </c>
      <c r="AM254" s="60">
        <f t="shared" si="37"/>
        <v>7740774.0597931799</v>
      </c>
      <c r="AN254" s="60">
        <f t="shared" si="37"/>
        <v>7997544.3556644684</v>
      </c>
      <c r="AO254" s="60">
        <f>SUM(AO219,AO227,AO239,AO245,AO249,AO253)</f>
        <v>8261484.7229451519</v>
      </c>
      <c r="AP254" s="60">
        <f>SUM(AP219,AP227,AP239,AP245,AP249,AP253)</f>
        <v>8532779.4538289793</v>
      </c>
      <c r="AQ254" s="60">
        <f>SUM(AQ219,AQ227,AQ239,AQ245,AQ249,AQ253)</f>
        <v>8811617.344168894</v>
      </c>
      <c r="AR254" s="60">
        <f>SUM(AR219,AR227,AR239,AR245,AR249,AR253)</f>
        <v>9098191.7999065109</v>
      </c>
      <c r="AS254" s="61">
        <f>SUM(AS219,AS227,AS239,AS245,AS249,AS253)</f>
        <v>9392700.9459573291</v>
      </c>
      <c r="AU254" s="62"/>
      <c r="AV254" s="62"/>
      <c r="AW254" s="62"/>
      <c r="AX254" s="62"/>
      <c r="AY254" s="62"/>
      <c r="AZ254" s="62"/>
      <c r="BB254" s="53" t="b">
        <v>1</v>
      </c>
    </row>
    <row r="255" spans="1:54" x14ac:dyDescent="0.2">
      <c r="A255" s="1"/>
      <c r="B255" s="42" t="s">
        <v>521</v>
      </c>
      <c r="C255" s="49"/>
      <c r="D255" s="49"/>
      <c r="E255" s="60">
        <v>14227812.70264579</v>
      </c>
      <c r="F255" s="60">
        <v>11793168.102531169</v>
      </c>
      <c r="G255" s="60">
        <f t="shared" ref="F255:AN255" si="38">SUM(G185,G199,G254)</f>
        <v>13553550.366139939</v>
      </c>
      <c r="H255" s="60">
        <f t="shared" si="38"/>
        <v>13797036.703862734</v>
      </c>
      <c r="I255" s="60">
        <f t="shared" si="38"/>
        <v>14045392.768339992</v>
      </c>
      <c r="J255" s="60">
        <f t="shared" si="38"/>
        <v>14299285.517649144</v>
      </c>
      <c r="K255" s="60">
        <f t="shared" si="38"/>
        <v>15820936.888566181</v>
      </c>
      <c r="L255" s="60">
        <f t="shared" si="38"/>
        <v>16202508.838218085</v>
      </c>
      <c r="M255" s="60">
        <f t="shared" si="38"/>
        <v>16592202.969383141</v>
      </c>
      <c r="N255" s="60">
        <f t="shared" si="38"/>
        <v>16990210.481997743</v>
      </c>
      <c r="O255" s="60">
        <f t="shared" si="38"/>
        <v>17396726.975123126</v>
      </c>
      <c r="P255" s="60">
        <f t="shared" si="38"/>
        <v>17811952.546430413</v>
      </c>
      <c r="Q255" s="60">
        <f t="shared" si="38"/>
        <v>18236091.893905345</v>
      </c>
      <c r="R255" s="60">
        <f t="shared" si="38"/>
        <v>18669354.419821836</v>
      </c>
      <c r="S255" s="60">
        <f t="shared" si="38"/>
        <v>19111954.337034281</v>
      </c>
      <c r="T255" s="60">
        <f t="shared" si="38"/>
        <v>19564110.777639888</v>
      </c>
      <c r="U255" s="60">
        <f t="shared" si="38"/>
        <v>20026047.904063217</v>
      </c>
      <c r="V255" s="60">
        <f t="shared" si="38"/>
        <v>20497995.022616461</v>
      </c>
      <c r="W255" s="60">
        <f t="shared" si="38"/>
        <v>20980186.699589971</v>
      </c>
      <c r="X255" s="60">
        <f t="shared" si="38"/>
        <v>21472862.879928872</v>
      </c>
      <c r="Y255" s="60">
        <f t="shared" si="38"/>
        <v>21976269.008552708</v>
      </c>
      <c r="Z255" s="60">
        <f t="shared" si="38"/>
        <v>22490656.154376477</v>
      </c>
      <c r="AA255" s="60">
        <f t="shared" si="38"/>
        <v>23016281.137092441</v>
      </c>
      <c r="AB255" s="60">
        <f t="shared" si="38"/>
        <v>23553406.656773694</v>
      </c>
      <c r="AC255" s="60">
        <f t="shared" si="38"/>
        <v>24102301.426361479</v>
      </c>
      <c r="AD255" s="60">
        <f t="shared" si="38"/>
        <v>24663240.307099916</v>
      </c>
      <c r="AE255" s="60">
        <f t="shared" si="38"/>
        <v>25236504.446982931</v>
      </c>
      <c r="AF255" s="60">
        <f t="shared" si="38"/>
        <v>25822381.422279719</v>
      </c>
      <c r="AG255" s="60">
        <f t="shared" si="38"/>
        <v>26421165.382206626</v>
      </c>
      <c r="AH255" s="60">
        <f t="shared" si="38"/>
        <v>27033157.19681444</v>
      </c>
      <c r="AI255" s="60">
        <f t="shared" si="38"/>
        <v>27658664.60816218</v>
      </c>
      <c r="AJ255" s="60">
        <f t="shared" si="38"/>
        <v>28298002.384849299</v>
      </c>
      <c r="AK255" s="60">
        <f t="shared" si="38"/>
        <v>28951492.479980573</v>
      </c>
      <c r="AL255" s="60">
        <f t="shared" si="38"/>
        <v>29619464.192638829</v>
      </c>
      <c r="AM255" s="60">
        <f t="shared" si="38"/>
        <v>30302254.332942806</v>
      </c>
      <c r="AN255" s="60">
        <f t="shared" si="38"/>
        <v>31000207.390768997</v>
      </c>
      <c r="AO255" s="60">
        <f>SUM(AO185,AO199,AO254)</f>
        <v>31713675.708217897</v>
      </c>
      <c r="AP255" s="60">
        <f>SUM(AP185,AP199,AP254)</f>
        <v>32443019.655907027</v>
      </c>
      <c r="AQ255" s="60">
        <f>SUM(AQ185,AQ199,AQ254)</f>
        <v>33188607.81317471</v>
      </c>
      <c r="AR255" s="60">
        <f>SUM(AR185,AR199,AR254)</f>
        <v>33950817.152280763</v>
      </c>
      <c r="AS255" s="61">
        <f>SUM(AS185,AS199,AS254)</f>
        <v>34730033.226691537</v>
      </c>
      <c r="AU255" s="62"/>
      <c r="AV255" s="62"/>
      <c r="AW255" s="62"/>
      <c r="AX255" s="62"/>
      <c r="AY255" s="62"/>
      <c r="AZ255" s="62"/>
      <c r="BB255" s="53" t="b">
        <v>1</v>
      </c>
    </row>
    <row r="256" spans="1:54" x14ac:dyDescent="0.2">
      <c r="A256" s="1"/>
      <c r="B256" s="70" t="s">
        <v>522</v>
      </c>
      <c r="C256" s="49"/>
      <c r="D256" s="49"/>
      <c r="E256" s="60">
        <v>-524272.59612967633</v>
      </c>
      <c r="F256" s="60">
        <v>890249.72367545776</v>
      </c>
      <c r="G256" s="60">
        <f t="shared" ref="F256:AS256" si="39">G106-G255</f>
        <v>252826.94100796618</v>
      </c>
      <c r="H256" s="60">
        <f t="shared" si="39"/>
        <v>240607.50942813046</v>
      </c>
      <c r="I256" s="60">
        <f t="shared" si="39"/>
        <v>228143.68921669014</v>
      </c>
      <c r="J256" s="60">
        <f t="shared" si="39"/>
        <v>212463.9318819046</v>
      </c>
      <c r="K256" s="60">
        <f t="shared" si="39"/>
        <v>-758394.62501031347</v>
      </c>
      <c r="L256" s="60">
        <f t="shared" si="39"/>
        <v>-573411.52177009545</v>
      </c>
      <c r="M256" s="60">
        <f t="shared" si="39"/>
        <v>-380909.37102074549</v>
      </c>
      <c r="N256" s="60">
        <f t="shared" si="39"/>
        <v>-180660.59998627752</v>
      </c>
      <c r="O256" s="60">
        <f t="shared" si="39"/>
        <v>27568.45940130949</v>
      </c>
      <c r="P256" s="60">
        <f t="shared" si="39"/>
        <v>244017.72328465059</v>
      </c>
      <c r="Q256" s="60">
        <f t="shared" si="39"/>
        <v>468933.51233673096</v>
      </c>
      <c r="R256" s="60">
        <f t="shared" si="39"/>
        <v>702568.71197563782</v>
      </c>
      <c r="S256" s="60">
        <f t="shared" si="39"/>
        <v>945182.93642616645</v>
      </c>
      <c r="T256" s="60">
        <f t="shared" si="39"/>
        <v>1197042.696717795</v>
      </c>
      <c r="U256" s="60">
        <f t="shared" si="39"/>
        <v>1458421.5727113225</v>
      </c>
      <c r="V256" s="60">
        <f t="shared" si="39"/>
        <v>1729600.3892476298</v>
      </c>
      <c r="W256" s="60">
        <f t="shared" si="39"/>
        <v>2010867.3965149112</v>
      </c>
      <c r="X256" s="60">
        <f t="shared" si="39"/>
        <v>2302518.4547327273</v>
      </c>
      <c r="Y256" s="60">
        <f t="shared" si="39"/>
        <v>2604857.2232530825</v>
      </c>
      <c r="Z256" s="60">
        <f t="shared" si="39"/>
        <v>2918195.3541817218</v>
      </c>
      <c r="AA256" s="60">
        <f t="shared" si="39"/>
        <v>3242852.6906244531</v>
      </c>
      <c r="AB256" s="60">
        <f t="shared" si="39"/>
        <v>3579157.4696664065</v>
      </c>
      <c r="AC256" s="60">
        <f t="shared" si="39"/>
        <v>3927446.5301938727</v>
      </c>
      <c r="AD256" s="60">
        <f t="shared" si="39"/>
        <v>4288065.5256715603</v>
      </c>
      <c r="AE256" s="60">
        <f t="shared" si="39"/>
        <v>4661369.1419901699</v>
      </c>
      <c r="AF256" s="60">
        <f t="shared" si="39"/>
        <v>5047721.3205020763</v>
      </c>
      <c r="AG256" s="60">
        <f t="shared" si="39"/>
        <v>5447495.4863653928</v>
      </c>
      <c r="AH256" s="60">
        <f t="shared" si="39"/>
        <v>5861074.7823196687</v>
      </c>
      <c r="AI256" s="60">
        <f t="shared" si="39"/>
        <v>6288852.3080190942</v>
      </c>
      <c r="AJ256" s="60">
        <f t="shared" si="39"/>
        <v>6731231.3650520556</v>
      </c>
      <c r="AK256" s="60">
        <f t="shared" si="39"/>
        <v>7188625.7077784762</v>
      </c>
      <c r="AL256" s="60">
        <f t="shared" si="39"/>
        <v>7661459.8001202121</v>
      </c>
      <c r="AM256" s="60">
        <f t="shared" si="39"/>
        <v>8150169.0784416795</v>
      </c>
      <c r="AN256" s="60">
        <f t="shared" si="39"/>
        <v>8655200.2206620649</v>
      </c>
      <c r="AO256" s="60">
        <f t="shared" si="39"/>
        <v>9177011.4217428938</v>
      </c>
      <c r="AP256" s="60">
        <f t="shared" si="39"/>
        <v>9716072.6756985784</v>
      </c>
      <c r="AQ256" s="60">
        <f t="shared" si="39"/>
        <v>10272866.064280652</v>
      </c>
      <c r="AR256" s="60">
        <f t="shared" si="39"/>
        <v>10847886.052489437</v>
      </c>
      <c r="AS256" s="61">
        <f t="shared" si="39"/>
        <v>11441639.791071534</v>
      </c>
      <c r="AU256" s="62"/>
      <c r="AV256" s="62"/>
      <c r="AW256" s="62"/>
      <c r="AX256" s="62"/>
      <c r="AY256" s="62"/>
      <c r="AZ256" s="62"/>
      <c r="BB256" s="53" t="b">
        <v>1</v>
      </c>
    </row>
    <row r="257" spans="1:55" x14ac:dyDescent="0.2">
      <c r="A257" s="1"/>
      <c r="B257" s="42" t="s">
        <v>523</v>
      </c>
      <c r="C257" s="32"/>
      <c r="D257" s="32"/>
      <c r="E257" s="33"/>
      <c r="F257" s="33"/>
      <c r="G257" s="33"/>
      <c r="H257" s="33"/>
      <c r="I257" s="33"/>
      <c r="J257" s="33"/>
      <c r="K257" s="33"/>
      <c r="L257" s="33"/>
      <c r="M257" s="33"/>
      <c r="N257" s="33"/>
      <c r="O257" s="33"/>
      <c r="P257" s="33"/>
      <c r="Q257" s="33"/>
      <c r="R257" s="33"/>
      <c r="S257" s="33"/>
      <c r="T257" s="33"/>
      <c r="U257" s="33"/>
      <c r="V257" s="33"/>
      <c r="W257" s="33"/>
      <c r="X257" s="33"/>
      <c r="Y257" s="33"/>
      <c r="Z257" s="33"/>
      <c r="AA257" s="33"/>
      <c r="AB257" s="33"/>
      <c r="AC257" s="33"/>
      <c r="AD257" s="33"/>
      <c r="AE257" s="33"/>
      <c r="AF257" s="33"/>
      <c r="AG257" s="33"/>
      <c r="AH257" s="33"/>
      <c r="AI257" s="33"/>
      <c r="AJ257" s="33"/>
      <c r="AK257" s="33"/>
      <c r="AL257" s="33"/>
      <c r="AM257" s="33"/>
      <c r="AN257" s="33"/>
      <c r="AO257" s="33"/>
      <c r="AP257" s="33"/>
      <c r="AQ257" s="33"/>
      <c r="AR257" s="33"/>
      <c r="AS257" s="34"/>
      <c r="AU257" s="75"/>
      <c r="AV257" s="75"/>
      <c r="AW257" s="75"/>
      <c r="AX257" s="75"/>
      <c r="AY257" s="75"/>
      <c r="AZ257" s="75"/>
      <c r="BB257" s="40" t="b">
        <v>1</v>
      </c>
    </row>
    <row r="258" spans="1:55" x14ac:dyDescent="0.2">
      <c r="A258" s="1"/>
      <c r="B258" s="45"/>
      <c r="C258" s="32"/>
      <c r="D258" s="68" t="s">
        <v>524</v>
      </c>
      <c r="E258" s="33">
        <v>188058.35624999998</v>
      </c>
      <c r="F258" s="33">
        <v>220006.81296064367</v>
      </c>
      <c r="G258" s="33">
        <v>130379.46088126785</v>
      </c>
      <c r="H258" s="33">
        <v>146455.17488460749</v>
      </c>
      <c r="I258" s="33">
        <v>137405.08602515681</v>
      </c>
      <c r="J258" s="33">
        <v>125569.19458851707</v>
      </c>
      <c r="K258" s="33">
        <v>191534.99070561765</v>
      </c>
      <c r="L258" s="33">
        <v>197296.26762375433</v>
      </c>
      <c r="M258" s="33">
        <v>204167.11286195018</v>
      </c>
      <c r="N258" s="33">
        <v>211553.58945421487</v>
      </c>
      <c r="O258" s="33">
        <v>219473.57431661597</v>
      </c>
      <c r="P258" s="33">
        <v>227945.45318932191</v>
      </c>
      <c r="Q258" s="33">
        <v>236988.13383880001</v>
      </c>
      <c r="R258" s="33">
        <v>246301.34353298147</v>
      </c>
      <c r="S258" s="33">
        <v>255892.28636139468</v>
      </c>
      <c r="T258" s="33">
        <v>265768.34636553132</v>
      </c>
      <c r="U258" s="33">
        <v>275937.09185528877</v>
      </c>
      <c r="V258" s="33">
        <v>286406.27982609032</v>
      </c>
      <c r="W258" s="33">
        <v>297183.86047898181</v>
      </c>
      <c r="X258" s="33">
        <v>308277.98184605862</v>
      </c>
      <c r="Y258" s="33">
        <v>319696.99452362687</v>
      </c>
      <c r="Z258" s="33">
        <v>331449.45651555934</v>
      </c>
      <c r="AA258" s="33">
        <v>343544.13818935968</v>
      </c>
      <c r="AB258" s="33">
        <v>355990.02734750579</v>
      </c>
      <c r="AC258" s="33">
        <v>368796.33441670216</v>
      </c>
      <c r="AD258" s="33">
        <v>381972.49775772722</v>
      </c>
      <c r="AE258" s="33">
        <v>395528.18909862661</v>
      </c>
      <c r="AF258" s="33">
        <v>409473.319094059</v>
      </c>
      <c r="AG258" s="33">
        <v>423818.0430136692</v>
      </c>
      <c r="AH258" s="33">
        <v>438572.76656242611</v>
      </c>
      <c r="AI258" s="33">
        <v>453748.15183592786</v>
      </c>
      <c r="AJ258" s="33">
        <v>469355.12341374473</v>
      </c>
      <c r="AK258" s="33">
        <v>485404.87459393992</v>
      </c>
      <c r="AL258" s="33">
        <v>501908.87377197738</v>
      </c>
      <c r="AM258" s="33">
        <v>518878.87096729875</v>
      </c>
      <c r="AN258" s="33">
        <v>536326.90450092417</v>
      </c>
      <c r="AO258" s="33">
        <v>554265.30782750773</v>
      </c>
      <c r="AP258" s="33">
        <v>572706.71652535431</v>
      </c>
      <c r="AQ258" s="33">
        <v>591664.07544798357</v>
      </c>
      <c r="AR258" s="33">
        <v>611150.64604090806</v>
      </c>
      <c r="AS258" s="34">
        <v>631180.01382737025</v>
      </c>
      <c r="AU258" s="46" t="s">
        <v>229</v>
      </c>
      <c r="AV258" s="46" t="s">
        <v>525</v>
      </c>
      <c r="AW258" s="46" t="s">
        <v>526</v>
      </c>
      <c r="AX258" s="46" t="s">
        <v>527</v>
      </c>
      <c r="AY258" s="46" t="s">
        <v>528</v>
      </c>
      <c r="AZ258" s="46" t="s">
        <v>529</v>
      </c>
      <c r="BB258" s="47" t="b">
        <v>1</v>
      </c>
    </row>
    <row r="259" spans="1:55" x14ac:dyDescent="0.2">
      <c r="A259" s="1"/>
      <c r="B259" s="45"/>
      <c r="C259" s="32"/>
      <c r="D259" s="68" t="s">
        <v>530</v>
      </c>
      <c r="E259" s="33">
        <v>39900.9599609375</v>
      </c>
      <c r="F259" s="33">
        <v>38828.414215920959</v>
      </c>
      <c r="G259" s="33">
        <v>16543.358743359375</v>
      </c>
      <c r="H259" s="33">
        <v>16874.225918226562</v>
      </c>
      <c r="I259" s="33">
        <v>17211.710436591093</v>
      </c>
      <c r="J259" s="33">
        <v>17555.944645322917</v>
      </c>
      <c r="K259" s="33">
        <v>18281.166536938901</v>
      </c>
      <c r="L259" s="33">
        <v>19028.374926361397</v>
      </c>
      <c r="M259" s="33">
        <v>19798.159184746019</v>
      </c>
      <c r="N259" s="33">
        <v>20591.123463495478</v>
      </c>
      <c r="O259" s="33">
        <v>21407.887049721019</v>
      </c>
      <c r="P259" s="33">
        <v>22249.084730010185</v>
      </c>
      <c r="Q259" s="33">
        <v>23115.367162691029</v>
      </c>
      <c r="R259" s="33">
        <v>24007.4012587871</v>
      </c>
      <c r="S259" s="33">
        <v>24925.870571861939</v>
      </c>
      <c r="T259" s="33">
        <v>25871.475696956255</v>
      </c>
      <c r="U259" s="33">
        <v>26844.934678825601</v>
      </c>
      <c r="V259" s="33">
        <v>27846.983429690936</v>
      </c>
      <c r="W259" s="33">
        <v>28878.376156719358</v>
      </c>
      <c r="X259" s="33">
        <v>29939.885799457035</v>
      </c>
      <c r="Y259" s="33">
        <v>31032.304477441536</v>
      </c>
      <c r="Z259" s="33">
        <v>32156.443948225635</v>
      </c>
      <c r="AA259" s="33">
        <v>33313.136076050119</v>
      </c>
      <c r="AB259" s="33">
        <v>34503.233311408294</v>
      </c>
      <c r="AC259" s="33">
        <v>35727.609181750369</v>
      </c>
      <c r="AD259" s="33">
        <v>36987.158793581577</v>
      </c>
      <c r="AE259" s="33">
        <v>38282.799346213316</v>
      </c>
      <c r="AF259" s="33">
        <v>39615.470657432903</v>
      </c>
      <c r="AG259" s="33">
        <v>40986.135701362793</v>
      </c>
      <c r="AH259" s="33">
        <v>42395.7811587869</v>
      </c>
      <c r="AI259" s="33">
        <v>43845.417980227423</v>
      </c>
      <c r="AJ259" s="33">
        <v>45336.081962062053</v>
      </c>
      <c r="AK259" s="33">
        <v>46868.834335977976</v>
      </c>
      <c r="AL259" s="33">
        <v>48444.762372065721</v>
      </c>
      <c r="AM259" s="33">
        <v>50064.979995862574</v>
      </c>
      <c r="AN259" s="33">
        <v>51730.628419662484</v>
      </c>
      <c r="AO259" s="33">
        <v>53442.876788416041</v>
      </c>
      <c r="AP259" s="33">
        <v>55202.922840551866</v>
      </c>
      <c r="AQ259" s="33">
        <v>57011.993584057767</v>
      </c>
      <c r="AR259" s="33">
        <v>58871.345988167683</v>
      </c>
      <c r="AS259" s="34">
        <v>60782.267691008368</v>
      </c>
      <c r="AU259" s="46" t="s">
        <v>229</v>
      </c>
      <c r="AV259" s="46" t="s">
        <v>525</v>
      </c>
      <c r="AW259" s="46" t="s">
        <v>526</v>
      </c>
      <c r="AX259" s="46" t="s">
        <v>527</v>
      </c>
      <c r="AY259" s="46" t="s">
        <v>528</v>
      </c>
      <c r="AZ259" s="46" t="s">
        <v>531</v>
      </c>
      <c r="BB259" s="47" t="b">
        <v>1</v>
      </c>
    </row>
    <row r="260" spans="1:55" hidden="1" x14ac:dyDescent="0.2">
      <c r="A260" s="1"/>
      <c r="B260" s="45"/>
      <c r="C260" s="32"/>
      <c r="D260" s="67" t="s">
        <v>532</v>
      </c>
      <c r="E260" s="33">
        <v>0</v>
      </c>
      <c r="F260" s="33">
        <v>0</v>
      </c>
      <c r="G260" s="33">
        <v>0</v>
      </c>
      <c r="H260" s="33">
        <v>0</v>
      </c>
      <c r="I260" s="33">
        <v>0</v>
      </c>
      <c r="J260" s="33">
        <v>0</v>
      </c>
      <c r="K260" s="33">
        <v>0</v>
      </c>
      <c r="L260" s="33">
        <v>0</v>
      </c>
      <c r="M260" s="33">
        <v>0</v>
      </c>
      <c r="N260" s="33">
        <v>0</v>
      </c>
      <c r="O260" s="33">
        <v>0</v>
      </c>
      <c r="P260" s="33">
        <v>0</v>
      </c>
      <c r="Q260" s="33">
        <v>0</v>
      </c>
      <c r="R260" s="33">
        <v>0</v>
      </c>
      <c r="S260" s="33">
        <v>0</v>
      </c>
      <c r="T260" s="33">
        <v>0</v>
      </c>
      <c r="U260" s="33">
        <v>0</v>
      </c>
      <c r="V260" s="33">
        <v>0</v>
      </c>
      <c r="W260" s="33">
        <v>0</v>
      </c>
      <c r="X260" s="33">
        <v>0</v>
      </c>
      <c r="Y260" s="33">
        <v>0</v>
      </c>
      <c r="Z260" s="33">
        <v>0</v>
      </c>
      <c r="AA260" s="33">
        <v>0</v>
      </c>
      <c r="AB260" s="33">
        <v>0</v>
      </c>
      <c r="AC260" s="33">
        <v>0</v>
      </c>
      <c r="AD260" s="33">
        <v>0</v>
      </c>
      <c r="AE260" s="33">
        <v>0</v>
      </c>
      <c r="AF260" s="33">
        <v>0</v>
      </c>
      <c r="AG260" s="33">
        <v>0</v>
      </c>
      <c r="AH260" s="33">
        <v>0</v>
      </c>
      <c r="AI260" s="33">
        <v>0</v>
      </c>
      <c r="AJ260" s="33">
        <v>0</v>
      </c>
      <c r="AK260" s="33">
        <v>0</v>
      </c>
      <c r="AL260" s="33">
        <v>0</v>
      </c>
      <c r="AM260" s="33">
        <v>0</v>
      </c>
      <c r="AN260" s="33">
        <v>0</v>
      </c>
      <c r="AO260" s="33">
        <v>0</v>
      </c>
      <c r="AP260" s="33">
        <v>0</v>
      </c>
      <c r="AQ260" s="33">
        <v>0</v>
      </c>
      <c r="AR260" s="33">
        <v>0</v>
      </c>
      <c r="AS260" s="34">
        <v>0</v>
      </c>
      <c r="AU260" s="46" t="s">
        <v>229</v>
      </c>
      <c r="AV260" s="46" t="s">
        <v>525</v>
      </c>
      <c r="AW260" s="46" t="s">
        <v>526</v>
      </c>
      <c r="AX260" s="46" t="s">
        <v>527</v>
      </c>
      <c r="AY260" s="46" t="s">
        <v>528</v>
      </c>
      <c r="AZ260" s="46" t="s">
        <v>533</v>
      </c>
      <c r="BB260" s="47" t="b">
        <v>0</v>
      </c>
    </row>
    <row r="261" spans="1:55" x14ac:dyDescent="0.2">
      <c r="A261" s="1"/>
      <c r="B261" s="45"/>
      <c r="C261" s="32"/>
      <c r="D261" s="32" t="s">
        <v>534</v>
      </c>
      <c r="E261" s="33">
        <v>5946.8397070312494</v>
      </c>
      <c r="F261" s="33">
        <v>4283.8817349524761</v>
      </c>
      <c r="G261" s="33">
        <v>2538.41</v>
      </c>
      <c r="H261" s="33">
        <v>719.67</v>
      </c>
      <c r="I261" s="33">
        <v>0</v>
      </c>
      <c r="J261" s="33">
        <v>0</v>
      </c>
      <c r="K261" s="33">
        <v>0</v>
      </c>
      <c r="L261" s="33">
        <v>0</v>
      </c>
      <c r="M261" s="33">
        <v>0</v>
      </c>
      <c r="N261" s="33">
        <v>0</v>
      </c>
      <c r="O261" s="33">
        <v>0</v>
      </c>
      <c r="P261" s="33">
        <v>0</v>
      </c>
      <c r="Q261" s="33">
        <v>0</v>
      </c>
      <c r="R261" s="33">
        <v>0</v>
      </c>
      <c r="S261" s="33">
        <v>0</v>
      </c>
      <c r="T261" s="33">
        <v>0</v>
      </c>
      <c r="U261" s="33">
        <v>0</v>
      </c>
      <c r="V261" s="33">
        <v>0</v>
      </c>
      <c r="W261" s="33">
        <v>0</v>
      </c>
      <c r="X261" s="33">
        <v>0</v>
      </c>
      <c r="Y261" s="33">
        <v>0</v>
      </c>
      <c r="Z261" s="33">
        <v>0</v>
      </c>
      <c r="AA261" s="33">
        <v>0</v>
      </c>
      <c r="AB261" s="33">
        <v>0</v>
      </c>
      <c r="AC261" s="33">
        <v>0</v>
      </c>
      <c r="AD261" s="33">
        <v>0</v>
      </c>
      <c r="AE261" s="33">
        <v>0</v>
      </c>
      <c r="AF261" s="33">
        <v>0</v>
      </c>
      <c r="AG261" s="33">
        <v>0</v>
      </c>
      <c r="AH261" s="33">
        <v>0</v>
      </c>
      <c r="AI261" s="33">
        <v>0</v>
      </c>
      <c r="AJ261" s="33">
        <v>0</v>
      </c>
      <c r="AK261" s="33">
        <v>0</v>
      </c>
      <c r="AL261" s="33">
        <v>0</v>
      </c>
      <c r="AM261" s="33">
        <v>0</v>
      </c>
      <c r="AN261" s="33">
        <v>0</v>
      </c>
      <c r="AO261" s="33">
        <v>0</v>
      </c>
      <c r="AP261" s="33">
        <v>0</v>
      </c>
      <c r="AQ261" s="33">
        <v>0</v>
      </c>
      <c r="AR261" s="33">
        <v>0</v>
      </c>
      <c r="AS261" s="34">
        <v>0</v>
      </c>
      <c r="AU261" s="46" t="s">
        <v>229</v>
      </c>
      <c r="AV261" s="46" t="s">
        <v>525</v>
      </c>
      <c r="AW261" s="46" t="s">
        <v>535</v>
      </c>
      <c r="AX261" s="46" t="s">
        <v>527</v>
      </c>
      <c r="AY261" s="46" t="s">
        <v>536</v>
      </c>
      <c r="AZ261" s="46" t="s">
        <v>537</v>
      </c>
      <c r="BB261" s="47" t="b">
        <v>1</v>
      </c>
    </row>
    <row r="262" spans="1:55" x14ac:dyDescent="0.2">
      <c r="A262" s="1"/>
      <c r="B262" s="81" t="s">
        <v>538</v>
      </c>
      <c r="C262" s="82"/>
      <c r="D262" s="55"/>
      <c r="E262" s="60">
        <v>233906.15591796872</v>
      </c>
      <c r="F262" s="60">
        <v>263119.10891151708</v>
      </c>
      <c r="G262" s="60">
        <f t="shared" ref="F262:AN262" si="40">SUM(G258:G261)</f>
        <v>149461.22962462722</v>
      </c>
      <c r="H262" s="60">
        <f t="shared" si="40"/>
        <v>164049.07080283406</v>
      </c>
      <c r="I262" s="60">
        <f t="shared" si="40"/>
        <v>154616.7964617479</v>
      </c>
      <c r="J262" s="60">
        <f t="shared" si="40"/>
        <v>143125.13923383999</v>
      </c>
      <c r="K262" s="60">
        <f t="shared" si="40"/>
        <v>209816.15724255654</v>
      </c>
      <c r="L262" s="60">
        <f t="shared" si="40"/>
        <v>216324.64255011574</v>
      </c>
      <c r="M262" s="60">
        <f t="shared" si="40"/>
        <v>223965.27204669619</v>
      </c>
      <c r="N262" s="60">
        <f t="shared" si="40"/>
        <v>232144.71291771036</v>
      </c>
      <c r="O262" s="60">
        <f t="shared" si="40"/>
        <v>240881.461366337</v>
      </c>
      <c r="P262" s="60">
        <f t="shared" si="40"/>
        <v>250194.5379193321</v>
      </c>
      <c r="Q262" s="60">
        <f t="shared" si="40"/>
        <v>260103.50100149104</v>
      </c>
      <c r="R262" s="60">
        <f t="shared" si="40"/>
        <v>270308.74479176855</v>
      </c>
      <c r="S262" s="60">
        <f t="shared" si="40"/>
        <v>280818.1569332566</v>
      </c>
      <c r="T262" s="60">
        <f t="shared" si="40"/>
        <v>291639.8220624876</v>
      </c>
      <c r="U262" s="60">
        <f t="shared" si="40"/>
        <v>302782.02653411438</v>
      </c>
      <c r="V262" s="60">
        <f t="shared" si="40"/>
        <v>314253.26325578126</v>
      </c>
      <c r="W262" s="60">
        <f t="shared" si="40"/>
        <v>326062.23663570115</v>
      </c>
      <c r="X262" s="60">
        <f t="shared" si="40"/>
        <v>338217.86764551565</v>
      </c>
      <c r="Y262" s="60">
        <f t="shared" si="40"/>
        <v>350729.2990010684</v>
      </c>
      <c r="Z262" s="60">
        <f t="shared" si="40"/>
        <v>363605.90046378499</v>
      </c>
      <c r="AA262" s="60">
        <f t="shared" si="40"/>
        <v>376857.2742654098</v>
      </c>
      <c r="AB262" s="60">
        <f t="shared" si="40"/>
        <v>390493.26065891411</v>
      </c>
      <c r="AC262" s="60">
        <f t="shared" si="40"/>
        <v>404523.94359845255</v>
      </c>
      <c r="AD262" s="60">
        <f t="shared" si="40"/>
        <v>418959.65655130881</v>
      </c>
      <c r="AE262" s="60">
        <f t="shared" si="40"/>
        <v>433810.98844483995</v>
      </c>
      <c r="AF262" s="60">
        <f t="shared" si="40"/>
        <v>449088.78975149192</v>
      </c>
      <c r="AG262" s="60">
        <f t="shared" si="40"/>
        <v>464804.178715032</v>
      </c>
      <c r="AH262" s="60">
        <f t="shared" si="40"/>
        <v>480968.54772121302</v>
      </c>
      <c r="AI262" s="60">
        <f t="shared" si="40"/>
        <v>497593.5698161553</v>
      </c>
      <c r="AJ262" s="60">
        <f t="shared" si="40"/>
        <v>514691.20537580678</v>
      </c>
      <c r="AK262" s="60">
        <f t="shared" si="40"/>
        <v>532273.70892991789</v>
      </c>
      <c r="AL262" s="60">
        <f t="shared" si="40"/>
        <v>550353.63614404306</v>
      </c>
      <c r="AM262" s="60">
        <f t="shared" si="40"/>
        <v>568943.85096316133</v>
      </c>
      <c r="AN262" s="60">
        <f t="shared" si="40"/>
        <v>588057.53292058664</v>
      </c>
      <c r="AO262" s="60">
        <f>SUM(AO258:AO261)</f>
        <v>607708.18461592379</v>
      </c>
      <c r="AP262" s="60">
        <f>SUM(AP258:AP261)</f>
        <v>627909.63936590613</v>
      </c>
      <c r="AQ262" s="60">
        <f>SUM(AQ258:AQ261)</f>
        <v>648676.06903204136</v>
      </c>
      <c r="AR262" s="60">
        <f>SUM(AR258:AR261)</f>
        <v>670021.99202907574</v>
      </c>
      <c r="AS262" s="61">
        <f>SUM(AS258:AS261)</f>
        <v>691962.28151837864</v>
      </c>
      <c r="AU262" s="83"/>
      <c r="AV262" s="83"/>
      <c r="AW262" s="83"/>
      <c r="AX262" s="83"/>
      <c r="AY262" s="83"/>
      <c r="AZ262" s="83"/>
      <c r="BB262" s="84" t="b">
        <v>1</v>
      </c>
    </row>
    <row r="263" spans="1:55" x14ac:dyDescent="0.2">
      <c r="A263" s="1"/>
      <c r="B263" s="81" t="s">
        <v>539</v>
      </c>
      <c r="C263" s="82"/>
      <c r="D263" s="55"/>
      <c r="E263" s="60">
        <v>14461718.858563758</v>
      </c>
      <c r="F263" s="60">
        <v>12056287.211442687</v>
      </c>
      <c r="G263" s="60">
        <f t="shared" ref="F263:AN263" si="41">G255+G262</f>
        <v>13703011.595764566</v>
      </c>
      <c r="H263" s="60">
        <f t="shared" si="41"/>
        <v>13961085.774665568</v>
      </c>
      <c r="I263" s="60">
        <f t="shared" si="41"/>
        <v>14200009.56480174</v>
      </c>
      <c r="J263" s="60">
        <f t="shared" si="41"/>
        <v>14442410.656882985</v>
      </c>
      <c r="K263" s="60">
        <f t="shared" si="41"/>
        <v>16030753.045808738</v>
      </c>
      <c r="L263" s="60">
        <f t="shared" si="41"/>
        <v>16418833.480768202</v>
      </c>
      <c r="M263" s="60">
        <f t="shared" si="41"/>
        <v>16816168.241429836</v>
      </c>
      <c r="N263" s="60">
        <f t="shared" si="41"/>
        <v>17222355.194915455</v>
      </c>
      <c r="O263" s="60">
        <f t="shared" si="41"/>
        <v>17637608.436489463</v>
      </c>
      <c r="P263" s="60">
        <f t="shared" si="41"/>
        <v>18062147.084349744</v>
      </c>
      <c r="Q263" s="60">
        <f t="shared" si="41"/>
        <v>18496195.394906837</v>
      </c>
      <c r="R263" s="60">
        <f t="shared" si="41"/>
        <v>18939663.164613605</v>
      </c>
      <c r="S263" s="60">
        <f t="shared" si="41"/>
        <v>19392772.493967537</v>
      </c>
      <c r="T263" s="60">
        <f t="shared" si="41"/>
        <v>19855750.599702377</v>
      </c>
      <c r="U263" s="60">
        <f t="shared" si="41"/>
        <v>20328829.930597331</v>
      </c>
      <c r="V263" s="60">
        <f t="shared" si="41"/>
        <v>20812248.285872243</v>
      </c>
      <c r="W263" s="60">
        <f t="shared" si="41"/>
        <v>21306248.936225671</v>
      </c>
      <c r="X263" s="60">
        <f t="shared" si="41"/>
        <v>21811080.747574389</v>
      </c>
      <c r="Y263" s="60">
        <f t="shared" si="41"/>
        <v>22326998.307553776</v>
      </c>
      <c r="Z263" s="60">
        <f t="shared" si="41"/>
        <v>22854262.054840263</v>
      </c>
      <c r="AA263" s="60">
        <f t="shared" si="41"/>
        <v>23393138.41135785</v>
      </c>
      <c r="AB263" s="60">
        <f t="shared" si="41"/>
        <v>23943899.917432606</v>
      </c>
      <c r="AC263" s="60">
        <f t="shared" si="41"/>
        <v>24506825.369959932</v>
      </c>
      <c r="AD263" s="60">
        <f t="shared" si="41"/>
        <v>25082199.963651225</v>
      </c>
      <c r="AE263" s="60">
        <f t="shared" si="41"/>
        <v>25670315.43542777</v>
      </c>
      <c r="AF263" s="60">
        <f t="shared" si="41"/>
        <v>26271470.212031212</v>
      </c>
      <c r="AG263" s="60">
        <f t="shared" si="41"/>
        <v>26885969.560921658</v>
      </c>
      <c r="AH263" s="60">
        <f t="shared" si="41"/>
        <v>27514125.744535655</v>
      </c>
      <c r="AI263" s="60">
        <f t="shared" si="41"/>
        <v>28156258.177978333</v>
      </c>
      <c r="AJ263" s="60">
        <f t="shared" si="41"/>
        <v>28812693.590225104</v>
      </c>
      <c r="AK263" s="60">
        <f t="shared" si="41"/>
        <v>29483766.188910492</v>
      </c>
      <c r="AL263" s="60">
        <f t="shared" si="41"/>
        <v>30169817.828782871</v>
      </c>
      <c r="AM263" s="60">
        <f t="shared" si="41"/>
        <v>30871198.183905967</v>
      </c>
      <c r="AN263" s="60">
        <f t="shared" si="41"/>
        <v>31588264.923689585</v>
      </c>
      <c r="AO263" s="60">
        <f>AO255+AO262</f>
        <v>32321383.892833821</v>
      </c>
      <c r="AP263" s="60">
        <f>AP255+AP262</f>
        <v>33070929.295272935</v>
      </c>
      <c r="AQ263" s="60">
        <f>AQ255+AQ262</f>
        <v>33837283.882206753</v>
      </c>
      <c r="AR263" s="60">
        <f>AR255+AR262</f>
        <v>34620839.144309841</v>
      </c>
      <c r="AS263" s="61">
        <f>AS255+AS262</f>
        <v>35421995.508209914</v>
      </c>
      <c r="AU263" s="83"/>
      <c r="AV263" s="83"/>
      <c r="AW263" s="83"/>
      <c r="AX263" s="83"/>
      <c r="AY263" s="83"/>
      <c r="AZ263" s="83"/>
      <c r="BB263" s="84" t="b">
        <v>1</v>
      </c>
    </row>
    <row r="264" spans="1:55" x14ac:dyDescent="0.2">
      <c r="A264" s="1"/>
      <c r="B264" s="70" t="s">
        <v>540</v>
      </c>
      <c r="C264" s="71"/>
      <c r="D264" s="72"/>
      <c r="E264" s="60">
        <v>-758178.75204764493</v>
      </c>
      <c r="F264" s="60">
        <v>627130.61476393975</v>
      </c>
      <c r="G264" s="60">
        <f t="shared" ref="F264:AS264" si="42">G106-G263</f>
        <v>103365.71138333902</v>
      </c>
      <c r="H264" s="60">
        <f t="shared" si="42"/>
        <v>76558.438625296578</v>
      </c>
      <c r="I264" s="60">
        <f t="shared" si="42"/>
        <v>73526.892754942179</v>
      </c>
      <c r="J264" s="60">
        <f t="shared" si="42"/>
        <v>69338.792648063973</v>
      </c>
      <c r="K264" s="60">
        <f t="shared" si="42"/>
        <v>-968210.7822528705</v>
      </c>
      <c r="L264" s="60">
        <f t="shared" si="42"/>
        <v>-789736.16432021186</v>
      </c>
      <c r="M264" s="60">
        <f t="shared" si="42"/>
        <v>-604874.64306744002</v>
      </c>
      <c r="N264" s="60">
        <f t="shared" si="42"/>
        <v>-412805.31290398911</v>
      </c>
      <c r="O264" s="60">
        <f t="shared" si="42"/>
        <v>-213313.0019650273</v>
      </c>
      <c r="P264" s="60">
        <f t="shared" si="42"/>
        <v>-6176.814634680748</v>
      </c>
      <c r="Q264" s="60">
        <f t="shared" si="42"/>
        <v>208830.01133523881</v>
      </c>
      <c r="R264" s="60">
        <f t="shared" si="42"/>
        <v>432259.96718386933</v>
      </c>
      <c r="S264" s="60">
        <f t="shared" si="42"/>
        <v>664364.77949291095</v>
      </c>
      <c r="T264" s="60">
        <f t="shared" si="42"/>
        <v>905402.87465530634</v>
      </c>
      <c r="U264" s="60">
        <f t="shared" si="42"/>
        <v>1155639.5461772084</v>
      </c>
      <c r="V264" s="60">
        <f t="shared" si="42"/>
        <v>1415347.1259918474</v>
      </c>
      <c r="W264" s="60">
        <f t="shared" si="42"/>
        <v>1684805.1598792113</v>
      </c>
      <c r="X264" s="60">
        <f t="shared" si="42"/>
        <v>1964300.5870872103</v>
      </c>
      <c r="Y264" s="60">
        <f t="shared" si="42"/>
        <v>2254127.9242520146</v>
      </c>
      <c r="Z264" s="60">
        <f t="shared" si="42"/>
        <v>2554589.4537179358</v>
      </c>
      <c r="AA264" s="60">
        <f t="shared" si="42"/>
        <v>2865995.4163590446</v>
      </c>
      <c r="AB264" s="60">
        <f t="shared" si="42"/>
        <v>3188664.2090074942</v>
      </c>
      <c r="AC264" s="60">
        <f t="shared" si="42"/>
        <v>3522922.5865954198</v>
      </c>
      <c r="AD264" s="60">
        <f t="shared" si="42"/>
        <v>3869105.8691202514</v>
      </c>
      <c r="AE264" s="60">
        <f t="shared" si="42"/>
        <v>4227558.1535453312</v>
      </c>
      <c r="AF264" s="60">
        <f t="shared" si="42"/>
        <v>4598632.5307505839</v>
      </c>
      <c r="AG264" s="60">
        <f t="shared" si="42"/>
        <v>4982691.3076503612</v>
      </c>
      <c r="AH264" s="60">
        <f t="shared" si="42"/>
        <v>5380106.2345984541</v>
      </c>
      <c r="AI264" s="60">
        <f t="shared" si="42"/>
        <v>5791258.7382029407</v>
      </c>
      <c r="AJ264" s="60">
        <f t="shared" si="42"/>
        <v>6216540.1596762501</v>
      </c>
      <c r="AK264" s="60">
        <f t="shared" si="42"/>
        <v>6656351.9988485575</v>
      </c>
      <c r="AL264" s="60">
        <f t="shared" si="42"/>
        <v>7111106.1639761701</v>
      </c>
      <c r="AM264" s="60">
        <f t="shared" si="42"/>
        <v>7581225.2274785191</v>
      </c>
      <c r="AN264" s="60">
        <f t="shared" si="42"/>
        <v>8067142.687741477</v>
      </c>
      <c r="AO264" s="60">
        <f t="shared" si="42"/>
        <v>8569303.2371269688</v>
      </c>
      <c r="AP264" s="60">
        <f t="shared" si="42"/>
        <v>9088163.0363326706</v>
      </c>
      <c r="AQ264" s="60">
        <f t="shared" si="42"/>
        <v>9624189.9952486083</v>
      </c>
      <c r="AR264" s="60">
        <f t="shared" si="42"/>
        <v>10177864.060460359</v>
      </c>
      <c r="AS264" s="61">
        <f t="shared" si="42"/>
        <v>10749677.509553157</v>
      </c>
      <c r="AU264" s="62"/>
      <c r="AV264" s="62"/>
      <c r="AW264" s="62"/>
      <c r="AX264" s="62"/>
      <c r="AY264" s="62"/>
      <c r="AZ264" s="62"/>
      <c r="BB264" s="53"/>
    </row>
    <row r="265" spans="1:55" x14ac:dyDescent="0.2">
      <c r="A265" s="1"/>
      <c r="B265" s="85"/>
      <c r="C265" s="86"/>
      <c r="D265" s="87"/>
      <c r="E265" s="33"/>
      <c r="F265" s="33"/>
      <c r="G265" s="33"/>
      <c r="H265" s="33"/>
      <c r="I265" s="33"/>
      <c r="J265" s="33"/>
      <c r="K265" s="33"/>
      <c r="L265" s="33"/>
      <c r="M265" s="33"/>
      <c r="N265" s="33"/>
      <c r="O265" s="33"/>
      <c r="P265" s="33"/>
      <c r="Q265" s="33"/>
      <c r="R265" s="33"/>
      <c r="S265" s="33"/>
      <c r="T265" s="33"/>
      <c r="U265" s="33"/>
      <c r="V265" s="33"/>
      <c r="W265" s="33"/>
      <c r="X265" s="33"/>
      <c r="Y265" s="33"/>
      <c r="Z265" s="33"/>
      <c r="AA265" s="33"/>
      <c r="AB265" s="33"/>
      <c r="AC265" s="33"/>
      <c r="AD265" s="33"/>
      <c r="AE265" s="33"/>
      <c r="AF265" s="33"/>
      <c r="AG265" s="33"/>
      <c r="AH265" s="33"/>
      <c r="AI265" s="33"/>
      <c r="AJ265" s="33"/>
      <c r="AK265" s="33"/>
      <c r="AL265" s="33"/>
      <c r="AM265" s="33"/>
      <c r="AN265" s="33"/>
      <c r="AO265" s="33"/>
      <c r="AP265" s="33"/>
      <c r="AQ265" s="33"/>
      <c r="AR265" s="33"/>
      <c r="AS265" s="34"/>
      <c r="AU265" s="88"/>
      <c r="AV265" s="88"/>
      <c r="AW265" s="88"/>
      <c r="AX265" s="88"/>
      <c r="AY265" s="88"/>
      <c r="AZ265" s="88"/>
      <c r="BB265" s="89"/>
    </row>
    <row r="266" spans="1:55" x14ac:dyDescent="0.2">
      <c r="B266" s="13" t="s">
        <v>541</v>
      </c>
      <c r="C266" s="14"/>
      <c r="D266" s="15"/>
      <c r="E266" s="15"/>
      <c r="F266" s="15"/>
      <c r="G266" s="15"/>
      <c r="H266" s="15"/>
      <c r="I266" s="15"/>
      <c r="J266" s="15"/>
      <c r="K266" s="15"/>
      <c r="L266" s="15"/>
      <c r="M266" s="15"/>
      <c r="N266" s="15"/>
      <c r="O266" s="15"/>
      <c r="P266" s="15"/>
      <c r="Q266" s="15"/>
      <c r="R266" s="15"/>
      <c r="S266" s="15"/>
      <c r="T266" s="15"/>
      <c r="U266" s="15"/>
      <c r="V266" s="15"/>
      <c r="W266" s="15"/>
      <c r="X266" s="15"/>
      <c r="Y266" s="15"/>
      <c r="Z266" s="15"/>
      <c r="AA266" s="15"/>
      <c r="AB266" s="15"/>
      <c r="AC266" s="15"/>
      <c r="AD266" s="15"/>
      <c r="AE266" s="15"/>
      <c r="AF266" s="15"/>
      <c r="AG266" s="15"/>
      <c r="AH266" s="15"/>
      <c r="AI266" s="15"/>
      <c r="AJ266" s="15"/>
      <c r="AK266" s="15"/>
      <c r="AL266" s="15"/>
      <c r="AM266" s="15"/>
      <c r="AN266" s="15"/>
      <c r="AO266" s="15"/>
      <c r="AP266" s="15"/>
      <c r="AQ266" s="15"/>
      <c r="AR266" s="15"/>
      <c r="AS266" s="15"/>
      <c r="AU266" s="18"/>
      <c r="AV266" s="18"/>
      <c r="AW266" s="18"/>
      <c r="AX266" s="18"/>
      <c r="AY266" s="18"/>
      <c r="AZ266" s="18"/>
      <c r="BB266" s="90" t="b">
        <v>1</v>
      </c>
    </row>
    <row r="267" spans="1:55" x14ac:dyDescent="0.2">
      <c r="A267" s="1"/>
      <c r="B267" s="91" t="s">
        <v>542</v>
      </c>
      <c r="C267" s="92"/>
      <c r="D267" s="93"/>
      <c r="E267" s="33"/>
      <c r="F267" s="33"/>
      <c r="G267" s="33"/>
      <c r="H267" s="33"/>
      <c r="I267" s="33"/>
      <c r="J267" s="33"/>
      <c r="K267" s="33"/>
      <c r="L267" s="33"/>
      <c r="M267" s="33"/>
      <c r="N267" s="33"/>
      <c r="O267" s="33"/>
      <c r="P267" s="33"/>
      <c r="Q267" s="33"/>
      <c r="R267" s="33"/>
      <c r="S267" s="33"/>
      <c r="T267" s="33"/>
      <c r="U267" s="33"/>
      <c r="V267" s="33"/>
      <c r="W267" s="33"/>
      <c r="X267" s="33"/>
      <c r="Y267" s="33"/>
      <c r="Z267" s="33"/>
      <c r="AA267" s="33"/>
      <c r="AB267" s="33"/>
      <c r="AC267" s="33"/>
      <c r="AD267" s="33"/>
      <c r="AE267" s="33"/>
      <c r="AF267" s="33"/>
      <c r="AG267" s="33"/>
      <c r="AH267" s="33"/>
      <c r="AI267" s="33"/>
      <c r="AJ267" s="33"/>
      <c r="AK267" s="33"/>
      <c r="AL267" s="33"/>
      <c r="AM267" s="33"/>
      <c r="AN267" s="33"/>
      <c r="AO267" s="33"/>
      <c r="AP267" s="33"/>
      <c r="AQ267" s="33"/>
      <c r="AR267" s="33"/>
      <c r="AS267" s="34"/>
      <c r="AU267" s="94"/>
      <c r="AV267" s="94"/>
      <c r="AW267" s="94"/>
      <c r="AX267" s="94"/>
      <c r="AY267" s="94"/>
      <c r="AZ267" s="94"/>
      <c r="BB267" s="47" t="b">
        <v>1</v>
      </c>
    </row>
    <row r="268" spans="1:55" x14ac:dyDescent="0.2">
      <c r="A268" s="1"/>
      <c r="B268" s="91"/>
      <c r="C268" s="92"/>
      <c r="D268" s="93" t="s">
        <v>540</v>
      </c>
      <c r="E268" s="33">
        <v>-758178.75204764493</v>
      </c>
      <c r="F268" s="33">
        <v>627130.61476393975</v>
      </c>
      <c r="G268" s="33">
        <f t="shared" ref="F268:AS268" si="43">G264</f>
        <v>103365.71138333902</v>
      </c>
      <c r="H268" s="33">
        <f t="shared" si="43"/>
        <v>76558.438625296578</v>
      </c>
      <c r="I268" s="33">
        <f t="shared" si="43"/>
        <v>73526.892754942179</v>
      </c>
      <c r="J268" s="33">
        <f t="shared" si="43"/>
        <v>69338.792648063973</v>
      </c>
      <c r="K268" s="33">
        <f t="shared" si="43"/>
        <v>-968210.7822528705</v>
      </c>
      <c r="L268" s="33">
        <f t="shared" si="43"/>
        <v>-789736.16432021186</v>
      </c>
      <c r="M268" s="33">
        <f t="shared" si="43"/>
        <v>-604874.64306744002</v>
      </c>
      <c r="N268" s="33">
        <f t="shared" si="43"/>
        <v>-412805.31290398911</v>
      </c>
      <c r="O268" s="33">
        <f t="shared" si="43"/>
        <v>-213313.0019650273</v>
      </c>
      <c r="P268" s="33">
        <f t="shared" si="43"/>
        <v>-6176.814634680748</v>
      </c>
      <c r="Q268" s="33">
        <f t="shared" si="43"/>
        <v>208830.01133523881</v>
      </c>
      <c r="R268" s="33">
        <f t="shared" si="43"/>
        <v>432259.96718386933</v>
      </c>
      <c r="S268" s="33">
        <f t="shared" si="43"/>
        <v>664364.77949291095</v>
      </c>
      <c r="T268" s="33">
        <f t="shared" si="43"/>
        <v>905402.87465530634</v>
      </c>
      <c r="U268" s="33">
        <f t="shared" si="43"/>
        <v>1155639.5461772084</v>
      </c>
      <c r="V268" s="33">
        <f t="shared" si="43"/>
        <v>1415347.1259918474</v>
      </c>
      <c r="W268" s="33">
        <f t="shared" si="43"/>
        <v>1684805.1598792113</v>
      </c>
      <c r="X268" s="33">
        <f t="shared" si="43"/>
        <v>1964300.5870872103</v>
      </c>
      <c r="Y268" s="33">
        <f t="shared" si="43"/>
        <v>2254127.9242520146</v>
      </c>
      <c r="Z268" s="33">
        <f t="shared" si="43"/>
        <v>2554589.4537179358</v>
      </c>
      <c r="AA268" s="33">
        <f t="shared" si="43"/>
        <v>2865995.4163590446</v>
      </c>
      <c r="AB268" s="33">
        <f t="shared" si="43"/>
        <v>3188664.2090074942</v>
      </c>
      <c r="AC268" s="33">
        <f t="shared" si="43"/>
        <v>3522922.5865954198</v>
      </c>
      <c r="AD268" s="33">
        <f t="shared" si="43"/>
        <v>3869105.8691202514</v>
      </c>
      <c r="AE268" s="33">
        <f t="shared" si="43"/>
        <v>4227558.1535453312</v>
      </c>
      <c r="AF268" s="33">
        <f t="shared" si="43"/>
        <v>4598632.5307505839</v>
      </c>
      <c r="AG268" s="33">
        <f t="shared" si="43"/>
        <v>4982691.3076503612</v>
      </c>
      <c r="AH268" s="33">
        <f t="shared" si="43"/>
        <v>5380106.2345984541</v>
      </c>
      <c r="AI268" s="33">
        <f t="shared" si="43"/>
        <v>5791258.7382029407</v>
      </c>
      <c r="AJ268" s="33">
        <f t="shared" si="43"/>
        <v>6216540.1596762501</v>
      </c>
      <c r="AK268" s="33">
        <f t="shared" si="43"/>
        <v>6656351.9988485575</v>
      </c>
      <c r="AL268" s="33">
        <f t="shared" si="43"/>
        <v>7111106.1639761701</v>
      </c>
      <c r="AM268" s="33">
        <f t="shared" si="43"/>
        <v>7581225.2274785191</v>
      </c>
      <c r="AN268" s="33">
        <f t="shared" si="43"/>
        <v>8067142.687741477</v>
      </c>
      <c r="AO268" s="33">
        <f t="shared" si="43"/>
        <v>8569303.2371269688</v>
      </c>
      <c r="AP268" s="33">
        <f t="shared" si="43"/>
        <v>9088163.0363326706</v>
      </c>
      <c r="AQ268" s="33">
        <f t="shared" si="43"/>
        <v>9624189.9952486083</v>
      </c>
      <c r="AR268" s="33">
        <f t="shared" si="43"/>
        <v>10177864.060460359</v>
      </c>
      <c r="AS268" s="34">
        <f t="shared" si="43"/>
        <v>10749677.509553157</v>
      </c>
      <c r="AU268" s="95"/>
      <c r="AV268" s="95"/>
      <c r="AW268" s="95"/>
      <c r="AX268" s="95"/>
      <c r="AY268" s="95"/>
      <c r="AZ268" s="95"/>
      <c r="BB268" s="96" t="b">
        <v>1</v>
      </c>
    </row>
    <row r="269" spans="1:55" x14ac:dyDescent="0.2">
      <c r="A269" s="97"/>
      <c r="B269" s="91"/>
      <c r="C269" s="92"/>
      <c r="D269" s="98" t="s">
        <v>543</v>
      </c>
      <c r="E269" s="50">
        <v>-8.7499999208375812E-3</v>
      </c>
      <c r="F269" s="50">
        <v>0</v>
      </c>
      <c r="G269" s="50">
        <v>0</v>
      </c>
      <c r="H269" s="50">
        <v>0</v>
      </c>
      <c r="I269" s="50">
        <v>0</v>
      </c>
      <c r="J269" s="50">
        <v>0</v>
      </c>
      <c r="K269" s="50">
        <v>0</v>
      </c>
      <c r="L269" s="50">
        <v>0</v>
      </c>
      <c r="M269" s="50">
        <v>0</v>
      </c>
      <c r="N269" s="50">
        <v>0</v>
      </c>
      <c r="O269" s="50">
        <v>0</v>
      </c>
      <c r="P269" s="50">
        <v>0</v>
      </c>
      <c r="Q269" s="50">
        <v>0</v>
      </c>
      <c r="R269" s="50">
        <v>0</v>
      </c>
      <c r="S269" s="50">
        <v>0</v>
      </c>
      <c r="T269" s="50">
        <v>0</v>
      </c>
      <c r="U269" s="50">
        <v>0</v>
      </c>
      <c r="V269" s="50">
        <v>0</v>
      </c>
      <c r="W269" s="50">
        <v>0</v>
      </c>
      <c r="X269" s="50">
        <v>0</v>
      </c>
      <c r="Y269" s="50">
        <v>0</v>
      </c>
      <c r="Z269" s="50">
        <v>0</v>
      </c>
      <c r="AA269" s="50">
        <v>0</v>
      </c>
      <c r="AB269" s="50">
        <v>0</v>
      </c>
      <c r="AC269" s="50">
        <v>0</v>
      </c>
      <c r="AD269" s="50">
        <v>0</v>
      </c>
      <c r="AE269" s="50">
        <v>0</v>
      </c>
      <c r="AF269" s="50">
        <v>0</v>
      </c>
      <c r="AG269" s="50">
        <v>0</v>
      </c>
      <c r="AH269" s="50">
        <v>0</v>
      </c>
      <c r="AI269" s="50">
        <v>0</v>
      </c>
      <c r="AJ269" s="50">
        <v>0</v>
      </c>
      <c r="AK269" s="50">
        <v>0</v>
      </c>
      <c r="AL269" s="50">
        <v>0</v>
      </c>
      <c r="AM269" s="50">
        <v>0</v>
      </c>
      <c r="AN269" s="50">
        <v>0</v>
      </c>
      <c r="AO269" s="50">
        <v>0</v>
      </c>
      <c r="AP269" s="50">
        <v>0</v>
      </c>
      <c r="AQ269" s="50">
        <v>0</v>
      </c>
      <c r="AR269" s="50">
        <v>0</v>
      </c>
      <c r="AS269" s="51">
        <v>0</v>
      </c>
      <c r="AU269" s="46" t="s">
        <v>544</v>
      </c>
      <c r="AV269" s="46" t="s">
        <v>545</v>
      </c>
      <c r="AW269" s="46" t="s">
        <v>542</v>
      </c>
      <c r="AX269" s="46" t="s">
        <v>544</v>
      </c>
      <c r="AY269" s="46" t="s">
        <v>546</v>
      </c>
      <c r="AZ269" s="46" t="s">
        <v>547</v>
      </c>
      <c r="BB269" s="47" t="b">
        <v>1</v>
      </c>
    </row>
    <row r="270" spans="1:55" hidden="1" x14ac:dyDescent="0.2">
      <c r="A270" s="97"/>
      <c r="B270" s="91"/>
      <c r="C270" s="92"/>
      <c r="D270" s="99" t="s">
        <v>548</v>
      </c>
      <c r="E270" s="33">
        <v>0</v>
      </c>
      <c r="F270" s="33">
        <v>0</v>
      </c>
      <c r="G270" s="33">
        <v>0</v>
      </c>
      <c r="H270" s="33">
        <v>0</v>
      </c>
      <c r="I270" s="33">
        <v>0</v>
      </c>
      <c r="J270" s="33">
        <v>0</v>
      </c>
      <c r="K270" s="33">
        <v>0</v>
      </c>
      <c r="L270" s="33">
        <v>0</v>
      </c>
      <c r="M270" s="33">
        <v>0</v>
      </c>
      <c r="N270" s="33">
        <v>0</v>
      </c>
      <c r="O270" s="33">
        <v>0</v>
      </c>
      <c r="P270" s="33">
        <v>0</v>
      </c>
      <c r="Q270" s="33">
        <v>0</v>
      </c>
      <c r="R270" s="33">
        <v>0</v>
      </c>
      <c r="S270" s="33">
        <v>0</v>
      </c>
      <c r="T270" s="33">
        <v>0</v>
      </c>
      <c r="U270" s="33">
        <v>0</v>
      </c>
      <c r="V270" s="33">
        <v>0</v>
      </c>
      <c r="W270" s="33">
        <v>0</v>
      </c>
      <c r="X270" s="33">
        <v>0</v>
      </c>
      <c r="Y270" s="33">
        <v>0</v>
      </c>
      <c r="Z270" s="33">
        <v>0</v>
      </c>
      <c r="AA270" s="33">
        <v>0</v>
      </c>
      <c r="AB270" s="33">
        <v>0</v>
      </c>
      <c r="AC270" s="33">
        <v>0</v>
      </c>
      <c r="AD270" s="33">
        <v>0</v>
      </c>
      <c r="AE270" s="33">
        <v>0</v>
      </c>
      <c r="AF270" s="33">
        <v>0</v>
      </c>
      <c r="AG270" s="33">
        <v>0</v>
      </c>
      <c r="AH270" s="33">
        <v>0</v>
      </c>
      <c r="AI270" s="33">
        <v>0</v>
      </c>
      <c r="AJ270" s="33">
        <v>0</v>
      </c>
      <c r="AK270" s="33">
        <v>0</v>
      </c>
      <c r="AL270" s="33">
        <v>0</v>
      </c>
      <c r="AM270" s="33">
        <v>0</v>
      </c>
      <c r="AN270" s="33">
        <v>0</v>
      </c>
      <c r="AO270" s="33">
        <v>0</v>
      </c>
      <c r="AP270" s="33">
        <v>0</v>
      </c>
      <c r="AQ270" s="33">
        <v>0</v>
      </c>
      <c r="AR270" s="33">
        <v>0</v>
      </c>
      <c r="AS270" s="33">
        <v>0</v>
      </c>
      <c r="AT270" s="54"/>
      <c r="AU270" s="46" t="s">
        <v>544</v>
      </c>
      <c r="AV270" s="46" t="s">
        <v>545</v>
      </c>
      <c r="AW270" s="46" t="s">
        <v>542</v>
      </c>
      <c r="AX270" s="46" t="s">
        <v>544</v>
      </c>
      <c r="AY270" s="46" t="s">
        <v>546</v>
      </c>
      <c r="AZ270" s="46" t="s">
        <v>549</v>
      </c>
      <c r="BA270" s="54"/>
      <c r="BB270" s="47" t="b">
        <v>0</v>
      </c>
      <c r="BC270" s="54"/>
    </row>
    <row r="271" spans="1:55" hidden="1" x14ac:dyDescent="0.2">
      <c r="A271" s="97"/>
      <c r="B271" s="91"/>
      <c r="C271" s="92"/>
      <c r="D271" s="100" t="s">
        <v>550</v>
      </c>
      <c r="E271" s="33">
        <v>0</v>
      </c>
      <c r="F271" s="33">
        <v>0</v>
      </c>
      <c r="G271" s="33">
        <v>0</v>
      </c>
      <c r="H271" s="33">
        <v>0</v>
      </c>
      <c r="I271" s="33">
        <v>0</v>
      </c>
      <c r="J271" s="33">
        <v>0</v>
      </c>
      <c r="K271" s="33">
        <v>0</v>
      </c>
      <c r="L271" s="33">
        <v>0</v>
      </c>
      <c r="M271" s="33">
        <v>0</v>
      </c>
      <c r="N271" s="33">
        <v>0</v>
      </c>
      <c r="O271" s="33">
        <v>0</v>
      </c>
      <c r="P271" s="33">
        <v>0</v>
      </c>
      <c r="Q271" s="33">
        <v>0</v>
      </c>
      <c r="R271" s="33">
        <v>0</v>
      </c>
      <c r="S271" s="33">
        <v>0</v>
      </c>
      <c r="T271" s="33">
        <v>0</v>
      </c>
      <c r="U271" s="33">
        <v>0</v>
      </c>
      <c r="V271" s="33">
        <v>0</v>
      </c>
      <c r="W271" s="33">
        <v>0</v>
      </c>
      <c r="X271" s="33">
        <v>0</v>
      </c>
      <c r="Y271" s="33">
        <v>0</v>
      </c>
      <c r="Z271" s="33">
        <v>0</v>
      </c>
      <c r="AA271" s="33">
        <v>0</v>
      </c>
      <c r="AB271" s="33">
        <v>0</v>
      </c>
      <c r="AC271" s="33">
        <v>0</v>
      </c>
      <c r="AD271" s="33">
        <v>0</v>
      </c>
      <c r="AE271" s="33">
        <v>0</v>
      </c>
      <c r="AF271" s="33">
        <v>0</v>
      </c>
      <c r="AG271" s="33">
        <v>0</v>
      </c>
      <c r="AH271" s="33">
        <v>0</v>
      </c>
      <c r="AI271" s="33">
        <v>0</v>
      </c>
      <c r="AJ271" s="33">
        <v>0</v>
      </c>
      <c r="AK271" s="33">
        <v>0</v>
      </c>
      <c r="AL271" s="33">
        <v>0</v>
      </c>
      <c r="AM271" s="33">
        <v>0</v>
      </c>
      <c r="AN271" s="33">
        <v>0</v>
      </c>
      <c r="AO271" s="33">
        <v>0</v>
      </c>
      <c r="AP271" s="33">
        <v>0</v>
      </c>
      <c r="AQ271" s="33">
        <v>0</v>
      </c>
      <c r="AR271" s="33">
        <v>0</v>
      </c>
      <c r="AS271" s="34">
        <v>0</v>
      </c>
      <c r="AU271" s="46" t="s">
        <v>544</v>
      </c>
      <c r="AV271" s="46" t="s">
        <v>545</v>
      </c>
      <c r="AW271" s="46" t="s">
        <v>542</v>
      </c>
      <c r="AX271" s="46" t="s">
        <v>544</v>
      </c>
      <c r="AY271" s="46" t="s">
        <v>546</v>
      </c>
      <c r="AZ271" s="46" t="s">
        <v>551</v>
      </c>
      <c r="BB271" s="47" t="b">
        <v>0</v>
      </c>
    </row>
    <row r="272" spans="1:55" hidden="1" x14ac:dyDescent="0.2">
      <c r="A272" s="97"/>
      <c r="B272" s="91"/>
      <c r="C272" s="92"/>
      <c r="D272" s="100" t="s">
        <v>552</v>
      </c>
      <c r="E272" s="33">
        <v>0</v>
      </c>
      <c r="F272" s="33">
        <v>0</v>
      </c>
      <c r="G272" s="33">
        <v>0</v>
      </c>
      <c r="H272" s="33">
        <v>0</v>
      </c>
      <c r="I272" s="33">
        <v>0</v>
      </c>
      <c r="J272" s="33">
        <v>0</v>
      </c>
      <c r="K272" s="33">
        <v>0</v>
      </c>
      <c r="L272" s="33">
        <v>0</v>
      </c>
      <c r="M272" s="33">
        <v>0</v>
      </c>
      <c r="N272" s="33">
        <v>0</v>
      </c>
      <c r="O272" s="33">
        <v>0</v>
      </c>
      <c r="P272" s="33">
        <v>0</v>
      </c>
      <c r="Q272" s="33">
        <v>0</v>
      </c>
      <c r="R272" s="33">
        <v>0</v>
      </c>
      <c r="S272" s="33">
        <v>0</v>
      </c>
      <c r="T272" s="33">
        <v>0</v>
      </c>
      <c r="U272" s="33">
        <v>0</v>
      </c>
      <c r="V272" s="33">
        <v>0</v>
      </c>
      <c r="W272" s="33">
        <v>0</v>
      </c>
      <c r="X272" s="33">
        <v>0</v>
      </c>
      <c r="Y272" s="33">
        <v>0</v>
      </c>
      <c r="Z272" s="33">
        <v>0</v>
      </c>
      <c r="AA272" s="33">
        <v>0</v>
      </c>
      <c r="AB272" s="33">
        <v>0</v>
      </c>
      <c r="AC272" s="33">
        <v>0</v>
      </c>
      <c r="AD272" s="33">
        <v>0</v>
      </c>
      <c r="AE272" s="33">
        <v>0</v>
      </c>
      <c r="AF272" s="33">
        <v>0</v>
      </c>
      <c r="AG272" s="33">
        <v>0</v>
      </c>
      <c r="AH272" s="33">
        <v>0</v>
      </c>
      <c r="AI272" s="33">
        <v>0</v>
      </c>
      <c r="AJ272" s="33">
        <v>0</v>
      </c>
      <c r="AK272" s="33">
        <v>0</v>
      </c>
      <c r="AL272" s="33">
        <v>0</v>
      </c>
      <c r="AM272" s="33">
        <v>0</v>
      </c>
      <c r="AN272" s="33">
        <v>0</v>
      </c>
      <c r="AO272" s="33">
        <v>0</v>
      </c>
      <c r="AP272" s="33">
        <v>0</v>
      </c>
      <c r="AQ272" s="33">
        <v>0</v>
      </c>
      <c r="AR272" s="33">
        <v>0</v>
      </c>
      <c r="AS272" s="34">
        <v>0</v>
      </c>
      <c r="AU272" s="46" t="s">
        <v>544</v>
      </c>
      <c r="AV272" s="46" t="s">
        <v>545</v>
      </c>
      <c r="AW272" s="46" t="s">
        <v>542</v>
      </c>
      <c r="AX272" s="46" t="s">
        <v>544</v>
      </c>
      <c r="AY272" s="46" t="s">
        <v>546</v>
      </c>
      <c r="AZ272" s="46" t="s">
        <v>553</v>
      </c>
      <c r="BB272" s="47" t="b">
        <v>0</v>
      </c>
    </row>
    <row r="273" spans="1:54" hidden="1" x14ac:dyDescent="0.2">
      <c r="A273" s="97"/>
      <c r="B273" s="91"/>
      <c r="C273" s="92"/>
      <c r="D273" s="100" t="s">
        <v>554</v>
      </c>
      <c r="E273" s="33">
        <v>0</v>
      </c>
      <c r="F273" s="33">
        <v>0</v>
      </c>
      <c r="G273" s="33">
        <v>0</v>
      </c>
      <c r="H273" s="33">
        <v>0</v>
      </c>
      <c r="I273" s="33">
        <v>0</v>
      </c>
      <c r="J273" s="33">
        <v>0</v>
      </c>
      <c r="K273" s="33">
        <v>0</v>
      </c>
      <c r="L273" s="33">
        <v>0</v>
      </c>
      <c r="M273" s="33">
        <v>0</v>
      </c>
      <c r="N273" s="33">
        <v>0</v>
      </c>
      <c r="O273" s="33">
        <v>0</v>
      </c>
      <c r="P273" s="33">
        <v>0</v>
      </c>
      <c r="Q273" s="33">
        <v>0</v>
      </c>
      <c r="R273" s="33">
        <v>0</v>
      </c>
      <c r="S273" s="33">
        <v>0</v>
      </c>
      <c r="T273" s="33">
        <v>0</v>
      </c>
      <c r="U273" s="33">
        <v>0</v>
      </c>
      <c r="V273" s="33">
        <v>0</v>
      </c>
      <c r="W273" s="33">
        <v>0</v>
      </c>
      <c r="X273" s="33">
        <v>0</v>
      </c>
      <c r="Y273" s="33">
        <v>0</v>
      </c>
      <c r="Z273" s="33">
        <v>0</v>
      </c>
      <c r="AA273" s="33">
        <v>0</v>
      </c>
      <c r="AB273" s="33">
        <v>0</v>
      </c>
      <c r="AC273" s="33">
        <v>0</v>
      </c>
      <c r="AD273" s="33">
        <v>0</v>
      </c>
      <c r="AE273" s="33">
        <v>0</v>
      </c>
      <c r="AF273" s="33">
        <v>0</v>
      </c>
      <c r="AG273" s="33">
        <v>0</v>
      </c>
      <c r="AH273" s="33">
        <v>0</v>
      </c>
      <c r="AI273" s="33">
        <v>0</v>
      </c>
      <c r="AJ273" s="33">
        <v>0</v>
      </c>
      <c r="AK273" s="33">
        <v>0</v>
      </c>
      <c r="AL273" s="33">
        <v>0</v>
      </c>
      <c r="AM273" s="33">
        <v>0</v>
      </c>
      <c r="AN273" s="33">
        <v>0</v>
      </c>
      <c r="AO273" s="33">
        <v>0</v>
      </c>
      <c r="AP273" s="33">
        <v>0</v>
      </c>
      <c r="AQ273" s="33">
        <v>0</v>
      </c>
      <c r="AR273" s="33">
        <v>0</v>
      </c>
      <c r="AS273" s="34">
        <v>0</v>
      </c>
      <c r="AU273" s="46" t="s">
        <v>544</v>
      </c>
      <c r="AV273" s="46" t="s">
        <v>545</v>
      </c>
      <c r="AW273" s="46" t="s">
        <v>542</v>
      </c>
      <c r="AX273" s="46" t="s">
        <v>544</v>
      </c>
      <c r="AY273" s="46" t="s">
        <v>546</v>
      </c>
      <c r="AZ273" s="46" t="s">
        <v>555</v>
      </c>
      <c r="BB273" s="47" t="b">
        <v>0</v>
      </c>
    </row>
    <row r="274" spans="1:54" hidden="1" x14ac:dyDescent="0.2">
      <c r="A274" s="97"/>
      <c r="B274" s="91"/>
      <c r="C274" s="92"/>
      <c r="D274" s="101" t="s">
        <v>556</v>
      </c>
      <c r="E274" s="33">
        <v>0</v>
      </c>
      <c r="F274" s="33">
        <v>0</v>
      </c>
      <c r="G274" s="33">
        <v>0</v>
      </c>
      <c r="H274" s="33">
        <v>0</v>
      </c>
      <c r="I274" s="33">
        <v>0</v>
      </c>
      <c r="J274" s="33">
        <v>0</v>
      </c>
      <c r="K274" s="33">
        <v>0</v>
      </c>
      <c r="L274" s="33">
        <v>0</v>
      </c>
      <c r="M274" s="33">
        <v>0</v>
      </c>
      <c r="N274" s="33">
        <v>0</v>
      </c>
      <c r="O274" s="33">
        <v>0</v>
      </c>
      <c r="P274" s="33">
        <v>0</v>
      </c>
      <c r="Q274" s="33">
        <v>0</v>
      </c>
      <c r="R274" s="33">
        <v>0</v>
      </c>
      <c r="S274" s="33">
        <v>0</v>
      </c>
      <c r="T274" s="33">
        <v>0</v>
      </c>
      <c r="U274" s="33">
        <v>0</v>
      </c>
      <c r="V274" s="33">
        <v>0</v>
      </c>
      <c r="W274" s="33">
        <v>0</v>
      </c>
      <c r="X274" s="33">
        <v>0</v>
      </c>
      <c r="Y274" s="33">
        <v>0</v>
      </c>
      <c r="Z274" s="33">
        <v>0</v>
      </c>
      <c r="AA274" s="33">
        <v>0</v>
      </c>
      <c r="AB274" s="33">
        <v>0</v>
      </c>
      <c r="AC274" s="33">
        <v>0</v>
      </c>
      <c r="AD274" s="33">
        <v>0</v>
      </c>
      <c r="AE274" s="33">
        <v>0</v>
      </c>
      <c r="AF274" s="33">
        <v>0</v>
      </c>
      <c r="AG274" s="33">
        <v>0</v>
      </c>
      <c r="AH274" s="33">
        <v>0</v>
      </c>
      <c r="AI274" s="33">
        <v>0</v>
      </c>
      <c r="AJ274" s="33">
        <v>0</v>
      </c>
      <c r="AK274" s="33">
        <v>0</v>
      </c>
      <c r="AL274" s="33">
        <v>0</v>
      </c>
      <c r="AM274" s="33">
        <v>0</v>
      </c>
      <c r="AN274" s="33">
        <v>0</v>
      </c>
      <c r="AO274" s="33">
        <v>0</v>
      </c>
      <c r="AP274" s="33">
        <v>0</v>
      </c>
      <c r="AQ274" s="33">
        <v>0</v>
      </c>
      <c r="AR274" s="33">
        <v>0</v>
      </c>
      <c r="AS274" s="34">
        <v>0</v>
      </c>
      <c r="AU274" s="46" t="s">
        <v>544</v>
      </c>
      <c r="AV274" s="46" t="s">
        <v>545</v>
      </c>
      <c r="AW274" s="46" t="s">
        <v>542</v>
      </c>
      <c r="AX274" s="46" t="s">
        <v>544</v>
      </c>
      <c r="AY274" s="46" t="s">
        <v>546</v>
      </c>
      <c r="AZ274" s="46" t="s">
        <v>557</v>
      </c>
      <c r="BB274" s="47" t="b">
        <v>0</v>
      </c>
    </row>
    <row r="275" spans="1:54" hidden="1" x14ac:dyDescent="0.2">
      <c r="A275" s="97"/>
      <c r="B275" s="91"/>
      <c r="C275" s="92"/>
      <c r="D275" s="100" t="s">
        <v>558</v>
      </c>
      <c r="E275" s="33">
        <v>0</v>
      </c>
      <c r="F275" s="33">
        <v>0</v>
      </c>
      <c r="G275" s="33">
        <v>0</v>
      </c>
      <c r="H275" s="33">
        <v>0</v>
      </c>
      <c r="I275" s="33">
        <v>0</v>
      </c>
      <c r="J275" s="33">
        <v>0</v>
      </c>
      <c r="K275" s="33">
        <v>0</v>
      </c>
      <c r="L275" s="33">
        <v>0</v>
      </c>
      <c r="M275" s="33">
        <v>0</v>
      </c>
      <c r="N275" s="33">
        <v>0</v>
      </c>
      <c r="O275" s="33">
        <v>0</v>
      </c>
      <c r="P275" s="33">
        <v>0</v>
      </c>
      <c r="Q275" s="33">
        <v>0</v>
      </c>
      <c r="R275" s="33">
        <v>0</v>
      </c>
      <c r="S275" s="33">
        <v>0</v>
      </c>
      <c r="T275" s="33">
        <v>0</v>
      </c>
      <c r="U275" s="33">
        <v>0</v>
      </c>
      <c r="V275" s="33">
        <v>0</v>
      </c>
      <c r="W275" s="33">
        <v>0</v>
      </c>
      <c r="X275" s="33">
        <v>0</v>
      </c>
      <c r="Y275" s="33">
        <v>0</v>
      </c>
      <c r="Z275" s="33">
        <v>0</v>
      </c>
      <c r="AA275" s="33">
        <v>0</v>
      </c>
      <c r="AB275" s="33">
        <v>0</v>
      </c>
      <c r="AC275" s="33">
        <v>0</v>
      </c>
      <c r="AD275" s="33">
        <v>0</v>
      </c>
      <c r="AE275" s="33">
        <v>0</v>
      </c>
      <c r="AF275" s="33">
        <v>0</v>
      </c>
      <c r="AG275" s="33">
        <v>0</v>
      </c>
      <c r="AH275" s="33">
        <v>0</v>
      </c>
      <c r="AI275" s="33">
        <v>0</v>
      </c>
      <c r="AJ275" s="33">
        <v>0</v>
      </c>
      <c r="AK275" s="33">
        <v>0</v>
      </c>
      <c r="AL275" s="33">
        <v>0</v>
      </c>
      <c r="AM275" s="33">
        <v>0</v>
      </c>
      <c r="AN275" s="33">
        <v>0</v>
      </c>
      <c r="AO275" s="33">
        <v>0</v>
      </c>
      <c r="AP275" s="33">
        <v>0</v>
      </c>
      <c r="AQ275" s="33">
        <v>0</v>
      </c>
      <c r="AR275" s="33">
        <v>0</v>
      </c>
      <c r="AS275" s="34">
        <v>0</v>
      </c>
      <c r="AU275" s="46" t="s">
        <v>544</v>
      </c>
      <c r="AV275" s="46" t="s">
        <v>545</v>
      </c>
      <c r="AW275" s="46" t="s">
        <v>542</v>
      </c>
      <c r="AX275" s="46" t="s">
        <v>544</v>
      </c>
      <c r="AY275" s="46" t="s">
        <v>546</v>
      </c>
      <c r="AZ275" s="46" t="s">
        <v>559</v>
      </c>
      <c r="BB275" s="47" t="b">
        <v>0</v>
      </c>
    </row>
    <row r="276" spans="1:54" hidden="1" x14ac:dyDescent="0.2">
      <c r="A276" s="97"/>
      <c r="B276" s="91"/>
      <c r="C276" s="92"/>
      <c r="D276" s="67" t="s">
        <v>560</v>
      </c>
      <c r="E276" s="33">
        <v>0</v>
      </c>
      <c r="F276" s="33">
        <v>0</v>
      </c>
      <c r="G276" s="33">
        <v>0</v>
      </c>
      <c r="H276" s="33">
        <v>0</v>
      </c>
      <c r="I276" s="33">
        <v>0</v>
      </c>
      <c r="J276" s="33">
        <v>0</v>
      </c>
      <c r="K276" s="33">
        <v>0</v>
      </c>
      <c r="L276" s="33">
        <v>0</v>
      </c>
      <c r="M276" s="33">
        <v>0</v>
      </c>
      <c r="N276" s="33">
        <v>0</v>
      </c>
      <c r="O276" s="33">
        <v>0</v>
      </c>
      <c r="P276" s="33">
        <v>0</v>
      </c>
      <c r="Q276" s="33">
        <v>0</v>
      </c>
      <c r="R276" s="33">
        <v>0</v>
      </c>
      <c r="S276" s="33">
        <v>0</v>
      </c>
      <c r="T276" s="33">
        <v>0</v>
      </c>
      <c r="U276" s="33">
        <v>0</v>
      </c>
      <c r="V276" s="33">
        <v>0</v>
      </c>
      <c r="W276" s="33">
        <v>0</v>
      </c>
      <c r="X276" s="33">
        <v>0</v>
      </c>
      <c r="Y276" s="33">
        <v>0</v>
      </c>
      <c r="Z276" s="33">
        <v>0</v>
      </c>
      <c r="AA276" s="33">
        <v>0</v>
      </c>
      <c r="AB276" s="33">
        <v>0</v>
      </c>
      <c r="AC276" s="33">
        <v>0</v>
      </c>
      <c r="AD276" s="33">
        <v>0</v>
      </c>
      <c r="AE276" s="33">
        <v>0</v>
      </c>
      <c r="AF276" s="33">
        <v>0</v>
      </c>
      <c r="AG276" s="33">
        <v>0</v>
      </c>
      <c r="AH276" s="33">
        <v>0</v>
      </c>
      <c r="AI276" s="33">
        <v>0</v>
      </c>
      <c r="AJ276" s="33">
        <v>0</v>
      </c>
      <c r="AK276" s="33">
        <v>0</v>
      </c>
      <c r="AL276" s="33">
        <v>0</v>
      </c>
      <c r="AM276" s="33">
        <v>0</v>
      </c>
      <c r="AN276" s="33">
        <v>0</v>
      </c>
      <c r="AO276" s="33">
        <v>0</v>
      </c>
      <c r="AP276" s="33">
        <v>0</v>
      </c>
      <c r="AQ276" s="33">
        <v>0</v>
      </c>
      <c r="AR276" s="33">
        <v>0</v>
      </c>
      <c r="AS276" s="34">
        <v>0</v>
      </c>
      <c r="AU276" s="46" t="s">
        <v>544</v>
      </c>
      <c r="AV276" s="46" t="s">
        <v>545</v>
      </c>
      <c r="AW276" s="46" t="s">
        <v>542</v>
      </c>
      <c r="AX276" s="46" t="s">
        <v>544</v>
      </c>
      <c r="AY276" s="46" t="s">
        <v>546</v>
      </c>
      <c r="AZ276" s="46" t="s">
        <v>561</v>
      </c>
      <c r="BB276" s="47" t="b">
        <v>0</v>
      </c>
    </row>
    <row r="277" spans="1:54" hidden="1" x14ac:dyDescent="0.2">
      <c r="A277" s="97"/>
      <c r="B277" s="91"/>
      <c r="C277" s="92"/>
      <c r="D277" s="100" t="s">
        <v>562</v>
      </c>
      <c r="E277" s="33">
        <v>0</v>
      </c>
      <c r="F277" s="33">
        <v>0</v>
      </c>
      <c r="G277" s="33">
        <v>0</v>
      </c>
      <c r="H277" s="33">
        <v>0</v>
      </c>
      <c r="I277" s="33">
        <v>0</v>
      </c>
      <c r="J277" s="33">
        <v>0</v>
      </c>
      <c r="K277" s="33">
        <v>0</v>
      </c>
      <c r="L277" s="33">
        <v>0</v>
      </c>
      <c r="M277" s="33">
        <v>0</v>
      </c>
      <c r="N277" s="33">
        <v>0</v>
      </c>
      <c r="O277" s="33">
        <v>0</v>
      </c>
      <c r="P277" s="33">
        <v>0</v>
      </c>
      <c r="Q277" s="33">
        <v>0</v>
      </c>
      <c r="R277" s="33">
        <v>0</v>
      </c>
      <c r="S277" s="33">
        <v>0</v>
      </c>
      <c r="T277" s="33">
        <v>0</v>
      </c>
      <c r="U277" s="33">
        <v>0</v>
      </c>
      <c r="V277" s="33">
        <v>0</v>
      </c>
      <c r="W277" s="33">
        <v>0</v>
      </c>
      <c r="X277" s="33">
        <v>0</v>
      </c>
      <c r="Y277" s="33">
        <v>0</v>
      </c>
      <c r="Z277" s="33">
        <v>0</v>
      </c>
      <c r="AA277" s="33">
        <v>0</v>
      </c>
      <c r="AB277" s="33">
        <v>0</v>
      </c>
      <c r="AC277" s="33">
        <v>0</v>
      </c>
      <c r="AD277" s="33">
        <v>0</v>
      </c>
      <c r="AE277" s="33">
        <v>0</v>
      </c>
      <c r="AF277" s="33">
        <v>0</v>
      </c>
      <c r="AG277" s="33">
        <v>0</v>
      </c>
      <c r="AH277" s="33">
        <v>0</v>
      </c>
      <c r="AI277" s="33">
        <v>0</v>
      </c>
      <c r="AJ277" s="33">
        <v>0</v>
      </c>
      <c r="AK277" s="33">
        <v>0</v>
      </c>
      <c r="AL277" s="33">
        <v>0</v>
      </c>
      <c r="AM277" s="33">
        <v>0</v>
      </c>
      <c r="AN277" s="33">
        <v>0</v>
      </c>
      <c r="AO277" s="33">
        <v>0</v>
      </c>
      <c r="AP277" s="33">
        <v>0</v>
      </c>
      <c r="AQ277" s="33">
        <v>0</v>
      </c>
      <c r="AR277" s="33">
        <v>0</v>
      </c>
      <c r="AS277" s="34">
        <v>0</v>
      </c>
      <c r="AU277" s="46" t="s">
        <v>544</v>
      </c>
      <c r="AV277" s="46" t="s">
        <v>545</v>
      </c>
      <c r="AW277" s="46" t="s">
        <v>542</v>
      </c>
      <c r="AX277" s="46" t="s">
        <v>544</v>
      </c>
      <c r="AY277" s="46" t="s">
        <v>546</v>
      </c>
      <c r="AZ277" s="46" t="s">
        <v>563</v>
      </c>
      <c r="BB277" s="47" t="b">
        <v>0</v>
      </c>
    </row>
    <row r="278" spans="1:54" hidden="1" x14ac:dyDescent="0.2">
      <c r="A278" s="97"/>
      <c r="B278" s="91"/>
      <c r="C278" s="92"/>
      <c r="D278" s="100" t="s">
        <v>564</v>
      </c>
      <c r="E278" s="33">
        <v>0</v>
      </c>
      <c r="F278" s="33">
        <v>0</v>
      </c>
      <c r="G278" s="33">
        <v>0</v>
      </c>
      <c r="H278" s="33">
        <v>0</v>
      </c>
      <c r="I278" s="33">
        <v>0</v>
      </c>
      <c r="J278" s="33">
        <v>0</v>
      </c>
      <c r="K278" s="33">
        <v>0</v>
      </c>
      <c r="L278" s="33">
        <v>0</v>
      </c>
      <c r="M278" s="33">
        <v>0</v>
      </c>
      <c r="N278" s="33">
        <v>0</v>
      </c>
      <c r="O278" s="33">
        <v>0</v>
      </c>
      <c r="P278" s="33">
        <v>0</v>
      </c>
      <c r="Q278" s="33">
        <v>0</v>
      </c>
      <c r="R278" s="33">
        <v>0</v>
      </c>
      <c r="S278" s="33">
        <v>0</v>
      </c>
      <c r="T278" s="33">
        <v>0</v>
      </c>
      <c r="U278" s="33">
        <v>0</v>
      </c>
      <c r="V278" s="33">
        <v>0</v>
      </c>
      <c r="W278" s="33">
        <v>0</v>
      </c>
      <c r="X278" s="33">
        <v>0</v>
      </c>
      <c r="Y278" s="33">
        <v>0</v>
      </c>
      <c r="Z278" s="33">
        <v>0</v>
      </c>
      <c r="AA278" s="33">
        <v>0</v>
      </c>
      <c r="AB278" s="33">
        <v>0</v>
      </c>
      <c r="AC278" s="33">
        <v>0</v>
      </c>
      <c r="AD278" s="33">
        <v>0</v>
      </c>
      <c r="AE278" s="33">
        <v>0</v>
      </c>
      <c r="AF278" s="33">
        <v>0</v>
      </c>
      <c r="AG278" s="33">
        <v>0</v>
      </c>
      <c r="AH278" s="33">
        <v>0</v>
      </c>
      <c r="AI278" s="33">
        <v>0</v>
      </c>
      <c r="AJ278" s="33">
        <v>0</v>
      </c>
      <c r="AK278" s="33">
        <v>0</v>
      </c>
      <c r="AL278" s="33">
        <v>0</v>
      </c>
      <c r="AM278" s="33">
        <v>0</v>
      </c>
      <c r="AN278" s="33">
        <v>0</v>
      </c>
      <c r="AO278" s="33">
        <v>0</v>
      </c>
      <c r="AP278" s="33">
        <v>0</v>
      </c>
      <c r="AQ278" s="33">
        <v>0</v>
      </c>
      <c r="AR278" s="33">
        <v>0</v>
      </c>
      <c r="AS278" s="34">
        <v>0</v>
      </c>
      <c r="AU278" s="46" t="s">
        <v>544</v>
      </c>
      <c r="AV278" s="46" t="s">
        <v>545</v>
      </c>
      <c r="AW278" s="46" t="s">
        <v>542</v>
      </c>
      <c r="AX278" s="46" t="s">
        <v>544</v>
      </c>
      <c r="AY278" s="46" t="s">
        <v>546</v>
      </c>
      <c r="AZ278" s="46" t="s">
        <v>565</v>
      </c>
      <c r="BB278" s="47" t="b">
        <v>0</v>
      </c>
    </row>
    <row r="279" spans="1:54" hidden="1" x14ac:dyDescent="0.2">
      <c r="A279" s="97"/>
      <c r="B279" s="91"/>
      <c r="C279" s="92"/>
      <c r="D279" s="100" t="s">
        <v>566</v>
      </c>
      <c r="E279" s="33">
        <v>0</v>
      </c>
      <c r="F279" s="33">
        <v>0</v>
      </c>
      <c r="G279" s="33">
        <v>0</v>
      </c>
      <c r="H279" s="33">
        <v>0</v>
      </c>
      <c r="I279" s="33">
        <v>0</v>
      </c>
      <c r="J279" s="33">
        <v>0</v>
      </c>
      <c r="K279" s="33">
        <v>0</v>
      </c>
      <c r="L279" s="33">
        <v>0</v>
      </c>
      <c r="M279" s="33">
        <v>0</v>
      </c>
      <c r="N279" s="33">
        <v>0</v>
      </c>
      <c r="O279" s="33">
        <v>0</v>
      </c>
      <c r="P279" s="33">
        <v>0</v>
      </c>
      <c r="Q279" s="33">
        <v>0</v>
      </c>
      <c r="R279" s="33">
        <v>0</v>
      </c>
      <c r="S279" s="33">
        <v>0</v>
      </c>
      <c r="T279" s="33">
        <v>0</v>
      </c>
      <c r="U279" s="33">
        <v>0</v>
      </c>
      <c r="V279" s="33">
        <v>0</v>
      </c>
      <c r="W279" s="33">
        <v>0</v>
      </c>
      <c r="X279" s="33">
        <v>0</v>
      </c>
      <c r="Y279" s="33">
        <v>0</v>
      </c>
      <c r="Z279" s="33">
        <v>0</v>
      </c>
      <c r="AA279" s="33">
        <v>0</v>
      </c>
      <c r="AB279" s="33">
        <v>0</v>
      </c>
      <c r="AC279" s="33">
        <v>0</v>
      </c>
      <c r="AD279" s="33">
        <v>0</v>
      </c>
      <c r="AE279" s="33">
        <v>0</v>
      </c>
      <c r="AF279" s="33">
        <v>0</v>
      </c>
      <c r="AG279" s="33">
        <v>0</v>
      </c>
      <c r="AH279" s="33">
        <v>0</v>
      </c>
      <c r="AI279" s="33">
        <v>0</v>
      </c>
      <c r="AJ279" s="33">
        <v>0</v>
      </c>
      <c r="AK279" s="33">
        <v>0</v>
      </c>
      <c r="AL279" s="33">
        <v>0</v>
      </c>
      <c r="AM279" s="33">
        <v>0</v>
      </c>
      <c r="AN279" s="33">
        <v>0</v>
      </c>
      <c r="AO279" s="33">
        <v>0</v>
      </c>
      <c r="AP279" s="33">
        <v>0</v>
      </c>
      <c r="AQ279" s="33">
        <v>0</v>
      </c>
      <c r="AR279" s="33">
        <v>0</v>
      </c>
      <c r="AS279" s="34">
        <v>0</v>
      </c>
      <c r="AU279" s="46" t="s">
        <v>544</v>
      </c>
      <c r="AV279" s="46" t="s">
        <v>545</v>
      </c>
      <c r="AW279" s="46" t="s">
        <v>542</v>
      </c>
      <c r="AX279" s="46" t="s">
        <v>544</v>
      </c>
      <c r="AY279" s="46" t="s">
        <v>546</v>
      </c>
      <c r="AZ279" s="46" t="s">
        <v>567</v>
      </c>
      <c r="BB279" s="47" t="b">
        <v>0</v>
      </c>
    </row>
    <row r="280" spans="1:54" hidden="1" x14ac:dyDescent="0.2">
      <c r="A280" s="97"/>
      <c r="B280" s="91"/>
      <c r="C280" s="92"/>
      <c r="D280" s="67" t="s">
        <v>568</v>
      </c>
      <c r="E280" s="33">
        <v>0</v>
      </c>
      <c r="F280" s="33">
        <v>0</v>
      </c>
      <c r="G280" s="33">
        <v>0</v>
      </c>
      <c r="H280" s="33">
        <v>0</v>
      </c>
      <c r="I280" s="33">
        <v>0</v>
      </c>
      <c r="J280" s="33">
        <v>0</v>
      </c>
      <c r="K280" s="33">
        <v>0</v>
      </c>
      <c r="L280" s="33">
        <v>0</v>
      </c>
      <c r="M280" s="33">
        <v>0</v>
      </c>
      <c r="N280" s="33">
        <v>0</v>
      </c>
      <c r="O280" s="33">
        <v>0</v>
      </c>
      <c r="P280" s="33">
        <v>0</v>
      </c>
      <c r="Q280" s="33">
        <v>0</v>
      </c>
      <c r="R280" s="33">
        <v>0</v>
      </c>
      <c r="S280" s="33">
        <v>0</v>
      </c>
      <c r="T280" s="33">
        <v>0</v>
      </c>
      <c r="U280" s="33">
        <v>0</v>
      </c>
      <c r="V280" s="33">
        <v>0</v>
      </c>
      <c r="W280" s="33">
        <v>0</v>
      </c>
      <c r="X280" s="33">
        <v>0</v>
      </c>
      <c r="Y280" s="33">
        <v>0</v>
      </c>
      <c r="Z280" s="33">
        <v>0</v>
      </c>
      <c r="AA280" s="33">
        <v>0</v>
      </c>
      <c r="AB280" s="33">
        <v>0</v>
      </c>
      <c r="AC280" s="33">
        <v>0</v>
      </c>
      <c r="AD280" s="33">
        <v>0</v>
      </c>
      <c r="AE280" s="33">
        <v>0</v>
      </c>
      <c r="AF280" s="33">
        <v>0</v>
      </c>
      <c r="AG280" s="33">
        <v>0</v>
      </c>
      <c r="AH280" s="33">
        <v>0</v>
      </c>
      <c r="AI280" s="33">
        <v>0</v>
      </c>
      <c r="AJ280" s="33">
        <v>0</v>
      </c>
      <c r="AK280" s="33">
        <v>0</v>
      </c>
      <c r="AL280" s="33">
        <v>0</v>
      </c>
      <c r="AM280" s="33">
        <v>0</v>
      </c>
      <c r="AN280" s="33">
        <v>0</v>
      </c>
      <c r="AO280" s="33">
        <v>0</v>
      </c>
      <c r="AP280" s="33">
        <v>0</v>
      </c>
      <c r="AQ280" s="33">
        <v>0</v>
      </c>
      <c r="AR280" s="33">
        <v>0</v>
      </c>
      <c r="AS280" s="34">
        <v>0</v>
      </c>
      <c r="AU280" s="46" t="s">
        <v>544</v>
      </c>
      <c r="AV280" s="46" t="s">
        <v>545</v>
      </c>
      <c r="AW280" s="46" t="s">
        <v>542</v>
      </c>
      <c r="AX280" s="46" t="s">
        <v>544</v>
      </c>
      <c r="AY280" s="46" t="s">
        <v>546</v>
      </c>
      <c r="AZ280" s="46" t="s">
        <v>569</v>
      </c>
      <c r="BB280" s="47" t="b">
        <v>0</v>
      </c>
    </row>
    <row r="281" spans="1:54" hidden="1" x14ac:dyDescent="0.2">
      <c r="A281" s="97"/>
      <c r="B281" s="91"/>
      <c r="C281" s="92"/>
      <c r="D281" s="67" t="s">
        <v>570</v>
      </c>
      <c r="E281" s="33">
        <v>0</v>
      </c>
      <c r="F281" s="33">
        <v>0</v>
      </c>
      <c r="G281" s="33">
        <v>0</v>
      </c>
      <c r="H281" s="33">
        <v>0</v>
      </c>
      <c r="I281" s="33">
        <v>0</v>
      </c>
      <c r="J281" s="33">
        <v>0</v>
      </c>
      <c r="K281" s="33">
        <v>0</v>
      </c>
      <c r="L281" s="33">
        <v>0</v>
      </c>
      <c r="M281" s="33">
        <v>0</v>
      </c>
      <c r="N281" s="33">
        <v>0</v>
      </c>
      <c r="O281" s="33">
        <v>0</v>
      </c>
      <c r="P281" s="33">
        <v>0</v>
      </c>
      <c r="Q281" s="33">
        <v>0</v>
      </c>
      <c r="R281" s="33">
        <v>0</v>
      </c>
      <c r="S281" s="33">
        <v>0</v>
      </c>
      <c r="T281" s="33">
        <v>0</v>
      </c>
      <c r="U281" s="33">
        <v>0</v>
      </c>
      <c r="V281" s="33">
        <v>0</v>
      </c>
      <c r="W281" s="33">
        <v>0</v>
      </c>
      <c r="X281" s="33">
        <v>0</v>
      </c>
      <c r="Y281" s="33">
        <v>0</v>
      </c>
      <c r="Z281" s="33">
        <v>0</v>
      </c>
      <c r="AA281" s="33">
        <v>0</v>
      </c>
      <c r="AB281" s="33">
        <v>0</v>
      </c>
      <c r="AC281" s="33">
        <v>0</v>
      </c>
      <c r="AD281" s="33">
        <v>0</v>
      </c>
      <c r="AE281" s="33">
        <v>0</v>
      </c>
      <c r="AF281" s="33">
        <v>0</v>
      </c>
      <c r="AG281" s="33">
        <v>0</v>
      </c>
      <c r="AH281" s="33">
        <v>0</v>
      </c>
      <c r="AI281" s="33">
        <v>0</v>
      </c>
      <c r="AJ281" s="33">
        <v>0</v>
      </c>
      <c r="AK281" s="33">
        <v>0</v>
      </c>
      <c r="AL281" s="33">
        <v>0</v>
      </c>
      <c r="AM281" s="33">
        <v>0</v>
      </c>
      <c r="AN281" s="33">
        <v>0</v>
      </c>
      <c r="AO281" s="33">
        <v>0</v>
      </c>
      <c r="AP281" s="33">
        <v>0</v>
      </c>
      <c r="AQ281" s="33">
        <v>0</v>
      </c>
      <c r="AR281" s="33">
        <v>0</v>
      </c>
      <c r="AS281" s="34">
        <v>0</v>
      </c>
      <c r="AU281" s="46" t="s">
        <v>544</v>
      </c>
      <c r="AV281" s="46" t="s">
        <v>545</v>
      </c>
      <c r="AW281" s="46" t="s">
        <v>542</v>
      </c>
      <c r="AX281" s="46" t="s">
        <v>544</v>
      </c>
      <c r="AY281" s="46" t="s">
        <v>546</v>
      </c>
      <c r="AZ281" s="46" t="s">
        <v>571</v>
      </c>
      <c r="BB281" s="47" t="b">
        <v>0</v>
      </c>
    </row>
    <row r="282" spans="1:54" hidden="1" x14ac:dyDescent="0.2">
      <c r="A282" s="97"/>
      <c r="B282" s="91"/>
      <c r="C282" s="92"/>
      <c r="D282" s="100" t="s">
        <v>572</v>
      </c>
      <c r="E282" s="33">
        <v>0</v>
      </c>
      <c r="F282" s="33">
        <v>0</v>
      </c>
      <c r="G282" s="33">
        <v>0</v>
      </c>
      <c r="H282" s="33">
        <v>0</v>
      </c>
      <c r="I282" s="33">
        <v>0</v>
      </c>
      <c r="J282" s="33">
        <v>0</v>
      </c>
      <c r="K282" s="33">
        <v>0</v>
      </c>
      <c r="L282" s="33">
        <v>0</v>
      </c>
      <c r="M282" s="33">
        <v>0</v>
      </c>
      <c r="N282" s="33">
        <v>0</v>
      </c>
      <c r="O282" s="33">
        <v>0</v>
      </c>
      <c r="P282" s="33">
        <v>0</v>
      </c>
      <c r="Q282" s="33">
        <v>0</v>
      </c>
      <c r="R282" s="33">
        <v>0</v>
      </c>
      <c r="S282" s="33">
        <v>0</v>
      </c>
      <c r="T282" s="33">
        <v>0</v>
      </c>
      <c r="U282" s="33">
        <v>0</v>
      </c>
      <c r="V282" s="33">
        <v>0</v>
      </c>
      <c r="W282" s="33">
        <v>0</v>
      </c>
      <c r="X282" s="33">
        <v>0</v>
      </c>
      <c r="Y282" s="33">
        <v>0</v>
      </c>
      <c r="Z282" s="33">
        <v>0</v>
      </c>
      <c r="AA282" s="33">
        <v>0</v>
      </c>
      <c r="AB282" s="33">
        <v>0</v>
      </c>
      <c r="AC282" s="33">
        <v>0</v>
      </c>
      <c r="AD282" s="33">
        <v>0</v>
      </c>
      <c r="AE282" s="33">
        <v>0</v>
      </c>
      <c r="AF282" s="33">
        <v>0</v>
      </c>
      <c r="AG282" s="33">
        <v>0</v>
      </c>
      <c r="AH282" s="33">
        <v>0</v>
      </c>
      <c r="AI282" s="33">
        <v>0</v>
      </c>
      <c r="AJ282" s="33">
        <v>0</v>
      </c>
      <c r="AK282" s="33">
        <v>0</v>
      </c>
      <c r="AL282" s="33">
        <v>0</v>
      </c>
      <c r="AM282" s="33">
        <v>0</v>
      </c>
      <c r="AN282" s="33">
        <v>0</v>
      </c>
      <c r="AO282" s="33">
        <v>0</v>
      </c>
      <c r="AP282" s="33">
        <v>0</v>
      </c>
      <c r="AQ282" s="33">
        <v>0</v>
      </c>
      <c r="AR282" s="33">
        <v>0</v>
      </c>
      <c r="AS282" s="34">
        <v>0</v>
      </c>
      <c r="AU282" s="46" t="s">
        <v>544</v>
      </c>
      <c r="AV282" s="46" t="s">
        <v>545</v>
      </c>
      <c r="AW282" s="46" t="s">
        <v>542</v>
      </c>
      <c r="AX282" s="46" t="s">
        <v>544</v>
      </c>
      <c r="AY282" s="46" t="s">
        <v>546</v>
      </c>
      <c r="AZ282" s="46" t="s">
        <v>573</v>
      </c>
      <c r="BB282" s="47" t="b">
        <v>0</v>
      </c>
    </row>
    <row r="283" spans="1:54" hidden="1" x14ac:dyDescent="0.2">
      <c r="A283" s="97"/>
      <c r="B283" s="91"/>
      <c r="C283" s="92"/>
      <c r="D283" s="100" t="s">
        <v>574</v>
      </c>
      <c r="E283" s="33">
        <v>0</v>
      </c>
      <c r="F283" s="33">
        <v>0</v>
      </c>
      <c r="G283" s="33">
        <v>0</v>
      </c>
      <c r="H283" s="33">
        <v>0</v>
      </c>
      <c r="I283" s="33">
        <v>0</v>
      </c>
      <c r="J283" s="33">
        <v>0</v>
      </c>
      <c r="K283" s="33">
        <v>0</v>
      </c>
      <c r="L283" s="33">
        <v>0</v>
      </c>
      <c r="M283" s="33">
        <v>0</v>
      </c>
      <c r="N283" s="33">
        <v>0</v>
      </c>
      <c r="O283" s="33">
        <v>0</v>
      </c>
      <c r="P283" s="33">
        <v>0</v>
      </c>
      <c r="Q283" s="33">
        <v>0</v>
      </c>
      <c r="R283" s="33">
        <v>0</v>
      </c>
      <c r="S283" s="33">
        <v>0</v>
      </c>
      <c r="T283" s="33">
        <v>0</v>
      </c>
      <c r="U283" s="33">
        <v>0</v>
      </c>
      <c r="V283" s="33">
        <v>0</v>
      </c>
      <c r="W283" s="33">
        <v>0</v>
      </c>
      <c r="X283" s="33">
        <v>0</v>
      </c>
      <c r="Y283" s="33">
        <v>0</v>
      </c>
      <c r="Z283" s="33">
        <v>0</v>
      </c>
      <c r="AA283" s="33">
        <v>0</v>
      </c>
      <c r="AB283" s="33">
        <v>0</v>
      </c>
      <c r="AC283" s="33">
        <v>0</v>
      </c>
      <c r="AD283" s="33">
        <v>0</v>
      </c>
      <c r="AE283" s="33">
        <v>0</v>
      </c>
      <c r="AF283" s="33">
        <v>0</v>
      </c>
      <c r="AG283" s="33">
        <v>0</v>
      </c>
      <c r="AH283" s="33">
        <v>0</v>
      </c>
      <c r="AI283" s="33">
        <v>0</v>
      </c>
      <c r="AJ283" s="33">
        <v>0</v>
      </c>
      <c r="AK283" s="33">
        <v>0</v>
      </c>
      <c r="AL283" s="33">
        <v>0</v>
      </c>
      <c r="AM283" s="33">
        <v>0</v>
      </c>
      <c r="AN283" s="33">
        <v>0</v>
      </c>
      <c r="AO283" s="33">
        <v>0</v>
      </c>
      <c r="AP283" s="33">
        <v>0</v>
      </c>
      <c r="AQ283" s="33">
        <v>0</v>
      </c>
      <c r="AR283" s="33">
        <v>0</v>
      </c>
      <c r="AS283" s="34">
        <v>0</v>
      </c>
      <c r="AU283" s="46" t="s">
        <v>544</v>
      </c>
      <c r="AV283" s="46" t="s">
        <v>545</v>
      </c>
      <c r="AW283" s="46" t="s">
        <v>542</v>
      </c>
      <c r="AX283" s="46" t="s">
        <v>544</v>
      </c>
      <c r="AY283" s="46" t="s">
        <v>546</v>
      </c>
      <c r="AZ283" s="46" t="s">
        <v>575</v>
      </c>
      <c r="BB283" s="47" t="b">
        <v>0</v>
      </c>
    </row>
    <row r="284" spans="1:54" hidden="1" x14ac:dyDescent="0.2">
      <c r="A284" s="97"/>
      <c r="B284" s="91"/>
      <c r="C284" s="92"/>
      <c r="D284" s="100" t="s">
        <v>576</v>
      </c>
      <c r="E284" s="33">
        <v>0</v>
      </c>
      <c r="F284" s="33">
        <v>0</v>
      </c>
      <c r="G284" s="33">
        <v>0</v>
      </c>
      <c r="H284" s="33">
        <v>0</v>
      </c>
      <c r="I284" s="33">
        <v>0</v>
      </c>
      <c r="J284" s="33">
        <v>0</v>
      </c>
      <c r="K284" s="33">
        <v>0</v>
      </c>
      <c r="L284" s="33">
        <v>0</v>
      </c>
      <c r="M284" s="33">
        <v>0</v>
      </c>
      <c r="N284" s="33">
        <v>0</v>
      </c>
      <c r="O284" s="33">
        <v>0</v>
      </c>
      <c r="P284" s="33">
        <v>0</v>
      </c>
      <c r="Q284" s="33">
        <v>0</v>
      </c>
      <c r="R284" s="33">
        <v>0</v>
      </c>
      <c r="S284" s="33">
        <v>0</v>
      </c>
      <c r="T284" s="33">
        <v>0</v>
      </c>
      <c r="U284" s="33">
        <v>0</v>
      </c>
      <c r="V284" s="33">
        <v>0</v>
      </c>
      <c r="W284" s="33">
        <v>0</v>
      </c>
      <c r="X284" s="33">
        <v>0</v>
      </c>
      <c r="Y284" s="33">
        <v>0</v>
      </c>
      <c r="Z284" s="33">
        <v>0</v>
      </c>
      <c r="AA284" s="33">
        <v>0</v>
      </c>
      <c r="AB284" s="33">
        <v>0</v>
      </c>
      <c r="AC284" s="33">
        <v>0</v>
      </c>
      <c r="AD284" s="33">
        <v>0</v>
      </c>
      <c r="AE284" s="33">
        <v>0</v>
      </c>
      <c r="AF284" s="33">
        <v>0</v>
      </c>
      <c r="AG284" s="33">
        <v>0</v>
      </c>
      <c r="AH284" s="33">
        <v>0</v>
      </c>
      <c r="AI284" s="33">
        <v>0</v>
      </c>
      <c r="AJ284" s="33">
        <v>0</v>
      </c>
      <c r="AK284" s="33">
        <v>0</v>
      </c>
      <c r="AL284" s="33">
        <v>0</v>
      </c>
      <c r="AM284" s="33">
        <v>0</v>
      </c>
      <c r="AN284" s="33">
        <v>0</v>
      </c>
      <c r="AO284" s="33">
        <v>0</v>
      </c>
      <c r="AP284" s="33">
        <v>0</v>
      </c>
      <c r="AQ284" s="33">
        <v>0</v>
      </c>
      <c r="AR284" s="33">
        <v>0</v>
      </c>
      <c r="AS284" s="34">
        <v>0</v>
      </c>
      <c r="AU284" s="46" t="s">
        <v>544</v>
      </c>
      <c r="AV284" s="46" t="s">
        <v>545</v>
      </c>
      <c r="AW284" s="46" t="s">
        <v>542</v>
      </c>
      <c r="AX284" s="46" t="s">
        <v>544</v>
      </c>
      <c r="AY284" s="46" t="s">
        <v>546</v>
      </c>
      <c r="AZ284" s="46" t="s">
        <v>577</v>
      </c>
      <c r="BB284" s="47" t="b">
        <v>0</v>
      </c>
    </row>
    <row r="285" spans="1:54" hidden="1" x14ac:dyDescent="0.2">
      <c r="A285" s="97"/>
      <c r="B285" s="91"/>
      <c r="C285" s="92"/>
      <c r="D285" s="100" t="s">
        <v>578</v>
      </c>
      <c r="E285" s="33">
        <v>0</v>
      </c>
      <c r="F285" s="33">
        <v>0</v>
      </c>
      <c r="G285" s="33">
        <v>0</v>
      </c>
      <c r="H285" s="33">
        <v>0</v>
      </c>
      <c r="I285" s="33">
        <v>0</v>
      </c>
      <c r="J285" s="33">
        <v>0</v>
      </c>
      <c r="K285" s="33">
        <v>0</v>
      </c>
      <c r="L285" s="33">
        <v>0</v>
      </c>
      <c r="M285" s="33">
        <v>0</v>
      </c>
      <c r="N285" s="33">
        <v>0</v>
      </c>
      <c r="O285" s="33">
        <v>0</v>
      </c>
      <c r="P285" s="33">
        <v>0</v>
      </c>
      <c r="Q285" s="33">
        <v>0</v>
      </c>
      <c r="R285" s="33">
        <v>0</v>
      </c>
      <c r="S285" s="33">
        <v>0</v>
      </c>
      <c r="T285" s="33">
        <v>0</v>
      </c>
      <c r="U285" s="33">
        <v>0</v>
      </c>
      <c r="V285" s="33">
        <v>0</v>
      </c>
      <c r="W285" s="33">
        <v>0</v>
      </c>
      <c r="X285" s="33">
        <v>0</v>
      </c>
      <c r="Y285" s="33">
        <v>0</v>
      </c>
      <c r="Z285" s="33">
        <v>0</v>
      </c>
      <c r="AA285" s="33">
        <v>0</v>
      </c>
      <c r="AB285" s="33">
        <v>0</v>
      </c>
      <c r="AC285" s="33">
        <v>0</v>
      </c>
      <c r="AD285" s="33">
        <v>0</v>
      </c>
      <c r="AE285" s="33">
        <v>0</v>
      </c>
      <c r="AF285" s="33">
        <v>0</v>
      </c>
      <c r="AG285" s="33">
        <v>0</v>
      </c>
      <c r="AH285" s="33">
        <v>0</v>
      </c>
      <c r="AI285" s="33">
        <v>0</v>
      </c>
      <c r="AJ285" s="33">
        <v>0</v>
      </c>
      <c r="AK285" s="33">
        <v>0</v>
      </c>
      <c r="AL285" s="33">
        <v>0</v>
      </c>
      <c r="AM285" s="33">
        <v>0</v>
      </c>
      <c r="AN285" s="33">
        <v>0</v>
      </c>
      <c r="AO285" s="33">
        <v>0</v>
      </c>
      <c r="AP285" s="33">
        <v>0</v>
      </c>
      <c r="AQ285" s="33">
        <v>0</v>
      </c>
      <c r="AR285" s="33">
        <v>0</v>
      </c>
      <c r="AS285" s="34">
        <v>0</v>
      </c>
      <c r="AU285" s="46" t="s">
        <v>544</v>
      </c>
      <c r="AV285" s="46" t="s">
        <v>545</v>
      </c>
      <c r="AW285" s="46" t="s">
        <v>542</v>
      </c>
      <c r="AX285" s="46" t="s">
        <v>544</v>
      </c>
      <c r="AY285" s="46" t="s">
        <v>546</v>
      </c>
      <c r="AZ285" s="46" t="s">
        <v>579</v>
      </c>
      <c r="BB285" s="47" t="b">
        <v>0</v>
      </c>
    </row>
    <row r="286" spans="1:54" hidden="1" x14ac:dyDescent="0.2">
      <c r="A286" s="97"/>
      <c r="B286" s="91"/>
      <c r="C286" s="92"/>
      <c r="D286" s="100" t="s">
        <v>580</v>
      </c>
      <c r="E286" s="33">
        <v>0</v>
      </c>
      <c r="F286" s="33">
        <v>0</v>
      </c>
      <c r="G286" s="33">
        <v>0</v>
      </c>
      <c r="H286" s="33">
        <v>0</v>
      </c>
      <c r="I286" s="33">
        <v>0</v>
      </c>
      <c r="J286" s="33">
        <v>0</v>
      </c>
      <c r="K286" s="33">
        <v>0</v>
      </c>
      <c r="L286" s="33">
        <v>0</v>
      </c>
      <c r="M286" s="33">
        <v>0</v>
      </c>
      <c r="N286" s="33">
        <v>0</v>
      </c>
      <c r="O286" s="33">
        <v>0</v>
      </c>
      <c r="P286" s="33">
        <v>0</v>
      </c>
      <c r="Q286" s="33">
        <v>0</v>
      </c>
      <c r="R286" s="33">
        <v>0</v>
      </c>
      <c r="S286" s="33">
        <v>0</v>
      </c>
      <c r="T286" s="33">
        <v>0</v>
      </c>
      <c r="U286" s="33">
        <v>0</v>
      </c>
      <c r="V286" s="33">
        <v>0</v>
      </c>
      <c r="W286" s="33">
        <v>0</v>
      </c>
      <c r="X286" s="33">
        <v>0</v>
      </c>
      <c r="Y286" s="33">
        <v>0</v>
      </c>
      <c r="Z286" s="33">
        <v>0</v>
      </c>
      <c r="AA286" s="33">
        <v>0</v>
      </c>
      <c r="AB286" s="33">
        <v>0</v>
      </c>
      <c r="AC286" s="33">
        <v>0</v>
      </c>
      <c r="AD286" s="33">
        <v>0</v>
      </c>
      <c r="AE286" s="33">
        <v>0</v>
      </c>
      <c r="AF286" s="33">
        <v>0</v>
      </c>
      <c r="AG286" s="33">
        <v>0</v>
      </c>
      <c r="AH286" s="33">
        <v>0</v>
      </c>
      <c r="AI286" s="33">
        <v>0</v>
      </c>
      <c r="AJ286" s="33">
        <v>0</v>
      </c>
      <c r="AK286" s="33">
        <v>0</v>
      </c>
      <c r="AL286" s="33">
        <v>0</v>
      </c>
      <c r="AM286" s="33">
        <v>0</v>
      </c>
      <c r="AN286" s="33">
        <v>0</v>
      </c>
      <c r="AO286" s="33">
        <v>0</v>
      </c>
      <c r="AP286" s="33">
        <v>0</v>
      </c>
      <c r="AQ286" s="33">
        <v>0</v>
      </c>
      <c r="AR286" s="33">
        <v>0</v>
      </c>
      <c r="AS286" s="34">
        <v>0</v>
      </c>
      <c r="AU286" s="46" t="s">
        <v>544</v>
      </c>
      <c r="AV286" s="46" t="s">
        <v>545</v>
      </c>
      <c r="AW286" s="46" t="s">
        <v>542</v>
      </c>
      <c r="AX286" s="46" t="s">
        <v>544</v>
      </c>
      <c r="AY286" s="46" t="s">
        <v>546</v>
      </c>
      <c r="AZ286" s="46" t="s">
        <v>581</v>
      </c>
      <c r="BB286" s="47" t="b">
        <v>0</v>
      </c>
    </row>
    <row r="287" spans="1:54" hidden="1" x14ac:dyDescent="0.2">
      <c r="A287" s="97"/>
      <c r="B287" s="91"/>
      <c r="C287" s="92"/>
      <c r="D287" s="100" t="s">
        <v>582</v>
      </c>
      <c r="E287" s="33">
        <v>0</v>
      </c>
      <c r="F287" s="33">
        <v>0</v>
      </c>
      <c r="G287" s="33">
        <v>0</v>
      </c>
      <c r="H287" s="33">
        <v>0</v>
      </c>
      <c r="I287" s="33">
        <v>0</v>
      </c>
      <c r="J287" s="33">
        <v>0</v>
      </c>
      <c r="K287" s="33">
        <v>0</v>
      </c>
      <c r="L287" s="33">
        <v>0</v>
      </c>
      <c r="M287" s="33">
        <v>0</v>
      </c>
      <c r="N287" s="33">
        <v>0</v>
      </c>
      <c r="O287" s="33">
        <v>0</v>
      </c>
      <c r="P287" s="33">
        <v>0</v>
      </c>
      <c r="Q287" s="33">
        <v>0</v>
      </c>
      <c r="R287" s="33">
        <v>0</v>
      </c>
      <c r="S287" s="33">
        <v>0</v>
      </c>
      <c r="T287" s="33">
        <v>0</v>
      </c>
      <c r="U287" s="33">
        <v>0</v>
      </c>
      <c r="V287" s="33">
        <v>0</v>
      </c>
      <c r="W287" s="33">
        <v>0</v>
      </c>
      <c r="X287" s="33">
        <v>0</v>
      </c>
      <c r="Y287" s="33">
        <v>0</v>
      </c>
      <c r="Z287" s="33">
        <v>0</v>
      </c>
      <c r="AA287" s="33">
        <v>0</v>
      </c>
      <c r="AB287" s="33">
        <v>0</v>
      </c>
      <c r="AC287" s="33">
        <v>0</v>
      </c>
      <c r="AD287" s="33">
        <v>0</v>
      </c>
      <c r="AE287" s="33">
        <v>0</v>
      </c>
      <c r="AF287" s="33">
        <v>0</v>
      </c>
      <c r="AG287" s="33">
        <v>0</v>
      </c>
      <c r="AH287" s="33">
        <v>0</v>
      </c>
      <c r="AI287" s="33">
        <v>0</v>
      </c>
      <c r="AJ287" s="33">
        <v>0</v>
      </c>
      <c r="AK287" s="33">
        <v>0</v>
      </c>
      <c r="AL287" s="33">
        <v>0</v>
      </c>
      <c r="AM287" s="33">
        <v>0</v>
      </c>
      <c r="AN287" s="33">
        <v>0</v>
      </c>
      <c r="AO287" s="33">
        <v>0</v>
      </c>
      <c r="AP287" s="33">
        <v>0</v>
      </c>
      <c r="AQ287" s="33">
        <v>0</v>
      </c>
      <c r="AR287" s="33">
        <v>0</v>
      </c>
      <c r="AS287" s="34">
        <v>0</v>
      </c>
      <c r="AU287" s="46" t="s">
        <v>544</v>
      </c>
      <c r="AV287" s="46" t="s">
        <v>545</v>
      </c>
      <c r="AW287" s="46" t="s">
        <v>542</v>
      </c>
      <c r="AX287" s="46" t="s">
        <v>544</v>
      </c>
      <c r="AY287" s="46" t="s">
        <v>546</v>
      </c>
      <c r="AZ287" s="46" t="s">
        <v>583</v>
      </c>
      <c r="BB287" s="47" t="b">
        <v>0</v>
      </c>
    </row>
    <row r="288" spans="1:54" hidden="1" x14ac:dyDescent="0.2">
      <c r="A288" s="97"/>
      <c r="B288" s="91"/>
      <c r="C288" s="92"/>
      <c r="D288" s="100" t="s">
        <v>584</v>
      </c>
      <c r="E288" s="33">
        <v>0</v>
      </c>
      <c r="F288" s="33">
        <v>0</v>
      </c>
      <c r="G288" s="33">
        <v>0</v>
      </c>
      <c r="H288" s="33">
        <v>0</v>
      </c>
      <c r="I288" s="33">
        <v>0</v>
      </c>
      <c r="J288" s="33">
        <v>0</v>
      </c>
      <c r="K288" s="33">
        <v>0</v>
      </c>
      <c r="L288" s="33">
        <v>0</v>
      </c>
      <c r="M288" s="33">
        <v>0</v>
      </c>
      <c r="N288" s="33">
        <v>0</v>
      </c>
      <c r="O288" s="33">
        <v>0</v>
      </c>
      <c r="P288" s="33">
        <v>0</v>
      </c>
      <c r="Q288" s="33">
        <v>0</v>
      </c>
      <c r="R288" s="33">
        <v>0</v>
      </c>
      <c r="S288" s="33">
        <v>0</v>
      </c>
      <c r="T288" s="33">
        <v>0</v>
      </c>
      <c r="U288" s="33">
        <v>0</v>
      </c>
      <c r="V288" s="33">
        <v>0</v>
      </c>
      <c r="W288" s="33">
        <v>0</v>
      </c>
      <c r="X288" s="33">
        <v>0</v>
      </c>
      <c r="Y288" s="33">
        <v>0</v>
      </c>
      <c r="Z288" s="33">
        <v>0</v>
      </c>
      <c r="AA288" s="33">
        <v>0</v>
      </c>
      <c r="AB288" s="33">
        <v>0</v>
      </c>
      <c r="AC288" s="33">
        <v>0</v>
      </c>
      <c r="AD288" s="33">
        <v>0</v>
      </c>
      <c r="AE288" s="33">
        <v>0</v>
      </c>
      <c r="AF288" s="33">
        <v>0</v>
      </c>
      <c r="AG288" s="33">
        <v>0</v>
      </c>
      <c r="AH288" s="33">
        <v>0</v>
      </c>
      <c r="AI288" s="33">
        <v>0</v>
      </c>
      <c r="AJ288" s="33">
        <v>0</v>
      </c>
      <c r="AK288" s="33">
        <v>0</v>
      </c>
      <c r="AL288" s="33">
        <v>0</v>
      </c>
      <c r="AM288" s="33">
        <v>0</v>
      </c>
      <c r="AN288" s="33">
        <v>0</v>
      </c>
      <c r="AO288" s="33">
        <v>0</v>
      </c>
      <c r="AP288" s="33">
        <v>0</v>
      </c>
      <c r="AQ288" s="33">
        <v>0</v>
      </c>
      <c r="AR288" s="33">
        <v>0</v>
      </c>
      <c r="AS288" s="34">
        <v>0</v>
      </c>
      <c r="AU288" s="46" t="s">
        <v>544</v>
      </c>
      <c r="AV288" s="46" t="s">
        <v>545</v>
      </c>
      <c r="AW288" s="46" t="s">
        <v>542</v>
      </c>
      <c r="AX288" s="46" t="s">
        <v>544</v>
      </c>
      <c r="AY288" s="46" t="s">
        <v>546</v>
      </c>
      <c r="AZ288" s="46" t="s">
        <v>585</v>
      </c>
      <c r="BB288" s="47" t="b">
        <v>0</v>
      </c>
    </row>
    <row r="289" spans="1:54" hidden="1" x14ac:dyDescent="0.2">
      <c r="A289" s="97"/>
      <c r="B289" s="91"/>
      <c r="C289" s="92"/>
      <c r="D289" s="100" t="s">
        <v>586</v>
      </c>
      <c r="E289" s="33">
        <v>0</v>
      </c>
      <c r="F289" s="33">
        <v>0</v>
      </c>
      <c r="G289" s="33">
        <v>0</v>
      </c>
      <c r="H289" s="33">
        <v>0</v>
      </c>
      <c r="I289" s="33">
        <v>0</v>
      </c>
      <c r="J289" s="33">
        <v>0</v>
      </c>
      <c r="K289" s="33">
        <v>0</v>
      </c>
      <c r="L289" s="33">
        <v>0</v>
      </c>
      <c r="M289" s="33">
        <v>0</v>
      </c>
      <c r="N289" s="33">
        <v>0</v>
      </c>
      <c r="O289" s="33">
        <v>0</v>
      </c>
      <c r="P289" s="33">
        <v>0</v>
      </c>
      <c r="Q289" s="33">
        <v>0</v>
      </c>
      <c r="R289" s="33">
        <v>0</v>
      </c>
      <c r="S289" s="33">
        <v>0</v>
      </c>
      <c r="T289" s="33">
        <v>0</v>
      </c>
      <c r="U289" s="33">
        <v>0</v>
      </c>
      <c r="V289" s="33">
        <v>0</v>
      </c>
      <c r="W289" s="33">
        <v>0</v>
      </c>
      <c r="X289" s="33">
        <v>0</v>
      </c>
      <c r="Y289" s="33">
        <v>0</v>
      </c>
      <c r="Z289" s="33">
        <v>0</v>
      </c>
      <c r="AA289" s="33">
        <v>0</v>
      </c>
      <c r="AB289" s="33">
        <v>0</v>
      </c>
      <c r="AC289" s="33">
        <v>0</v>
      </c>
      <c r="AD289" s="33">
        <v>0</v>
      </c>
      <c r="AE289" s="33">
        <v>0</v>
      </c>
      <c r="AF289" s="33">
        <v>0</v>
      </c>
      <c r="AG289" s="33">
        <v>0</v>
      </c>
      <c r="AH289" s="33">
        <v>0</v>
      </c>
      <c r="AI289" s="33">
        <v>0</v>
      </c>
      <c r="AJ289" s="33">
        <v>0</v>
      </c>
      <c r="AK289" s="33">
        <v>0</v>
      </c>
      <c r="AL289" s="33">
        <v>0</v>
      </c>
      <c r="AM289" s="33">
        <v>0</v>
      </c>
      <c r="AN289" s="33">
        <v>0</v>
      </c>
      <c r="AO289" s="33">
        <v>0</v>
      </c>
      <c r="AP289" s="33">
        <v>0</v>
      </c>
      <c r="AQ289" s="33">
        <v>0</v>
      </c>
      <c r="AR289" s="33">
        <v>0</v>
      </c>
      <c r="AS289" s="34">
        <v>0</v>
      </c>
      <c r="AU289" s="46" t="s">
        <v>544</v>
      </c>
      <c r="AV289" s="46" t="s">
        <v>545</v>
      </c>
      <c r="AW289" s="46" t="s">
        <v>542</v>
      </c>
      <c r="AX289" s="46" t="s">
        <v>544</v>
      </c>
      <c r="AY289" s="46" t="s">
        <v>546</v>
      </c>
      <c r="AZ289" s="46" t="s">
        <v>587</v>
      </c>
      <c r="BB289" s="47" t="b">
        <v>0</v>
      </c>
    </row>
    <row r="290" spans="1:54" x14ac:dyDescent="0.2">
      <c r="A290" s="97"/>
      <c r="B290" s="91"/>
      <c r="C290" s="92"/>
      <c r="D290" s="100" t="s">
        <v>588</v>
      </c>
      <c r="E290" s="33">
        <v>0</v>
      </c>
      <c r="F290" s="33">
        <v>0</v>
      </c>
      <c r="G290" s="33">
        <v>0</v>
      </c>
      <c r="H290" s="33">
        <v>0</v>
      </c>
      <c r="I290" s="33">
        <v>0</v>
      </c>
      <c r="J290" s="33">
        <v>0</v>
      </c>
      <c r="K290" s="33">
        <v>0</v>
      </c>
      <c r="L290" s="33">
        <v>0</v>
      </c>
      <c r="M290" s="33">
        <v>0</v>
      </c>
      <c r="N290" s="33">
        <v>0</v>
      </c>
      <c r="O290" s="33">
        <v>0</v>
      </c>
      <c r="P290" s="33">
        <v>0</v>
      </c>
      <c r="Q290" s="33">
        <v>0</v>
      </c>
      <c r="R290" s="33">
        <v>0</v>
      </c>
      <c r="S290" s="33">
        <v>0</v>
      </c>
      <c r="T290" s="33">
        <v>0</v>
      </c>
      <c r="U290" s="33">
        <v>0</v>
      </c>
      <c r="V290" s="33">
        <v>0</v>
      </c>
      <c r="W290" s="33">
        <v>0</v>
      </c>
      <c r="X290" s="33">
        <v>0</v>
      </c>
      <c r="Y290" s="33">
        <v>0</v>
      </c>
      <c r="Z290" s="33">
        <v>0</v>
      </c>
      <c r="AA290" s="33">
        <v>0</v>
      </c>
      <c r="AB290" s="33">
        <v>0</v>
      </c>
      <c r="AC290" s="33">
        <v>0</v>
      </c>
      <c r="AD290" s="33">
        <v>0</v>
      </c>
      <c r="AE290" s="33">
        <v>0</v>
      </c>
      <c r="AF290" s="33">
        <v>0</v>
      </c>
      <c r="AG290" s="33">
        <v>0</v>
      </c>
      <c r="AH290" s="33">
        <v>0</v>
      </c>
      <c r="AI290" s="33">
        <v>0</v>
      </c>
      <c r="AJ290" s="33">
        <v>0</v>
      </c>
      <c r="AK290" s="33">
        <v>0</v>
      </c>
      <c r="AL290" s="33">
        <v>0</v>
      </c>
      <c r="AM290" s="33">
        <v>0</v>
      </c>
      <c r="AN290" s="33">
        <v>0</v>
      </c>
      <c r="AO290" s="33">
        <v>0</v>
      </c>
      <c r="AP290" s="33">
        <v>0</v>
      </c>
      <c r="AQ290" s="33">
        <v>0</v>
      </c>
      <c r="AR290" s="33">
        <v>0</v>
      </c>
      <c r="AS290" s="34">
        <v>0</v>
      </c>
      <c r="AU290" s="46" t="s">
        <v>544</v>
      </c>
      <c r="AV290" s="46" t="s">
        <v>545</v>
      </c>
      <c r="AW290" s="46" t="s">
        <v>542</v>
      </c>
      <c r="AX290" s="46" t="s">
        <v>544</v>
      </c>
      <c r="AY290" s="46" t="s">
        <v>546</v>
      </c>
      <c r="AZ290" s="46" t="s">
        <v>589</v>
      </c>
      <c r="BB290" s="47" t="b">
        <v>1</v>
      </c>
    </row>
    <row r="291" spans="1:54" hidden="1" x14ac:dyDescent="0.2">
      <c r="A291" s="97"/>
      <c r="B291" s="91"/>
      <c r="C291" s="92"/>
      <c r="D291" s="67" t="s">
        <v>590</v>
      </c>
      <c r="E291" s="33">
        <v>0</v>
      </c>
      <c r="F291" s="33">
        <v>0</v>
      </c>
      <c r="G291" s="33">
        <v>0</v>
      </c>
      <c r="H291" s="33">
        <v>0</v>
      </c>
      <c r="I291" s="33">
        <v>0</v>
      </c>
      <c r="J291" s="33">
        <v>0</v>
      </c>
      <c r="K291" s="33">
        <v>0</v>
      </c>
      <c r="L291" s="33">
        <v>0</v>
      </c>
      <c r="M291" s="33">
        <v>0</v>
      </c>
      <c r="N291" s="33">
        <v>0</v>
      </c>
      <c r="O291" s="33">
        <v>0</v>
      </c>
      <c r="P291" s="33">
        <v>0</v>
      </c>
      <c r="Q291" s="33">
        <v>0</v>
      </c>
      <c r="R291" s="33">
        <v>0</v>
      </c>
      <c r="S291" s="33">
        <v>0</v>
      </c>
      <c r="T291" s="33">
        <v>0</v>
      </c>
      <c r="U291" s="33">
        <v>0</v>
      </c>
      <c r="V291" s="33">
        <v>0</v>
      </c>
      <c r="W291" s="33">
        <v>0</v>
      </c>
      <c r="X291" s="33">
        <v>0</v>
      </c>
      <c r="Y291" s="33">
        <v>0</v>
      </c>
      <c r="Z291" s="33">
        <v>0</v>
      </c>
      <c r="AA291" s="33">
        <v>0</v>
      </c>
      <c r="AB291" s="33">
        <v>0</v>
      </c>
      <c r="AC291" s="33">
        <v>0</v>
      </c>
      <c r="AD291" s="33">
        <v>0</v>
      </c>
      <c r="AE291" s="33">
        <v>0</v>
      </c>
      <c r="AF291" s="33">
        <v>0</v>
      </c>
      <c r="AG291" s="33">
        <v>0</v>
      </c>
      <c r="AH291" s="33">
        <v>0</v>
      </c>
      <c r="AI291" s="33">
        <v>0</v>
      </c>
      <c r="AJ291" s="33">
        <v>0</v>
      </c>
      <c r="AK291" s="33">
        <v>0</v>
      </c>
      <c r="AL291" s="33">
        <v>0</v>
      </c>
      <c r="AM291" s="33">
        <v>0</v>
      </c>
      <c r="AN291" s="33">
        <v>0</v>
      </c>
      <c r="AO291" s="33">
        <v>0</v>
      </c>
      <c r="AP291" s="33">
        <v>0</v>
      </c>
      <c r="AQ291" s="33">
        <v>0</v>
      </c>
      <c r="AR291" s="33">
        <v>0</v>
      </c>
      <c r="AS291" s="34">
        <v>0</v>
      </c>
      <c r="AU291" s="46" t="s">
        <v>544</v>
      </c>
      <c r="AV291" s="46" t="s">
        <v>545</v>
      </c>
      <c r="AW291" s="46" t="s">
        <v>542</v>
      </c>
      <c r="AX291" s="46" t="s">
        <v>544</v>
      </c>
      <c r="AY291" s="46" t="s">
        <v>546</v>
      </c>
      <c r="AZ291" s="46" t="s">
        <v>591</v>
      </c>
      <c r="BB291" s="47" t="b">
        <v>0</v>
      </c>
    </row>
    <row r="292" spans="1:54" x14ac:dyDescent="0.2">
      <c r="A292" s="97"/>
      <c r="B292" s="91"/>
      <c r="C292" s="92"/>
      <c r="D292" s="100" t="s">
        <v>592</v>
      </c>
      <c r="E292" s="33">
        <v>1.2500000011641532E-3</v>
      </c>
      <c r="F292" s="33">
        <v>0</v>
      </c>
      <c r="G292" s="33">
        <v>0</v>
      </c>
      <c r="H292" s="33">
        <v>0</v>
      </c>
      <c r="I292" s="33">
        <v>0</v>
      </c>
      <c r="J292" s="33">
        <v>0</v>
      </c>
      <c r="K292" s="33">
        <v>0</v>
      </c>
      <c r="L292" s="33">
        <v>0</v>
      </c>
      <c r="M292" s="33">
        <v>0</v>
      </c>
      <c r="N292" s="33">
        <v>0</v>
      </c>
      <c r="O292" s="33">
        <v>0</v>
      </c>
      <c r="P292" s="33">
        <v>0</v>
      </c>
      <c r="Q292" s="33">
        <v>0</v>
      </c>
      <c r="R292" s="33">
        <v>0</v>
      </c>
      <c r="S292" s="33">
        <v>0</v>
      </c>
      <c r="T292" s="33">
        <v>0</v>
      </c>
      <c r="U292" s="33">
        <v>0</v>
      </c>
      <c r="V292" s="33">
        <v>0</v>
      </c>
      <c r="W292" s="33">
        <v>0</v>
      </c>
      <c r="X292" s="33">
        <v>0</v>
      </c>
      <c r="Y292" s="33">
        <v>0</v>
      </c>
      <c r="Z292" s="33">
        <v>0</v>
      </c>
      <c r="AA292" s="33">
        <v>0</v>
      </c>
      <c r="AB292" s="33">
        <v>0</v>
      </c>
      <c r="AC292" s="33">
        <v>0</v>
      </c>
      <c r="AD292" s="33">
        <v>0</v>
      </c>
      <c r="AE292" s="33">
        <v>0</v>
      </c>
      <c r="AF292" s="33">
        <v>0</v>
      </c>
      <c r="AG292" s="33">
        <v>0</v>
      </c>
      <c r="AH292" s="33">
        <v>0</v>
      </c>
      <c r="AI292" s="33">
        <v>0</v>
      </c>
      <c r="AJ292" s="33">
        <v>0</v>
      </c>
      <c r="AK292" s="33">
        <v>0</v>
      </c>
      <c r="AL292" s="33">
        <v>0</v>
      </c>
      <c r="AM292" s="33">
        <v>0</v>
      </c>
      <c r="AN292" s="33">
        <v>0</v>
      </c>
      <c r="AO292" s="33">
        <v>0</v>
      </c>
      <c r="AP292" s="33">
        <v>0</v>
      </c>
      <c r="AQ292" s="33">
        <v>0</v>
      </c>
      <c r="AR292" s="33">
        <v>0</v>
      </c>
      <c r="AS292" s="34">
        <v>0</v>
      </c>
      <c r="AU292" s="46" t="s">
        <v>544</v>
      </c>
      <c r="AV292" s="46" t="s">
        <v>545</v>
      </c>
      <c r="AW292" s="46" t="s">
        <v>542</v>
      </c>
      <c r="AX292" s="46" t="s">
        <v>544</v>
      </c>
      <c r="AY292" s="46" t="s">
        <v>546</v>
      </c>
      <c r="AZ292" s="46" t="s">
        <v>593</v>
      </c>
      <c r="BB292" s="47" t="b">
        <v>1</v>
      </c>
    </row>
    <row r="293" spans="1:54" x14ac:dyDescent="0.2">
      <c r="A293" s="97"/>
      <c r="B293" s="91"/>
      <c r="C293" s="92"/>
      <c r="D293" s="100" t="s">
        <v>594</v>
      </c>
      <c r="E293" s="33">
        <v>-5000</v>
      </c>
      <c r="F293" s="33">
        <v>0</v>
      </c>
      <c r="G293" s="33">
        <v>0</v>
      </c>
      <c r="H293" s="33">
        <v>0</v>
      </c>
      <c r="I293" s="33">
        <v>0</v>
      </c>
      <c r="J293" s="33">
        <v>0</v>
      </c>
      <c r="K293" s="33">
        <v>0</v>
      </c>
      <c r="L293" s="33">
        <v>0</v>
      </c>
      <c r="M293" s="33">
        <v>0</v>
      </c>
      <c r="N293" s="33">
        <v>0</v>
      </c>
      <c r="O293" s="33">
        <v>0</v>
      </c>
      <c r="P293" s="33">
        <v>0</v>
      </c>
      <c r="Q293" s="33">
        <v>0</v>
      </c>
      <c r="R293" s="33">
        <v>0</v>
      </c>
      <c r="S293" s="33">
        <v>0</v>
      </c>
      <c r="T293" s="33">
        <v>0</v>
      </c>
      <c r="U293" s="33">
        <v>0</v>
      </c>
      <c r="V293" s="33">
        <v>0</v>
      </c>
      <c r="W293" s="33">
        <v>0</v>
      </c>
      <c r="X293" s="33">
        <v>0</v>
      </c>
      <c r="Y293" s="33">
        <v>0</v>
      </c>
      <c r="Z293" s="33">
        <v>0</v>
      </c>
      <c r="AA293" s="33">
        <v>0</v>
      </c>
      <c r="AB293" s="33">
        <v>0</v>
      </c>
      <c r="AC293" s="33">
        <v>0</v>
      </c>
      <c r="AD293" s="33">
        <v>0</v>
      </c>
      <c r="AE293" s="33">
        <v>0</v>
      </c>
      <c r="AF293" s="33">
        <v>0</v>
      </c>
      <c r="AG293" s="33">
        <v>0</v>
      </c>
      <c r="AH293" s="33">
        <v>0</v>
      </c>
      <c r="AI293" s="33">
        <v>0</v>
      </c>
      <c r="AJ293" s="33">
        <v>0</v>
      </c>
      <c r="AK293" s="33">
        <v>0</v>
      </c>
      <c r="AL293" s="33">
        <v>0</v>
      </c>
      <c r="AM293" s="33">
        <v>0</v>
      </c>
      <c r="AN293" s="33">
        <v>0</v>
      </c>
      <c r="AO293" s="33">
        <v>0</v>
      </c>
      <c r="AP293" s="33">
        <v>0</v>
      </c>
      <c r="AQ293" s="33">
        <v>0</v>
      </c>
      <c r="AR293" s="33">
        <v>0</v>
      </c>
      <c r="AS293" s="34">
        <v>0</v>
      </c>
      <c r="AU293" s="46" t="s">
        <v>544</v>
      </c>
      <c r="AV293" s="46" t="s">
        <v>545</v>
      </c>
      <c r="AW293" s="46" t="s">
        <v>542</v>
      </c>
      <c r="AX293" s="46" t="s">
        <v>544</v>
      </c>
      <c r="AY293" s="46" t="s">
        <v>546</v>
      </c>
      <c r="AZ293" s="46" t="s">
        <v>595</v>
      </c>
      <c r="BB293" s="47" t="b">
        <v>1</v>
      </c>
    </row>
    <row r="294" spans="1:54" hidden="1" x14ac:dyDescent="0.2">
      <c r="A294" s="97"/>
      <c r="B294" s="91"/>
      <c r="C294" s="92"/>
      <c r="D294" s="100" t="s">
        <v>596</v>
      </c>
      <c r="E294" s="33">
        <v>0</v>
      </c>
      <c r="F294" s="33">
        <v>0</v>
      </c>
      <c r="G294" s="33">
        <v>0</v>
      </c>
      <c r="H294" s="33">
        <v>0</v>
      </c>
      <c r="I294" s="33">
        <v>0</v>
      </c>
      <c r="J294" s="33">
        <v>0</v>
      </c>
      <c r="K294" s="33">
        <v>0</v>
      </c>
      <c r="L294" s="33">
        <v>0</v>
      </c>
      <c r="M294" s="33">
        <v>0</v>
      </c>
      <c r="N294" s="33">
        <v>0</v>
      </c>
      <c r="O294" s="33">
        <v>0</v>
      </c>
      <c r="P294" s="33">
        <v>0</v>
      </c>
      <c r="Q294" s="33">
        <v>0</v>
      </c>
      <c r="R294" s="33">
        <v>0</v>
      </c>
      <c r="S294" s="33">
        <v>0</v>
      </c>
      <c r="T294" s="33">
        <v>0</v>
      </c>
      <c r="U294" s="33">
        <v>0</v>
      </c>
      <c r="V294" s="33">
        <v>0</v>
      </c>
      <c r="W294" s="33">
        <v>0</v>
      </c>
      <c r="X294" s="33">
        <v>0</v>
      </c>
      <c r="Y294" s="33">
        <v>0</v>
      </c>
      <c r="Z294" s="33">
        <v>0</v>
      </c>
      <c r="AA294" s="33">
        <v>0</v>
      </c>
      <c r="AB294" s="33">
        <v>0</v>
      </c>
      <c r="AC294" s="33">
        <v>0</v>
      </c>
      <c r="AD294" s="33">
        <v>0</v>
      </c>
      <c r="AE294" s="33">
        <v>0</v>
      </c>
      <c r="AF294" s="33">
        <v>0</v>
      </c>
      <c r="AG294" s="33">
        <v>0</v>
      </c>
      <c r="AH294" s="33">
        <v>0</v>
      </c>
      <c r="AI294" s="33">
        <v>0</v>
      </c>
      <c r="AJ294" s="33">
        <v>0</v>
      </c>
      <c r="AK294" s="33">
        <v>0</v>
      </c>
      <c r="AL294" s="33">
        <v>0</v>
      </c>
      <c r="AM294" s="33">
        <v>0</v>
      </c>
      <c r="AN294" s="33">
        <v>0</v>
      </c>
      <c r="AO294" s="33">
        <v>0</v>
      </c>
      <c r="AP294" s="33">
        <v>0</v>
      </c>
      <c r="AQ294" s="33">
        <v>0</v>
      </c>
      <c r="AR294" s="33">
        <v>0</v>
      </c>
      <c r="AS294" s="34">
        <v>0</v>
      </c>
      <c r="AU294" s="46" t="s">
        <v>544</v>
      </c>
      <c r="AV294" s="46" t="s">
        <v>545</v>
      </c>
      <c r="AW294" s="46" t="s">
        <v>542</v>
      </c>
      <c r="AX294" s="46" t="s">
        <v>544</v>
      </c>
      <c r="AY294" s="46" t="s">
        <v>546</v>
      </c>
      <c r="AZ294" s="46" t="s">
        <v>597</v>
      </c>
      <c r="BB294" s="47" t="b">
        <v>0</v>
      </c>
    </row>
    <row r="295" spans="1:54" x14ac:dyDescent="0.2">
      <c r="A295" s="97"/>
      <c r="B295" s="91"/>
      <c r="C295" s="92"/>
      <c r="D295" s="100" t="s">
        <v>598</v>
      </c>
      <c r="E295" s="33">
        <v>-3.125000002910383E-4</v>
      </c>
      <c r="F295" s="33">
        <v>0</v>
      </c>
      <c r="G295" s="33">
        <v>0</v>
      </c>
      <c r="H295" s="33">
        <v>0</v>
      </c>
      <c r="I295" s="33">
        <v>0</v>
      </c>
      <c r="J295" s="33">
        <v>0</v>
      </c>
      <c r="K295" s="33">
        <v>0</v>
      </c>
      <c r="L295" s="33">
        <v>0</v>
      </c>
      <c r="M295" s="33">
        <v>0</v>
      </c>
      <c r="N295" s="33">
        <v>0</v>
      </c>
      <c r="O295" s="33">
        <v>0</v>
      </c>
      <c r="P295" s="33">
        <v>0</v>
      </c>
      <c r="Q295" s="33">
        <v>0</v>
      </c>
      <c r="R295" s="33">
        <v>0</v>
      </c>
      <c r="S295" s="33">
        <v>0</v>
      </c>
      <c r="T295" s="33">
        <v>0</v>
      </c>
      <c r="U295" s="33">
        <v>0</v>
      </c>
      <c r="V295" s="33">
        <v>0</v>
      </c>
      <c r="W295" s="33">
        <v>0</v>
      </c>
      <c r="X295" s="33">
        <v>0</v>
      </c>
      <c r="Y295" s="33">
        <v>0</v>
      </c>
      <c r="Z295" s="33">
        <v>0</v>
      </c>
      <c r="AA295" s="33">
        <v>0</v>
      </c>
      <c r="AB295" s="33">
        <v>0</v>
      </c>
      <c r="AC295" s="33">
        <v>0</v>
      </c>
      <c r="AD295" s="33">
        <v>0</v>
      </c>
      <c r="AE295" s="33">
        <v>0</v>
      </c>
      <c r="AF295" s="33">
        <v>0</v>
      </c>
      <c r="AG295" s="33">
        <v>0</v>
      </c>
      <c r="AH295" s="33">
        <v>0</v>
      </c>
      <c r="AI295" s="33">
        <v>0</v>
      </c>
      <c r="AJ295" s="33">
        <v>0</v>
      </c>
      <c r="AK295" s="33">
        <v>0</v>
      </c>
      <c r="AL295" s="33">
        <v>0</v>
      </c>
      <c r="AM295" s="33">
        <v>0</v>
      </c>
      <c r="AN295" s="33">
        <v>0</v>
      </c>
      <c r="AO295" s="33">
        <v>0</v>
      </c>
      <c r="AP295" s="33">
        <v>0</v>
      </c>
      <c r="AQ295" s="33">
        <v>0</v>
      </c>
      <c r="AR295" s="33">
        <v>0</v>
      </c>
      <c r="AS295" s="34">
        <v>0</v>
      </c>
      <c r="AU295" s="46" t="s">
        <v>544</v>
      </c>
      <c r="AV295" s="46" t="s">
        <v>545</v>
      </c>
      <c r="AW295" s="46" t="s">
        <v>542</v>
      </c>
      <c r="AX295" s="46" t="s">
        <v>544</v>
      </c>
      <c r="AY295" s="46" t="s">
        <v>546</v>
      </c>
      <c r="AZ295" s="46" t="s">
        <v>599</v>
      </c>
      <c r="BB295" s="47" t="b">
        <v>1</v>
      </c>
    </row>
    <row r="296" spans="1:54" hidden="1" x14ac:dyDescent="0.2">
      <c r="A296" s="97"/>
      <c r="B296" s="91"/>
      <c r="C296" s="92"/>
      <c r="D296" s="100" t="s">
        <v>600</v>
      </c>
      <c r="E296" s="33">
        <v>0</v>
      </c>
      <c r="F296" s="33">
        <v>0</v>
      </c>
      <c r="G296" s="33">
        <v>0</v>
      </c>
      <c r="H296" s="33">
        <v>0</v>
      </c>
      <c r="I296" s="33">
        <v>0</v>
      </c>
      <c r="J296" s="33">
        <v>0</v>
      </c>
      <c r="K296" s="33">
        <v>0</v>
      </c>
      <c r="L296" s="33">
        <v>0</v>
      </c>
      <c r="M296" s="33">
        <v>0</v>
      </c>
      <c r="N296" s="33">
        <v>0</v>
      </c>
      <c r="O296" s="33">
        <v>0</v>
      </c>
      <c r="P296" s="33">
        <v>0</v>
      </c>
      <c r="Q296" s="33">
        <v>0</v>
      </c>
      <c r="R296" s="33">
        <v>0</v>
      </c>
      <c r="S296" s="33">
        <v>0</v>
      </c>
      <c r="T296" s="33">
        <v>0</v>
      </c>
      <c r="U296" s="33">
        <v>0</v>
      </c>
      <c r="V296" s="33">
        <v>0</v>
      </c>
      <c r="W296" s="33">
        <v>0</v>
      </c>
      <c r="X296" s="33">
        <v>0</v>
      </c>
      <c r="Y296" s="33">
        <v>0</v>
      </c>
      <c r="Z296" s="33">
        <v>0</v>
      </c>
      <c r="AA296" s="33">
        <v>0</v>
      </c>
      <c r="AB296" s="33">
        <v>0</v>
      </c>
      <c r="AC296" s="33">
        <v>0</v>
      </c>
      <c r="AD296" s="33">
        <v>0</v>
      </c>
      <c r="AE296" s="33">
        <v>0</v>
      </c>
      <c r="AF296" s="33">
        <v>0</v>
      </c>
      <c r="AG296" s="33">
        <v>0</v>
      </c>
      <c r="AH296" s="33">
        <v>0</v>
      </c>
      <c r="AI296" s="33">
        <v>0</v>
      </c>
      <c r="AJ296" s="33">
        <v>0</v>
      </c>
      <c r="AK296" s="33">
        <v>0</v>
      </c>
      <c r="AL296" s="33">
        <v>0</v>
      </c>
      <c r="AM296" s="33">
        <v>0</v>
      </c>
      <c r="AN296" s="33">
        <v>0</v>
      </c>
      <c r="AO296" s="33">
        <v>0</v>
      </c>
      <c r="AP296" s="33">
        <v>0</v>
      </c>
      <c r="AQ296" s="33">
        <v>0</v>
      </c>
      <c r="AR296" s="33">
        <v>0</v>
      </c>
      <c r="AS296" s="34">
        <v>0</v>
      </c>
      <c r="AU296" s="46" t="s">
        <v>544</v>
      </c>
      <c r="AV296" s="46" t="s">
        <v>545</v>
      </c>
      <c r="AW296" s="46" t="s">
        <v>542</v>
      </c>
      <c r="AX296" s="46" t="s">
        <v>544</v>
      </c>
      <c r="AY296" s="46" t="s">
        <v>546</v>
      </c>
      <c r="AZ296" s="46" t="s">
        <v>601</v>
      </c>
      <c r="BB296" s="47" t="b">
        <v>0</v>
      </c>
    </row>
    <row r="297" spans="1:54" x14ac:dyDescent="0.2">
      <c r="A297" s="97"/>
      <c r="B297" s="91"/>
      <c r="C297" s="92"/>
      <c r="D297" s="100" t="s">
        <v>602</v>
      </c>
      <c r="E297" s="33">
        <v>0</v>
      </c>
      <c r="F297" s="33">
        <v>0</v>
      </c>
      <c r="G297" s="33">
        <v>0</v>
      </c>
      <c r="H297" s="33">
        <v>0</v>
      </c>
      <c r="I297" s="33">
        <v>0</v>
      </c>
      <c r="J297" s="33">
        <v>0</v>
      </c>
      <c r="K297" s="33">
        <v>0</v>
      </c>
      <c r="L297" s="33">
        <v>0</v>
      </c>
      <c r="M297" s="33">
        <v>0</v>
      </c>
      <c r="N297" s="33">
        <v>0</v>
      </c>
      <c r="O297" s="33">
        <v>0</v>
      </c>
      <c r="P297" s="33">
        <v>0</v>
      </c>
      <c r="Q297" s="33">
        <v>0</v>
      </c>
      <c r="R297" s="33">
        <v>0</v>
      </c>
      <c r="S297" s="33">
        <v>0</v>
      </c>
      <c r="T297" s="33">
        <v>0</v>
      </c>
      <c r="U297" s="33">
        <v>0</v>
      </c>
      <c r="V297" s="33">
        <v>0</v>
      </c>
      <c r="W297" s="33">
        <v>0</v>
      </c>
      <c r="X297" s="33">
        <v>0</v>
      </c>
      <c r="Y297" s="33">
        <v>0</v>
      </c>
      <c r="Z297" s="33">
        <v>0</v>
      </c>
      <c r="AA297" s="33">
        <v>0</v>
      </c>
      <c r="AB297" s="33">
        <v>0</v>
      </c>
      <c r="AC297" s="33">
        <v>0</v>
      </c>
      <c r="AD297" s="33">
        <v>0</v>
      </c>
      <c r="AE297" s="33">
        <v>0</v>
      </c>
      <c r="AF297" s="33">
        <v>0</v>
      </c>
      <c r="AG297" s="33">
        <v>0</v>
      </c>
      <c r="AH297" s="33">
        <v>0</v>
      </c>
      <c r="AI297" s="33">
        <v>0</v>
      </c>
      <c r="AJ297" s="33">
        <v>0</v>
      </c>
      <c r="AK297" s="33">
        <v>0</v>
      </c>
      <c r="AL297" s="33">
        <v>0</v>
      </c>
      <c r="AM297" s="33">
        <v>0</v>
      </c>
      <c r="AN297" s="33">
        <v>0</v>
      </c>
      <c r="AO297" s="33">
        <v>0</v>
      </c>
      <c r="AP297" s="33">
        <v>0</v>
      </c>
      <c r="AQ297" s="33">
        <v>0</v>
      </c>
      <c r="AR297" s="33">
        <v>0</v>
      </c>
      <c r="AS297" s="34">
        <v>0</v>
      </c>
      <c r="AU297" s="46" t="s">
        <v>544</v>
      </c>
      <c r="AV297" s="46" t="s">
        <v>545</v>
      </c>
      <c r="AW297" s="46" t="s">
        <v>542</v>
      </c>
      <c r="AX297" s="46" t="s">
        <v>544</v>
      </c>
      <c r="AY297" s="46" t="s">
        <v>546</v>
      </c>
      <c r="AZ297" s="46" t="s">
        <v>603</v>
      </c>
      <c r="BB297" s="47" t="b">
        <v>1</v>
      </c>
    </row>
    <row r="298" spans="1:54" hidden="1" x14ac:dyDescent="0.2">
      <c r="A298" s="97"/>
      <c r="B298" s="91"/>
      <c r="C298" s="92"/>
      <c r="D298" s="100" t="s">
        <v>604</v>
      </c>
      <c r="E298" s="33">
        <v>0</v>
      </c>
      <c r="F298" s="33">
        <v>0</v>
      </c>
      <c r="G298" s="33">
        <v>0</v>
      </c>
      <c r="H298" s="33">
        <v>0</v>
      </c>
      <c r="I298" s="33">
        <v>0</v>
      </c>
      <c r="J298" s="33">
        <v>0</v>
      </c>
      <c r="K298" s="33">
        <v>0</v>
      </c>
      <c r="L298" s="33">
        <v>0</v>
      </c>
      <c r="M298" s="33">
        <v>0</v>
      </c>
      <c r="N298" s="33">
        <v>0</v>
      </c>
      <c r="O298" s="33">
        <v>0</v>
      </c>
      <c r="P298" s="33">
        <v>0</v>
      </c>
      <c r="Q298" s="33">
        <v>0</v>
      </c>
      <c r="R298" s="33">
        <v>0</v>
      </c>
      <c r="S298" s="33">
        <v>0</v>
      </c>
      <c r="T298" s="33">
        <v>0</v>
      </c>
      <c r="U298" s="33">
        <v>0</v>
      </c>
      <c r="V298" s="33">
        <v>0</v>
      </c>
      <c r="W298" s="33">
        <v>0</v>
      </c>
      <c r="X298" s="33">
        <v>0</v>
      </c>
      <c r="Y298" s="33">
        <v>0</v>
      </c>
      <c r="Z298" s="33">
        <v>0</v>
      </c>
      <c r="AA298" s="33">
        <v>0</v>
      </c>
      <c r="AB298" s="33">
        <v>0</v>
      </c>
      <c r="AC298" s="33">
        <v>0</v>
      </c>
      <c r="AD298" s="33">
        <v>0</v>
      </c>
      <c r="AE298" s="33">
        <v>0</v>
      </c>
      <c r="AF298" s="33">
        <v>0</v>
      </c>
      <c r="AG298" s="33">
        <v>0</v>
      </c>
      <c r="AH298" s="33">
        <v>0</v>
      </c>
      <c r="AI298" s="33">
        <v>0</v>
      </c>
      <c r="AJ298" s="33">
        <v>0</v>
      </c>
      <c r="AK298" s="33">
        <v>0</v>
      </c>
      <c r="AL298" s="33">
        <v>0</v>
      </c>
      <c r="AM298" s="33">
        <v>0</v>
      </c>
      <c r="AN298" s="33">
        <v>0</v>
      </c>
      <c r="AO298" s="33">
        <v>0</v>
      </c>
      <c r="AP298" s="33">
        <v>0</v>
      </c>
      <c r="AQ298" s="33">
        <v>0</v>
      </c>
      <c r="AR298" s="33">
        <v>0</v>
      </c>
      <c r="AS298" s="34">
        <v>0</v>
      </c>
      <c r="AU298" s="46" t="s">
        <v>544</v>
      </c>
      <c r="AV298" s="46" t="s">
        <v>545</v>
      </c>
      <c r="AW298" s="46" t="s">
        <v>542</v>
      </c>
      <c r="AX298" s="46" t="s">
        <v>544</v>
      </c>
      <c r="AY298" s="46" t="s">
        <v>546</v>
      </c>
      <c r="AZ298" s="46" t="s">
        <v>605</v>
      </c>
      <c r="BB298" s="47" t="b">
        <v>0</v>
      </c>
    </row>
    <row r="299" spans="1:54" hidden="1" x14ac:dyDescent="0.2">
      <c r="A299" s="97"/>
      <c r="B299" s="91"/>
      <c r="C299" s="92"/>
      <c r="D299" s="100" t="s">
        <v>606</v>
      </c>
      <c r="E299" s="33">
        <v>0</v>
      </c>
      <c r="F299" s="33">
        <v>0</v>
      </c>
      <c r="G299" s="33">
        <v>0</v>
      </c>
      <c r="H299" s="33">
        <v>0</v>
      </c>
      <c r="I299" s="33">
        <v>0</v>
      </c>
      <c r="J299" s="33">
        <v>0</v>
      </c>
      <c r="K299" s="33">
        <v>0</v>
      </c>
      <c r="L299" s="33">
        <v>0</v>
      </c>
      <c r="M299" s="33">
        <v>0</v>
      </c>
      <c r="N299" s="33">
        <v>0</v>
      </c>
      <c r="O299" s="33">
        <v>0</v>
      </c>
      <c r="P299" s="33">
        <v>0</v>
      </c>
      <c r="Q299" s="33">
        <v>0</v>
      </c>
      <c r="R299" s="33">
        <v>0</v>
      </c>
      <c r="S299" s="33">
        <v>0</v>
      </c>
      <c r="T299" s="33">
        <v>0</v>
      </c>
      <c r="U299" s="33">
        <v>0</v>
      </c>
      <c r="V299" s="33">
        <v>0</v>
      </c>
      <c r="W299" s="33">
        <v>0</v>
      </c>
      <c r="X299" s="33">
        <v>0</v>
      </c>
      <c r="Y299" s="33">
        <v>0</v>
      </c>
      <c r="Z299" s="33">
        <v>0</v>
      </c>
      <c r="AA299" s="33">
        <v>0</v>
      </c>
      <c r="AB299" s="33">
        <v>0</v>
      </c>
      <c r="AC299" s="33">
        <v>0</v>
      </c>
      <c r="AD299" s="33">
        <v>0</v>
      </c>
      <c r="AE299" s="33">
        <v>0</v>
      </c>
      <c r="AF299" s="33">
        <v>0</v>
      </c>
      <c r="AG299" s="33">
        <v>0</v>
      </c>
      <c r="AH299" s="33">
        <v>0</v>
      </c>
      <c r="AI299" s="33">
        <v>0</v>
      </c>
      <c r="AJ299" s="33">
        <v>0</v>
      </c>
      <c r="AK299" s="33">
        <v>0</v>
      </c>
      <c r="AL299" s="33">
        <v>0</v>
      </c>
      <c r="AM299" s="33">
        <v>0</v>
      </c>
      <c r="AN299" s="33">
        <v>0</v>
      </c>
      <c r="AO299" s="33">
        <v>0</v>
      </c>
      <c r="AP299" s="33">
        <v>0</v>
      </c>
      <c r="AQ299" s="33">
        <v>0</v>
      </c>
      <c r="AR299" s="33">
        <v>0</v>
      </c>
      <c r="AS299" s="34">
        <v>0</v>
      </c>
      <c r="AU299" s="46" t="s">
        <v>544</v>
      </c>
      <c r="AV299" s="46" t="s">
        <v>545</v>
      </c>
      <c r="AW299" s="46" t="s">
        <v>542</v>
      </c>
      <c r="AX299" s="46" t="s">
        <v>544</v>
      </c>
      <c r="AY299" s="46" t="s">
        <v>546</v>
      </c>
      <c r="AZ299" s="46" t="s">
        <v>607</v>
      </c>
      <c r="BB299" s="47" t="b">
        <v>0</v>
      </c>
    </row>
    <row r="300" spans="1:54" hidden="1" x14ac:dyDescent="0.2">
      <c r="A300" s="97"/>
      <c r="B300" s="91"/>
      <c r="C300" s="92"/>
      <c r="D300" s="100" t="s">
        <v>608</v>
      </c>
      <c r="E300" s="33">
        <v>0</v>
      </c>
      <c r="F300" s="33">
        <v>0</v>
      </c>
      <c r="G300" s="33">
        <v>0</v>
      </c>
      <c r="H300" s="33">
        <v>0</v>
      </c>
      <c r="I300" s="33">
        <v>0</v>
      </c>
      <c r="J300" s="33">
        <v>0</v>
      </c>
      <c r="K300" s="33">
        <v>0</v>
      </c>
      <c r="L300" s="33">
        <v>0</v>
      </c>
      <c r="M300" s="33">
        <v>0</v>
      </c>
      <c r="N300" s="33">
        <v>0</v>
      </c>
      <c r="O300" s="33">
        <v>0</v>
      </c>
      <c r="P300" s="33">
        <v>0</v>
      </c>
      <c r="Q300" s="33">
        <v>0</v>
      </c>
      <c r="R300" s="33">
        <v>0</v>
      </c>
      <c r="S300" s="33">
        <v>0</v>
      </c>
      <c r="T300" s="33">
        <v>0</v>
      </c>
      <c r="U300" s="33">
        <v>0</v>
      </c>
      <c r="V300" s="33">
        <v>0</v>
      </c>
      <c r="W300" s="33">
        <v>0</v>
      </c>
      <c r="X300" s="33">
        <v>0</v>
      </c>
      <c r="Y300" s="33">
        <v>0</v>
      </c>
      <c r="Z300" s="33">
        <v>0</v>
      </c>
      <c r="AA300" s="33">
        <v>0</v>
      </c>
      <c r="AB300" s="33">
        <v>0</v>
      </c>
      <c r="AC300" s="33">
        <v>0</v>
      </c>
      <c r="AD300" s="33">
        <v>0</v>
      </c>
      <c r="AE300" s="33">
        <v>0</v>
      </c>
      <c r="AF300" s="33">
        <v>0</v>
      </c>
      <c r="AG300" s="33">
        <v>0</v>
      </c>
      <c r="AH300" s="33">
        <v>0</v>
      </c>
      <c r="AI300" s="33">
        <v>0</v>
      </c>
      <c r="AJ300" s="33">
        <v>0</v>
      </c>
      <c r="AK300" s="33">
        <v>0</v>
      </c>
      <c r="AL300" s="33">
        <v>0</v>
      </c>
      <c r="AM300" s="33">
        <v>0</v>
      </c>
      <c r="AN300" s="33">
        <v>0</v>
      </c>
      <c r="AO300" s="33">
        <v>0</v>
      </c>
      <c r="AP300" s="33">
        <v>0</v>
      </c>
      <c r="AQ300" s="33">
        <v>0</v>
      </c>
      <c r="AR300" s="33">
        <v>0</v>
      </c>
      <c r="AS300" s="34">
        <v>0</v>
      </c>
      <c r="AU300" s="46" t="s">
        <v>544</v>
      </c>
      <c r="AV300" s="46" t="s">
        <v>545</v>
      </c>
      <c r="AW300" s="46" t="s">
        <v>542</v>
      </c>
      <c r="AX300" s="46" t="s">
        <v>544</v>
      </c>
      <c r="AY300" s="46" t="s">
        <v>546</v>
      </c>
      <c r="AZ300" s="46" t="s">
        <v>609</v>
      </c>
      <c r="BB300" s="47" t="b">
        <v>0</v>
      </c>
    </row>
    <row r="301" spans="1:54" hidden="1" x14ac:dyDescent="0.2">
      <c r="A301" s="97"/>
      <c r="B301" s="91"/>
      <c r="C301" s="92"/>
      <c r="D301" s="100" t="s">
        <v>610</v>
      </c>
      <c r="E301" s="33">
        <v>0</v>
      </c>
      <c r="F301" s="33">
        <v>0</v>
      </c>
      <c r="G301" s="33">
        <v>0</v>
      </c>
      <c r="H301" s="33">
        <v>0</v>
      </c>
      <c r="I301" s="33">
        <v>0</v>
      </c>
      <c r="J301" s="33">
        <v>0</v>
      </c>
      <c r="K301" s="33">
        <v>0</v>
      </c>
      <c r="L301" s="33">
        <v>0</v>
      </c>
      <c r="M301" s="33">
        <v>0</v>
      </c>
      <c r="N301" s="33">
        <v>0</v>
      </c>
      <c r="O301" s="33">
        <v>0</v>
      </c>
      <c r="P301" s="33">
        <v>0</v>
      </c>
      <c r="Q301" s="33">
        <v>0</v>
      </c>
      <c r="R301" s="33">
        <v>0</v>
      </c>
      <c r="S301" s="33">
        <v>0</v>
      </c>
      <c r="T301" s="33">
        <v>0</v>
      </c>
      <c r="U301" s="33">
        <v>0</v>
      </c>
      <c r="V301" s="33">
        <v>0</v>
      </c>
      <c r="W301" s="33">
        <v>0</v>
      </c>
      <c r="X301" s="33">
        <v>0</v>
      </c>
      <c r="Y301" s="33">
        <v>0</v>
      </c>
      <c r="Z301" s="33">
        <v>0</v>
      </c>
      <c r="AA301" s="33">
        <v>0</v>
      </c>
      <c r="AB301" s="33">
        <v>0</v>
      </c>
      <c r="AC301" s="33">
        <v>0</v>
      </c>
      <c r="AD301" s="33">
        <v>0</v>
      </c>
      <c r="AE301" s="33">
        <v>0</v>
      </c>
      <c r="AF301" s="33">
        <v>0</v>
      </c>
      <c r="AG301" s="33">
        <v>0</v>
      </c>
      <c r="AH301" s="33">
        <v>0</v>
      </c>
      <c r="AI301" s="33">
        <v>0</v>
      </c>
      <c r="AJ301" s="33">
        <v>0</v>
      </c>
      <c r="AK301" s="33">
        <v>0</v>
      </c>
      <c r="AL301" s="33">
        <v>0</v>
      </c>
      <c r="AM301" s="33">
        <v>0</v>
      </c>
      <c r="AN301" s="33">
        <v>0</v>
      </c>
      <c r="AO301" s="33">
        <v>0</v>
      </c>
      <c r="AP301" s="33">
        <v>0</v>
      </c>
      <c r="AQ301" s="33">
        <v>0</v>
      </c>
      <c r="AR301" s="33">
        <v>0</v>
      </c>
      <c r="AS301" s="34">
        <v>0</v>
      </c>
      <c r="AU301" s="46" t="s">
        <v>544</v>
      </c>
      <c r="AV301" s="46" t="s">
        <v>545</v>
      </c>
      <c r="AW301" s="46" t="s">
        <v>542</v>
      </c>
      <c r="AX301" s="46" t="s">
        <v>544</v>
      </c>
      <c r="AY301" s="46" t="s">
        <v>546</v>
      </c>
      <c r="AZ301" s="46" t="s">
        <v>611</v>
      </c>
      <c r="BB301" s="47" t="b">
        <v>0</v>
      </c>
    </row>
    <row r="302" spans="1:54" x14ac:dyDescent="0.2">
      <c r="A302" s="97"/>
      <c r="B302" s="91"/>
      <c r="C302" s="102"/>
      <c r="D302" s="100" t="s">
        <v>612</v>
      </c>
      <c r="E302" s="33">
        <v>-1.0000000009313226E-2</v>
      </c>
      <c r="F302" s="33">
        <v>0</v>
      </c>
      <c r="G302" s="33">
        <v>0</v>
      </c>
      <c r="H302" s="33">
        <v>0</v>
      </c>
      <c r="I302" s="33">
        <v>0</v>
      </c>
      <c r="J302" s="33">
        <v>0</v>
      </c>
      <c r="K302" s="33">
        <v>0</v>
      </c>
      <c r="L302" s="33">
        <v>0</v>
      </c>
      <c r="M302" s="33">
        <v>0</v>
      </c>
      <c r="N302" s="33">
        <v>0</v>
      </c>
      <c r="O302" s="33">
        <v>0</v>
      </c>
      <c r="P302" s="33">
        <v>0</v>
      </c>
      <c r="Q302" s="33">
        <v>0</v>
      </c>
      <c r="R302" s="33">
        <v>0</v>
      </c>
      <c r="S302" s="33">
        <v>0</v>
      </c>
      <c r="T302" s="33">
        <v>0</v>
      </c>
      <c r="U302" s="33">
        <v>0</v>
      </c>
      <c r="V302" s="33">
        <v>0</v>
      </c>
      <c r="W302" s="33">
        <v>0</v>
      </c>
      <c r="X302" s="33">
        <v>0</v>
      </c>
      <c r="Y302" s="33">
        <v>0</v>
      </c>
      <c r="Z302" s="33">
        <v>0</v>
      </c>
      <c r="AA302" s="33">
        <v>0</v>
      </c>
      <c r="AB302" s="33">
        <v>0</v>
      </c>
      <c r="AC302" s="33">
        <v>0</v>
      </c>
      <c r="AD302" s="33">
        <v>0</v>
      </c>
      <c r="AE302" s="33">
        <v>0</v>
      </c>
      <c r="AF302" s="33">
        <v>0</v>
      </c>
      <c r="AG302" s="33">
        <v>0</v>
      </c>
      <c r="AH302" s="33">
        <v>0</v>
      </c>
      <c r="AI302" s="33">
        <v>0</v>
      </c>
      <c r="AJ302" s="33">
        <v>0</v>
      </c>
      <c r="AK302" s="33">
        <v>0</v>
      </c>
      <c r="AL302" s="33">
        <v>0</v>
      </c>
      <c r="AM302" s="33">
        <v>0</v>
      </c>
      <c r="AN302" s="33">
        <v>0</v>
      </c>
      <c r="AO302" s="33">
        <v>0</v>
      </c>
      <c r="AP302" s="33">
        <v>0</v>
      </c>
      <c r="AQ302" s="33">
        <v>0</v>
      </c>
      <c r="AR302" s="33">
        <v>0</v>
      </c>
      <c r="AS302" s="34">
        <v>0</v>
      </c>
      <c r="AU302" s="46" t="s">
        <v>544</v>
      </c>
      <c r="AV302" s="46" t="s">
        <v>613</v>
      </c>
      <c r="AW302" s="46" t="s">
        <v>542</v>
      </c>
      <c r="AX302" s="46" t="s">
        <v>544</v>
      </c>
      <c r="AY302" s="46" t="s">
        <v>614</v>
      </c>
      <c r="AZ302" s="46" t="s">
        <v>615</v>
      </c>
      <c r="BB302" s="47" t="b">
        <v>1</v>
      </c>
    </row>
    <row r="303" spans="1:54" hidden="1" x14ac:dyDescent="0.2">
      <c r="A303" s="97"/>
      <c r="B303" s="91"/>
      <c r="C303" s="32"/>
      <c r="D303" s="32" t="s">
        <v>616</v>
      </c>
      <c r="E303" s="33">
        <v>0</v>
      </c>
      <c r="F303" s="33">
        <v>0</v>
      </c>
      <c r="G303" s="33">
        <v>0</v>
      </c>
      <c r="H303" s="33">
        <v>0</v>
      </c>
      <c r="I303" s="33">
        <v>0</v>
      </c>
      <c r="J303" s="33">
        <v>0</v>
      </c>
      <c r="K303" s="33">
        <v>0</v>
      </c>
      <c r="L303" s="33">
        <v>0</v>
      </c>
      <c r="M303" s="33">
        <v>0</v>
      </c>
      <c r="N303" s="33">
        <v>0</v>
      </c>
      <c r="O303" s="33">
        <v>0</v>
      </c>
      <c r="P303" s="33">
        <v>0</v>
      </c>
      <c r="Q303" s="33">
        <v>0</v>
      </c>
      <c r="R303" s="33">
        <v>0</v>
      </c>
      <c r="S303" s="33">
        <v>0</v>
      </c>
      <c r="T303" s="33">
        <v>0</v>
      </c>
      <c r="U303" s="33">
        <v>0</v>
      </c>
      <c r="V303" s="33">
        <v>0</v>
      </c>
      <c r="W303" s="33">
        <v>0</v>
      </c>
      <c r="X303" s="33">
        <v>0</v>
      </c>
      <c r="Y303" s="33">
        <v>0</v>
      </c>
      <c r="Z303" s="33">
        <v>0</v>
      </c>
      <c r="AA303" s="33">
        <v>0</v>
      </c>
      <c r="AB303" s="33">
        <v>0</v>
      </c>
      <c r="AC303" s="33">
        <v>0</v>
      </c>
      <c r="AD303" s="33">
        <v>0</v>
      </c>
      <c r="AE303" s="33">
        <v>0</v>
      </c>
      <c r="AF303" s="33">
        <v>0</v>
      </c>
      <c r="AG303" s="33">
        <v>0</v>
      </c>
      <c r="AH303" s="33">
        <v>0</v>
      </c>
      <c r="AI303" s="33">
        <v>0</v>
      </c>
      <c r="AJ303" s="33">
        <v>0</v>
      </c>
      <c r="AK303" s="33">
        <v>0</v>
      </c>
      <c r="AL303" s="33">
        <v>0</v>
      </c>
      <c r="AM303" s="33">
        <v>0</v>
      </c>
      <c r="AN303" s="33">
        <v>0</v>
      </c>
      <c r="AO303" s="33">
        <v>0</v>
      </c>
      <c r="AP303" s="33">
        <v>0</v>
      </c>
      <c r="AQ303" s="33">
        <v>0</v>
      </c>
      <c r="AR303" s="33">
        <v>0</v>
      </c>
      <c r="AS303" s="34">
        <v>0</v>
      </c>
      <c r="AU303" s="46" t="s">
        <v>544</v>
      </c>
      <c r="AV303" s="46" t="s">
        <v>613</v>
      </c>
      <c r="AW303" s="46" t="s">
        <v>542</v>
      </c>
      <c r="AX303" s="46" t="s">
        <v>544</v>
      </c>
      <c r="AY303" s="46" t="s">
        <v>614</v>
      </c>
      <c r="AZ303" s="46" t="s">
        <v>617</v>
      </c>
      <c r="BB303" s="47" t="b">
        <v>0</v>
      </c>
    </row>
    <row r="304" spans="1:54" hidden="1" x14ac:dyDescent="0.2">
      <c r="A304" s="97"/>
      <c r="B304" s="91"/>
      <c r="C304" s="92"/>
      <c r="D304" s="100" t="s">
        <v>618</v>
      </c>
      <c r="E304" s="33">
        <v>0</v>
      </c>
      <c r="F304" s="33">
        <v>0</v>
      </c>
      <c r="G304" s="33">
        <v>0</v>
      </c>
      <c r="H304" s="33">
        <v>0</v>
      </c>
      <c r="I304" s="33">
        <v>0</v>
      </c>
      <c r="J304" s="33">
        <v>0</v>
      </c>
      <c r="K304" s="33">
        <v>0</v>
      </c>
      <c r="L304" s="33">
        <v>0</v>
      </c>
      <c r="M304" s="33">
        <v>0</v>
      </c>
      <c r="N304" s="33">
        <v>0</v>
      </c>
      <c r="O304" s="33">
        <v>0</v>
      </c>
      <c r="P304" s="33">
        <v>0</v>
      </c>
      <c r="Q304" s="33">
        <v>0</v>
      </c>
      <c r="R304" s="33">
        <v>0</v>
      </c>
      <c r="S304" s="33">
        <v>0</v>
      </c>
      <c r="T304" s="33">
        <v>0</v>
      </c>
      <c r="U304" s="33">
        <v>0</v>
      </c>
      <c r="V304" s="33">
        <v>0</v>
      </c>
      <c r="W304" s="33">
        <v>0</v>
      </c>
      <c r="X304" s="33">
        <v>0</v>
      </c>
      <c r="Y304" s="33">
        <v>0</v>
      </c>
      <c r="Z304" s="33">
        <v>0</v>
      </c>
      <c r="AA304" s="33">
        <v>0</v>
      </c>
      <c r="AB304" s="33">
        <v>0</v>
      </c>
      <c r="AC304" s="33">
        <v>0</v>
      </c>
      <c r="AD304" s="33">
        <v>0</v>
      </c>
      <c r="AE304" s="33">
        <v>0</v>
      </c>
      <c r="AF304" s="33">
        <v>0</v>
      </c>
      <c r="AG304" s="33">
        <v>0</v>
      </c>
      <c r="AH304" s="33">
        <v>0</v>
      </c>
      <c r="AI304" s="33">
        <v>0</v>
      </c>
      <c r="AJ304" s="33">
        <v>0</v>
      </c>
      <c r="AK304" s="33">
        <v>0</v>
      </c>
      <c r="AL304" s="33">
        <v>0</v>
      </c>
      <c r="AM304" s="33">
        <v>0</v>
      </c>
      <c r="AN304" s="33">
        <v>0</v>
      </c>
      <c r="AO304" s="33">
        <v>0</v>
      </c>
      <c r="AP304" s="33">
        <v>0</v>
      </c>
      <c r="AQ304" s="33">
        <v>0</v>
      </c>
      <c r="AR304" s="33">
        <v>0</v>
      </c>
      <c r="AS304" s="34">
        <v>0</v>
      </c>
      <c r="AU304" s="46" t="s">
        <v>544</v>
      </c>
      <c r="AV304" s="46" t="s">
        <v>613</v>
      </c>
      <c r="AW304" s="46" t="s">
        <v>542</v>
      </c>
      <c r="AX304" s="46" t="s">
        <v>544</v>
      </c>
      <c r="AY304" s="46" t="s">
        <v>614</v>
      </c>
      <c r="AZ304" s="46" t="s">
        <v>619</v>
      </c>
      <c r="BB304" s="47" t="b">
        <v>0</v>
      </c>
    </row>
    <row r="305" spans="1:54" hidden="1" x14ac:dyDescent="0.2">
      <c r="A305" s="97"/>
      <c r="B305" s="91"/>
      <c r="C305" s="92"/>
      <c r="D305" s="100" t="s">
        <v>620</v>
      </c>
      <c r="E305" s="33">
        <v>0</v>
      </c>
      <c r="F305" s="33">
        <v>0</v>
      </c>
      <c r="G305" s="33">
        <v>0</v>
      </c>
      <c r="H305" s="33">
        <v>0</v>
      </c>
      <c r="I305" s="33">
        <v>0</v>
      </c>
      <c r="J305" s="33">
        <v>0</v>
      </c>
      <c r="K305" s="33">
        <v>0</v>
      </c>
      <c r="L305" s="33">
        <v>0</v>
      </c>
      <c r="M305" s="33">
        <v>0</v>
      </c>
      <c r="N305" s="33">
        <v>0</v>
      </c>
      <c r="O305" s="33">
        <v>0</v>
      </c>
      <c r="P305" s="33">
        <v>0</v>
      </c>
      <c r="Q305" s="33">
        <v>0</v>
      </c>
      <c r="R305" s="33">
        <v>0</v>
      </c>
      <c r="S305" s="33">
        <v>0</v>
      </c>
      <c r="T305" s="33">
        <v>0</v>
      </c>
      <c r="U305" s="33">
        <v>0</v>
      </c>
      <c r="V305" s="33">
        <v>0</v>
      </c>
      <c r="W305" s="33">
        <v>0</v>
      </c>
      <c r="X305" s="33">
        <v>0</v>
      </c>
      <c r="Y305" s="33">
        <v>0</v>
      </c>
      <c r="Z305" s="33">
        <v>0</v>
      </c>
      <c r="AA305" s="33">
        <v>0</v>
      </c>
      <c r="AB305" s="33">
        <v>0</v>
      </c>
      <c r="AC305" s="33">
        <v>0</v>
      </c>
      <c r="AD305" s="33">
        <v>0</v>
      </c>
      <c r="AE305" s="33">
        <v>0</v>
      </c>
      <c r="AF305" s="33">
        <v>0</v>
      </c>
      <c r="AG305" s="33">
        <v>0</v>
      </c>
      <c r="AH305" s="33">
        <v>0</v>
      </c>
      <c r="AI305" s="33">
        <v>0</v>
      </c>
      <c r="AJ305" s="33">
        <v>0</v>
      </c>
      <c r="AK305" s="33">
        <v>0</v>
      </c>
      <c r="AL305" s="33">
        <v>0</v>
      </c>
      <c r="AM305" s="33">
        <v>0</v>
      </c>
      <c r="AN305" s="33">
        <v>0</v>
      </c>
      <c r="AO305" s="33">
        <v>0</v>
      </c>
      <c r="AP305" s="33">
        <v>0</v>
      </c>
      <c r="AQ305" s="33">
        <v>0</v>
      </c>
      <c r="AR305" s="33">
        <v>0</v>
      </c>
      <c r="AS305" s="34">
        <v>0</v>
      </c>
      <c r="AU305" s="46" t="s">
        <v>544</v>
      </c>
      <c r="AV305" s="46" t="s">
        <v>613</v>
      </c>
      <c r="AW305" s="46" t="s">
        <v>542</v>
      </c>
      <c r="AX305" s="46" t="s">
        <v>544</v>
      </c>
      <c r="AY305" s="46" t="s">
        <v>614</v>
      </c>
      <c r="AZ305" s="46" t="s">
        <v>621</v>
      </c>
      <c r="BB305" s="47" t="b">
        <v>0</v>
      </c>
    </row>
    <row r="306" spans="1:54" hidden="1" x14ac:dyDescent="0.2">
      <c r="A306" s="97"/>
      <c r="B306" s="91"/>
      <c r="C306" s="92"/>
      <c r="D306" s="100" t="s">
        <v>622</v>
      </c>
      <c r="E306" s="33">
        <v>0</v>
      </c>
      <c r="F306" s="33">
        <v>0</v>
      </c>
      <c r="G306" s="33">
        <v>0</v>
      </c>
      <c r="H306" s="33">
        <v>0</v>
      </c>
      <c r="I306" s="33">
        <v>0</v>
      </c>
      <c r="J306" s="33">
        <v>0</v>
      </c>
      <c r="K306" s="33">
        <v>0</v>
      </c>
      <c r="L306" s="33">
        <v>0</v>
      </c>
      <c r="M306" s="33">
        <v>0</v>
      </c>
      <c r="N306" s="33">
        <v>0</v>
      </c>
      <c r="O306" s="33">
        <v>0</v>
      </c>
      <c r="P306" s="33">
        <v>0</v>
      </c>
      <c r="Q306" s="33">
        <v>0</v>
      </c>
      <c r="R306" s="33">
        <v>0</v>
      </c>
      <c r="S306" s="33">
        <v>0</v>
      </c>
      <c r="T306" s="33">
        <v>0</v>
      </c>
      <c r="U306" s="33">
        <v>0</v>
      </c>
      <c r="V306" s="33">
        <v>0</v>
      </c>
      <c r="W306" s="33">
        <v>0</v>
      </c>
      <c r="X306" s="33">
        <v>0</v>
      </c>
      <c r="Y306" s="33">
        <v>0</v>
      </c>
      <c r="Z306" s="33">
        <v>0</v>
      </c>
      <c r="AA306" s="33">
        <v>0</v>
      </c>
      <c r="AB306" s="33">
        <v>0</v>
      </c>
      <c r="AC306" s="33">
        <v>0</v>
      </c>
      <c r="AD306" s="33">
        <v>0</v>
      </c>
      <c r="AE306" s="33">
        <v>0</v>
      </c>
      <c r="AF306" s="33">
        <v>0</v>
      </c>
      <c r="AG306" s="33">
        <v>0</v>
      </c>
      <c r="AH306" s="33">
        <v>0</v>
      </c>
      <c r="AI306" s="33">
        <v>0</v>
      </c>
      <c r="AJ306" s="33">
        <v>0</v>
      </c>
      <c r="AK306" s="33">
        <v>0</v>
      </c>
      <c r="AL306" s="33">
        <v>0</v>
      </c>
      <c r="AM306" s="33">
        <v>0</v>
      </c>
      <c r="AN306" s="33">
        <v>0</v>
      </c>
      <c r="AO306" s="33">
        <v>0</v>
      </c>
      <c r="AP306" s="33">
        <v>0</v>
      </c>
      <c r="AQ306" s="33">
        <v>0</v>
      </c>
      <c r="AR306" s="33">
        <v>0</v>
      </c>
      <c r="AS306" s="34">
        <v>0</v>
      </c>
      <c r="AU306" s="46" t="s">
        <v>544</v>
      </c>
      <c r="AV306" s="46" t="s">
        <v>613</v>
      </c>
      <c r="AW306" s="46" t="s">
        <v>542</v>
      </c>
      <c r="AX306" s="46" t="s">
        <v>544</v>
      </c>
      <c r="AY306" s="46" t="s">
        <v>614</v>
      </c>
      <c r="AZ306" s="46" t="s">
        <v>623</v>
      </c>
      <c r="BB306" s="47" t="b">
        <v>0</v>
      </c>
    </row>
    <row r="307" spans="1:54" hidden="1" x14ac:dyDescent="0.2">
      <c r="A307" s="97"/>
      <c r="B307" s="91"/>
      <c r="C307" s="92"/>
      <c r="D307" s="100" t="s">
        <v>624</v>
      </c>
      <c r="E307" s="33">
        <v>0</v>
      </c>
      <c r="F307" s="33">
        <v>0</v>
      </c>
      <c r="G307" s="33">
        <v>0</v>
      </c>
      <c r="H307" s="33">
        <v>0</v>
      </c>
      <c r="I307" s="33">
        <v>0</v>
      </c>
      <c r="J307" s="33">
        <v>0</v>
      </c>
      <c r="K307" s="33">
        <v>0</v>
      </c>
      <c r="L307" s="33">
        <v>0</v>
      </c>
      <c r="M307" s="33">
        <v>0</v>
      </c>
      <c r="N307" s="33">
        <v>0</v>
      </c>
      <c r="O307" s="33">
        <v>0</v>
      </c>
      <c r="P307" s="33">
        <v>0</v>
      </c>
      <c r="Q307" s="33">
        <v>0</v>
      </c>
      <c r="R307" s="33">
        <v>0</v>
      </c>
      <c r="S307" s="33">
        <v>0</v>
      </c>
      <c r="T307" s="33">
        <v>0</v>
      </c>
      <c r="U307" s="33">
        <v>0</v>
      </c>
      <c r="V307" s="33">
        <v>0</v>
      </c>
      <c r="W307" s="33">
        <v>0</v>
      </c>
      <c r="X307" s="33">
        <v>0</v>
      </c>
      <c r="Y307" s="33">
        <v>0</v>
      </c>
      <c r="Z307" s="33">
        <v>0</v>
      </c>
      <c r="AA307" s="33">
        <v>0</v>
      </c>
      <c r="AB307" s="33">
        <v>0</v>
      </c>
      <c r="AC307" s="33">
        <v>0</v>
      </c>
      <c r="AD307" s="33">
        <v>0</v>
      </c>
      <c r="AE307" s="33">
        <v>0</v>
      </c>
      <c r="AF307" s="33">
        <v>0</v>
      </c>
      <c r="AG307" s="33">
        <v>0</v>
      </c>
      <c r="AH307" s="33">
        <v>0</v>
      </c>
      <c r="AI307" s="33">
        <v>0</v>
      </c>
      <c r="AJ307" s="33">
        <v>0</v>
      </c>
      <c r="AK307" s="33">
        <v>0</v>
      </c>
      <c r="AL307" s="33">
        <v>0</v>
      </c>
      <c r="AM307" s="33">
        <v>0</v>
      </c>
      <c r="AN307" s="33">
        <v>0</v>
      </c>
      <c r="AO307" s="33">
        <v>0</v>
      </c>
      <c r="AP307" s="33">
        <v>0</v>
      </c>
      <c r="AQ307" s="33">
        <v>0</v>
      </c>
      <c r="AR307" s="33">
        <v>0</v>
      </c>
      <c r="AS307" s="34">
        <v>0</v>
      </c>
      <c r="AU307" s="46" t="s">
        <v>544</v>
      </c>
      <c r="AV307" s="46" t="s">
        <v>613</v>
      </c>
      <c r="AW307" s="46" t="s">
        <v>542</v>
      </c>
      <c r="AX307" s="46" t="s">
        <v>544</v>
      </c>
      <c r="AY307" s="46" t="s">
        <v>614</v>
      </c>
      <c r="AZ307" s="46" t="s">
        <v>625</v>
      </c>
      <c r="BB307" s="47" t="b">
        <v>0</v>
      </c>
    </row>
    <row r="308" spans="1:54" x14ac:dyDescent="0.2">
      <c r="A308" s="97"/>
      <c r="B308" s="91"/>
      <c r="C308" s="92"/>
      <c r="D308" s="100" t="s">
        <v>626</v>
      </c>
      <c r="E308" s="33">
        <v>6.2499999767169356E-3</v>
      </c>
      <c r="F308" s="33">
        <v>0</v>
      </c>
      <c r="G308" s="33">
        <v>0</v>
      </c>
      <c r="H308" s="33">
        <v>0</v>
      </c>
      <c r="I308" s="33">
        <v>0</v>
      </c>
      <c r="J308" s="33">
        <v>0</v>
      </c>
      <c r="K308" s="33">
        <v>0</v>
      </c>
      <c r="L308" s="33">
        <v>0</v>
      </c>
      <c r="M308" s="33">
        <v>0</v>
      </c>
      <c r="N308" s="33">
        <v>0</v>
      </c>
      <c r="O308" s="33">
        <v>0</v>
      </c>
      <c r="P308" s="33">
        <v>0</v>
      </c>
      <c r="Q308" s="33">
        <v>0</v>
      </c>
      <c r="R308" s="33">
        <v>0</v>
      </c>
      <c r="S308" s="33">
        <v>0</v>
      </c>
      <c r="T308" s="33">
        <v>0</v>
      </c>
      <c r="U308" s="33">
        <v>0</v>
      </c>
      <c r="V308" s="33">
        <v>0</v>
      </c>
      <c r="W308" s="33">
        <v>0</v>
      </c>
      <c r="X308" s="33">
        <v>0</v>
      </c>
      <c r="Y308" s="33">
        <v>0</v>
      </c>
      <c r="Z308" s="33">
        <v>0</v>
      </c>
      <c r="AA308" s="33">
        <v>0</v>
      </c>
      <c r="AB308" s="33">
        <v>0</v>
      </c>
      <c r="AC308" s="33">
        <v>0</v>
      </c>
      <c r="AD308" s="33">
        <v>0</v>
      </c>
      <c r="AE308" s="33">
        <v>0</v>
      </c>
      <c r="AF308" s="33">
        <v>0</v>
      </c>
      <c r="AG308" s="33">
        <v>0</v>
      </c>
      <c r="AH308" s="33">
        <v>0</v>
      </c>
      <c r="AI308" s="33">
        <v>0</v>
      </c>
      <c r="AJ308" s="33">
        <v>0</v>
      </c>
      <c r="AK308" s="33">
        <v>0</v>
      </c>
      <c r="AL308" s="33">
        <v>0</v>
      </c>
      <c r="AM308" s="33">
        <v>0</v>
      </c>
      <c r="AN308" s="33">
        <v>0</v>
      </c>
      <c r="AO308" s="33">
        <v>0</v>
      </c>
      <c r="AP308" s="33">
        <v>0</v>
      </c>
      <c r="AQ308" s="33">
        <v>0</v>
      </c>
      <c r="AR308" s="33">
        <v>0</v>
      </c>
      <c r="AS308" s="34">
        <v>0</v>
      </c>
      <c r="AU308" s="46" t="s">
        <v>544</v>
      </c>
      <c r="AV308" s="46" t="s">
        <v>613</v>
      </c>
      <c r="AW308" s="46" t="s">
        <v>542</v>
      </c>
      <c r="AX308" s="46" t="s">
        <v>544</v>
      </c>
      <c r="AY308" s="46" t="s">
        <v>614</v>
      </c>
      <c r="AZ308" s="46" t="s">
        <v>627</v>
      </c>
      <c r="BB308" s="47" t="b">
        <v>1</v>
      </c>
    </row>
    <row r="309" spans="1:54" hidden="1" x14ac:dyDescent="0.2">
      <c r="A309" s="97"/>
      <c r="B309" s="91"/>
      <c r="C309" s="92"/>
      <c r="D309" s="100" t="s">
        <v>628</v>
      </c>
      <c r="E309" s="33">
        <v>0</v>
      </c>
      <c r="F309" s="33">
        <v>0</v>
      </c>
      <c r="G309" s="33">
        <v>0</v>
      </c>
      <c r="H309" s="33">
        <v>0</v>
      </c>
      <c r="I309" s="33">
        <v>0</v>
      </c>
      <c r="J309" s="33">
        <v>0</v>
      </c>
      <c r="K309" s="33">
        <v>0</v>
      </c>
      <c r="L309" s="33">
        <v>0</v>
      </c>
      <c r="M309" s="33">
        <v>0</v>
      </c>
      <c r="N309" s="33">
        <v>0</v>
      </c>
      <c r="O309" s="33">
        <v>0</v>
      </c>
      <c r="P309" s="33">
        <v>0</v>
      </c>
      <c r="Q309" s="33">
        <v>0</v>
      </c>
      <c r="R309" s="33">
        <v>0</v>
      </c>
      <c r="S309" s="33">
        <v>0</v>
      </c>
      <c r="T309" s="33">
        <v>0</v>
      </c>
      <c r="U309" s="33">
        <v>0</v>
      </c>
      <c r="V309" s="33">
        <v>0</v>
      </c>
      <c r="W309" s="33">
        <v>0</v>
      </c>
      <c r="X309" s="33">
        <v>0</v>
      </c>
      <c r="Y309" s="33">
        <v>0</v>
      </c>
      <c r="Z309" s="33">
        <v>0</v>
      </c>
      <c r="AA309" s="33">
        <v>0</v>
      </c>
      <c r="AB309" s="33">
        <v>0</v>
      </c>
      <c r="AC309" s="33">
        <v>0</v>
      </c>
      <c r="AD309" s="33">
        <v>0</v>
      </c>
      <c r="AE309" s="33">
        <v>0</v>
      </c>
      <c r="AF309" s="33">
        <v>0</v>
      </c>
      <c r="AG309" s="33">
        <v>0</v>
      </c>
      <c r="AH309" s="33">
        <v>0</v>
      </c>
      <c r="AI309" s="33">
        <v>0</v>
      </c>
      <c r="AJ309" s="33">
        <v>0</v>
      </c>
      <c r="AK309" s="33">
        <v>0</v>
      </c>
      <c r="AL309" s="33">
        <v>0</v>
      </c>
      <c r="AM309" s="33">
        <v>0</v>
      </c>
      <c r="AN309" s="33">
        <v>0</v>
      </c>
      <c r="AO309" s="33">
        <v>0</v>
      </c>
      <c r="AP309" s="33">
        <v>0</v>
      </c>
      <c r="AQ309" s="33">
        <v>0</v>
      </c>
      <c r="AR309" s="33">
        <v>0</v>
      </c>
      <c r="AS309" s="34">
        <v>0</v>
      </c>
      <c r="AU309" s="46" t="s">
        <v>544</v>
      </c>
      <c r="AV309" s="46" t="s">
        <v>613</v>
      </c>
      <c r="AW309" s="46" t="s">
        <v>542</v>
      </c>
      <c r="AX309" s="46" t="s">
        <v>544</v>
      </c>
      <c r="AY309" s="46" t="s">
        <v>614</v>
      </c>
      <c r="AZ309" s="46" t="s">
        <v>629</v>
      </c>
      <c r="BB309" s="47" t="b">
        <v>0</v>
      </c>
    </row>
    <row r="310" spans="1:54" hidden="1" x14ac:dyDescent="0.2">
      <c r="A310" s="97"/>
      <c r="B310" s="91"/>
      <c r="C310" s="92"/>
      <c r="D310" s="100" t="s">
        <v>630</v>
      </c>
      <c r="E310" s="33">
        <v>0</v>
      </c>
      <c r="F310" s="33">
        <v>0</v>
      </c>
      <c r="G310" s="33">
        <v>0</v>
      </c>
      <c r="H310" s="33">
        <v>0</v>
      </c>
      <c r="I310" s="33">
        <v>0</v>
      </c>
      <c r="J310" s="33">
        <v>0</v>
      </c>
      <c r="K310" s="33">
        <v>0</v>
      </c>
      <c r="L310" s="33">
        <v>0</v>
      </c>
      <c r="M310" s="33">
        <v>0</v>
      </c>
      <c r="N310" s="33">
        <v>0</v>
      </c>
      <c r="O310" s="33">
        <v>0</v>
      </c>
      <c r="P310" s="33">
        <v>0</v>
      </c>
      <c r="Q310" s="33">
        <v>0</v>
      </c>
      <c r="R310" s="33">
        <v>0</v>
      </c>
      <c r="S310" s="33">
        <v>0</v>
      </c>
      <c r="T310" s="33">
        <v>0</v>
      </c>
      <c r="U310" s="33">
        <v>0</v>
      </c>
      <c r="V310" s="33">
        <v>0</v>
      </c>
      <c r="W310" s="33">
        <v>0</v>
      </c>
      <c r="X310" s="33">
        <v>0</v>
      </c>
      <c r="Y310" s="33">
        <v>0</v>
      </c>
      <c r="Z310" s="33">
        <v>0</v>
      </c>
      <c r="AA310" s="33">
        <v>0</v>
      </c>
      <c r="AB310" s="33">
        <v>0</v>
      </c>
      <c r="AC310" s="33">
        <v>0</v>
      </c>
      <c r="AD310" s="33">
        <v>0</v>
      </c>
      <c r="AE310" s="33">
        <v>0</v>
      </c>
      <c r="AF310" s="33">
        <v>0</v>
      </c>
      <c r="AG310" s="33">
        <v>0</v>
      </c>
      <c r="AH310" s="33">
        <v>0</v>
      </c>
      <c r="AI310" s="33">
        <v>0</v>
      </c>
      <c r="AJ310" s="33">
        <v>0</v>
      </c>
      <c r="AK310" s="33">
        <v>0</v>
      </c>
      <c r="AL310" s="33">
        <v>0</v>
      </c>
      <c r="AM310" s="33">
        <v>0</v>
      </c>
      <c r="AN310" s="33">
        <v>0</v>
      </c>
      <c r="AO310" s="33">
        <v>0</v>
      </c>
      <c r="AP310" s="33">
        <v>0</v>
      </c>
      <c r="AQ310" s="33">
        <v>0</v>
      </c>
      <c r="AR310" s="33">
        <v>0</v>
      </c>
      <c r="AS310" s="34">
        <v>0</v>
      </c>
      <c r="AU310" s="46" t="s">
        <v>544</v>
      </c>
      <c r="AV310" s="46" t="s">
        <v>613</v>
      </c>
      <c r="AW310" s="46" t="s">
        <v>542</v>
      </c>
      <c r="AX310" s="46" t="s">
        <v>544</v>
      </c>
      <c r="AY310" s="46" t="s">
        <v>614</v>
      </c>
      <c r="AZ310" s="46" t="s">
        <v>631</v>
      </c>
      <c r="BB310" s="47" t="b">
        <v>0</v>
      </c>
    </row>
    <row r="311" spans="1:54" x14ac:dyDescent="0.2">
      <c r="A311" s="97"/>
      <c r="B311" s="91"/>
      <c r="C311" s="92"/>
      <c r="D311" s="100" t="s">
        <v>632</v>
      </c>
      <c r="E311" s="33">
        <v>224039.24076923105</v>
      </c>
      <c r="F311" s="33">
        <v>-13393.72008241748</v>
      </c>
      <c r="G311" s="33">
        <v>5019.7103333333216</v>
      </c>
      <c r="H311" s="33">
        <v>5120.1045399998839</v>
      </c>
      <c r="I311" s="33">
        <v>5222.5066308000241</v>
      </c>
      <c r="J311" s="33">
        <v>5326.956763416063</v>
      </c>
      <c r="K311" s="33">
        <v>5433.4958986842539</v>
      </c>
      <c r="L311" s="33">
        <v>5542.1658166580601</v>
      </c>
      <c r="M311" s="33">
        <v>5653.0091329912539</v>
      </c>
      <c r="N311" s="33">
        <v>5766.0693156509078</v>
      </c>
      <c r="O311" s="33">
        <v>5881.3907019640319</v>
      </c>
      <c r="P311" s="33">
        <v>5999.0185160034453</v>
      </c>
      <c r="Q311" s="33">
        <v>6118.9988863232429</v>
      </c>
      <c r="R311" s="33">
        <v>6241.3788640497951</v>
      </c>
      <c r="S311" s="33">
        <v>6366.2064413309563</v>
      </c>
      <c r="T311" s="33">
        <v>6493.5305701574543</v>
      </c>
      <c r="U311" s="33">
        <v>6623.4011815604172</v>
      </c>
      <c r="V311" s="33">
        <v>6755.8692051920225</v>
      </c>
      <c r="W311" s="33">
        <v>6890.9865892953821</v>
      </c>
      <c r="X311" s="33">
        <v>7028.8063210817636</v>
      </c>
      <c r="Y311" s="33">
        <v>7169.3824475029833</v>
      </c>
      <c r="Z311" s="33">
        <v>7312.7700964533724</v>
      </c>
      <c r="AA311" s="33">
        <v>7459.0254983822233</v>
      </c>
      <c r="AB311" s="33">
        <v>7608.2060083498945</v>
      </c>
      <c r="AC311" s="33">
        <v>7760.3701285171555</v>
      </c>
      <c r="AD311" s="33">
        <v>7915.5775310872705</v>
      </c>
      <c r="AE311" s="33">
        <v>8073.8890817091451</v>
      </c>
      <c r="AF311" s="33">
        <v>8235.3668633431662</v>
      </c>
      <c r="AG311" s="33">
        <v>8400.0742006101063</v>
      </c>
      <c r="AH311" s="33">
        <v>8568.0756846223376</v>
      </c>
      <c r="AI311" s="33">
        <v>8739.437198314874</v>
      </c>
      <c r="AJ311" s="33">
        <v>8914.2259422809002</v>
      </c>
      <c r="AK311" s="33">
        <v>9092.5104611265706</v>
      </c>
      <c r="AL311" s="33">
        <v>9274.3606703492114</v>
      </c>
      <c r="AM311" s="33">
        <v>9459.8478837562725</v>
      </c>
      <c r="AN311" s="33">
        <v>9649.0448414311977</v>
      </c>
      <c r="AO311" s="33">
        <v>9842.0257382598356</v>
      </c>
      <c r="AP311" s="33">
        <v>10038.866253025306</v>
      </c>
      <c r="AQ311" s="33">
        <v>10239.643578085583</v>
      </c>
      <c r="AR311" s="33">
        <v>10444.436449647066</v>
      </c>
      <c r="AS311" s="34">
        <v>10653.325178640313</v>
      </c>
      <c r="AU311" s="46" t="s">
        <v>544</v>
      </c>
      <c r="AV311" s="46" t="s">
        <v>613</v>
      </c>
      <c r="AW311" s="46" t="s">
        <v>542</v>
      </c>
      <c r="AX311" s="46" t="s">
        <v>544</v>
      </c>
      <c r="AY311" s="46" t="s">
        <v>614</v>
      </c>
      <c r="AZ311" s="46" t="s">
        <v>633</v>
      </c>
      <c r="BB311" s="47" t="b">
        <v>1</v>
      </c>
    </row>
    <row r="312" spans="1:54" hidden="1" x14ac:dyDescent="0.2">
      <c r="A312" s="97"/>
      <c r="B312" s="91"/>
      <c r="C312" s="92"/>
      <c r="D312" s="100" t="s">
        <v>634</v>
      </c>
      <c r="E312" s="33">
        <v>0</v>
      </c>
      <c r="F312" s="33">
        <v>0</v>
      </c>
      <c r="G312" s="33">
        <v>0</v>
      </c>
      <c r="H312" s="33">
        <v>0</v>
      </c>
      <c r="I312" s="33">
        <v>0</v>
      </c>
      <c r="J312" s="33">
        <v>0</v>
      </c>
      <c r="K312" s="33">
        <v>0</v>
      </c>
      <c r="L312" s="33">
        <v>0</v>
      </c>
      <c r="M312" s="33">
        <v>0</v>
      </c>
      <c r="N312" s="33">
        <v>0</v>
      </c>
      <c r="O312" s="33">
        <v>0</v>
      </c>
      <c r="P312" s="33">
        <v>0</v>
      </c>
      <c r="Q312" s="33">
        <v>0</v>
      </c>
      <c r="R312" s="33">
        <v>0</v>
      </c>
      <c r="S312" s="33">
        <v>0</v>
      </c>
      <c r="T312" s="33">
        <v>0</v>
      </c>
      <c r="U312" s="33">
        <v>0</v>
      </c>
      <c r="V312" s="33">
        <v>0</v>
      </c>
      <c r="W312" s="33">
        <v>0</v>
      </c>
      <c r="X312" s="33">
        <v>0</v>
      </c>
      <c r="Y312" s="33">
        <v>0</v>
      </c>
      <c r="Z312" s="33">
        <v>0</v>
      </c>
      <c r="AA312" s="33">
        <v>0</v>
      </c>
      <c r="AB312" s="33">
        <v>0</v>
      </c>
      <c r="AC312" s="33">
        <v>0</v>
      </c>
      <c r="AD312" s="33">
        <v>0</v>
      </c>
      <c r="AE312" s="33">
        <v>0</v>
      </c>
      <c r="AF312" s="33">
        <v>0</v>
      </c>
      <c r="AG312" s="33">
        <v>0</v>
      </c>
      <c r="AH312" s="33">
        <v>0</v>
      </c>
      <c r="AI312" s="33">
        <v>0</v>
      </c>
      <c r="AJ312" s="33">
        <v>0</v>
      </c>
      <c r="AK312" s="33">
        <v>0</v>
      </c>
      <c r="AL312" s="33">
        <v>0</v>
      </c>
      <c r="AM312" s="33">
        <v>0</v>
      </c>
      <c r="AN312" s="33">
        <v>0</v>
      </c>
      <c r="AO312" s="33">
        <v>0</v>
      </c>
      <c r="AP312" s="33">
        <v>0</v>
      </c>
      <c r="AQ312" s="33">
        <v>0</v>
      </c>
      <c r="AR312" s="33">
        <v>0</v>
      </c>
      <c r="AS312" s="34">
        <v>0</v>
      </c>
      <c r="AU312" s="46" t="s">
        <v>544</v>
      </c>
      <c r="AV312" s="46" t="s">
        <v>613</v>
      </c>
      <c r="AW312" s="46" t="s">
        <v>542</v>
      </c>
      <c r="AX312" s="46" t="s">
        <v>544</v>
      </c>
      <c r="AY312" s="46" t="s">
        <v>614</v>
      </c>
      <c r="AZ312" s="46" t="s">
        <v>635</v>
      </c>
      <c r="BB312" s="47" t="b">
        <v>0</v>
      </c>
    </row>
    <row r="313" spans="1:54" hidden="1" x14ac:dyDescent="0.2">
      <c r="A313" s="97"/>
      <c r="B313" s="91"/>
      <c r="C313" s="92"/>
      <c r="D313" s="100" t="s">
        <v>636</v>
      </c>
      <c r="E313" s="33">
        <v>0</v>
      </c>
      <c r="F313" s="33">
        <v>0</v>
      </c>
      <c r="G313" s="33">
        <v>0</v>
      </c>
      <c r="H313" s="33">
        <v>0</v>
      </c>
      <c r="I313" s="33">
        <v>0</v>
      </c>
      <c r="J313" s="33">
        <v>0</v>
      </c>
      <c r="K313" s="33">
        <v>0</v>
      </c>
      <c r="L313" s="33">
        <v>0</v>
      </c>
      <c r="M313" s="33">
        <v>0</v>
      </c>
      <c r="N313" s="33">
        <v>0</v>
      </c>
      <c r="O313" s="33">
        <v>0</v>
      </c>
      <c r="P313" s="33">
        <v>0</v>
      </c>
      <c r="Q313" s="33">
        <v>0</v>
      </c>
      <c r="R313" s="33">
        <v>0</v>
      </c>
      <c r="S313" s="33">
        <v>0</v>
      </c>
      <c r="T313" s="33">
        <v>0</v>
      </c>
      <c r="U313" s="33">
        <v>0</v>
      </c>
      <c r="V313" s="33">
        <v>0</v>
      </c>
      <c r="W313" s="33">
        <v>0</v>
      </c>
      <c r="X313" s="33">
        <v>0</v>
      </c>
      <c r="Y313" s="33">
        <v>0</v>
      </c>
      <c r="Z313" s="33">
        <v>0</v>
      </c>
      <c r="AA313" s="33">
        <v>0</v>
      </c>
      <c r="AB313" s="33">
        <v>0</v>
      </c>
      <c r="AC313" s="33">
        <v>0</v>
      </c>
      <c r="AD313" s="33">
        <v>0</v>
      </c>
      <c r="AE313" s="33">
        <v>0</v>
      </c>
      <c r="AF313" s="33">
        <v>0</v>
      </c>
      <c r="AG313" s="33">
        <v>0</v>
      </c>
      <c r="AH313" s="33">
        <v>0</v>
      </c>
      <c r="AI313" s="33">
        <v>0</v>
      </c>
      <c r="AJ313" s="33">
        <v>0</v>
      </c>
      <c r="AK313" s="33">
        <v>0</v>
      </c>
      <c r="AL313" s="33">
        <v>0</v>
      </c>
      <c r="AM313" s="33">
        <v>0</v>
      </c>
      <c r="AN313" s="33">
        <v>0</v>
      </c>
      <c r="AO313" s="33">
        <v>0</v>
      </c>
      <c r="AP313" s="33">
        <v>0</v>
      </c>
      <c r="AQ313" s="33">
        <v>0</v>
      </c>
      <c r="AR313" s="33">
        <v>0</v>
      </c>
      <c r="AS313" s="34">
        <v>0</v>
      </c>
      <c r="AU313" s="46" t="s">
        <v>544</v>
      </c>
      <c r="AV313" s="46" t="s">
        <v>613</v>
      </c>
      <c r="AW313" s="46" t="s">
        <v>542</v>
      </c>
      <c r="AX313" s="46" t="s">
        <v>544</v>
      </c>
      <c r="AY313" s="46" t="s">
        <v>614</v>
      </c>
      <c r="AZ313" s="46" t="s">
        <v>637</v>
      </c>
      <c r="BB313" s="47" t="b">
        <v>0</v>
      </c>
    </row>
    <row r="314" spans="1:54" hidden="1" x14ac:dyDescent="0.2">
      <c r="A314" s="97"/>
      <c r="B314" s="91"/>
      <c r="C314" s="92"/>
      <c r="D314" s="100" t="s">
        <v>638</v>
      </c>
      <c r="E314" s="33">
        <v>0</v>
      </c>
      <c r="F314" s="33">
        <v>0</v>
      </c>
      <c r="G314" s="33">
        <v>0</v>
      </c>
      <c r="H314" s="33">
        <v>0</v>
      </c>
      <c r="I314" s="33">
        <v>0</v>
      </c>
      <c r="J314" s="33">
        <v>0</v>
      </c>
      <c r="K314" s="33">
        <v>0</v>
      </c>
      <c r="L314" s="33">
        <v>0</v>
      </c>
      <c r="M314" s="33">
        <v>0</v>
      </c>
      <c r="N314" s="33">
        <v>0</v>
      </c>
      <c r="O314" s="33">
        <v>0</v>
      </c>
      <c r="P314" s="33">
        <v>0</v>
      </c>
      <c r="Q314" s="33">
        <v>0</v>
      </c>
      <c r="R314" s="33">
        <v>0</v>
      </c>
      <c r="S314" s="33">
        <v>0</v>
      </c>
      <c r="T314" s="33">
        <v>0</v>
      </c>
      <c r="U314" s="33">
        <v>0</v>
      </c>
      <c r="V314" s="33">
        <v>0</v>
      </c>
      <c r="W314" s="33">
        <v>0</v>
      </c>
      <c r="X314" s="33">
        <v>0</v>
      </c>
      <c r="Y314" s="33">
        <v>0</v>
      </c>
      <c r="Z314" s="33">
        <v>0</v>
      </c>
      <c r="AA314" s="33">
        <v>0</v>
      </c>
      <c r="AB314" s="33">
        <v>0</v>
      </c>
      <c r="AC314" s="33">
        <v>0</v>
      </c>
      <c r="AD314" s="33">
        <v>0</v>
      </c>
      <c r="AE314" s="33">
        <v>0</v>
      </c>
      <c r="AF314" s="33">
        <v>0</v>
      </c>
      <c r="AG314" s="33">
        <v>0</v>
      </c>
      <c r="AH314" s="33">
        <v>0</v>
      </c>
      <c r="AI314" s="33">
        <v>0</v>
      </c>
      <c r="AJ314" s="33">
        <v>0</v>
      </c>
      <c r="AK314" s="33">
        <v>0</v>
      </c>
      <c r="AL314" s="33">
        <v>0</v>
      </c>
      <c r="AM314" s="33">
        <v>0</v>
      </c>
      <c r="AN314" s="33">
        <v>0</v>
      </c>
      <c r="AO314" s="33">
        <v>0</v>
      </c>
      <c r="AP314" s="33">
        <v>0</v>
      </c>
      <c r="AQ314" s="33">
        <v>0</v>
      </c>
      <c r="AR314" s="33">
        <v>0</v>
      </c>
      <c r="AS314" s="34">
        <v>0</v>
      </c>
      <c r="AU314" s="46" t="s">
        <v>544</v>
      </c>
      <c r="AV314" s="46" t="s">
        <v>613</v>
      </c>
      <c r="AW314" s="46" t="s">
        <v>542</v>
      </c>
      <c r="AX314" s="46" t="s">
        <v>544</v>
      </c>
      <c r="AY314" s="46" t="s">
        <v>614</v>
      </c>
      <c r="AZ314" s="46" t="s">
        <v>639</v>
      </c>
      <c r="BB314" s="47" t="b">
        <v>0</v>
      </c>
    </row>
    <row r="315" spans="1:54" hidden="1" x14ac:dyDescent="0.2">
      <c r="A315" s="97"/>
      <c r="B315" s="91"/>
      <c r="C315" s="92"/>
      <c r="D315" s="100" t="s">
        <v>640</v>
      </c>
      <c r="E315" s="33">
        <v>0</v>
      </c>
      <c r="F315" s="33">
        <v>0</v>
      </c>
      <c r="G315" s="33">
        <v>0</v>
      </c>
      <c r="H315" s="33">
        <v>0</v>
      </c>
      <c r="I315" s="33">
        <v>0</v>
      </c>
      <c r="J315" s="33">
        <v>0</v>
      </c>
      <c r="K315" s="33">
        <v>0</v>
      </c>
      <c r="L315" s="33">
        <v>0</v>
      </c>
      <c r="M315" s="33">
        <v>0</v>
      </c>
      <c r="N315" s="33">
        <v>0</v>
      </c>
      <c r="O315" s="33">
        <v>0</v>
      </c>
      <c r="P315" s="33">
        <v>0</v>
      </c>
      <c r="Q315" s="33">
        <v>0</v>
      </c>
      <c r="R315" s="33">
        <v>0</v>
      </c>
      <c r="S315" s="33">
        <v>0</v>
      </c>
      <c r="T315" s="33">
        <v>0</v>
      </c>
      <c r="U315" s="33">
        <v>0</v>
      </c>
      <c r="V315" s="33">
        <v>0</v>
      </c>
      <c r="W315" s="33">
        <v>0</v>
      </c>
      <c r="X315" s="33">
        <v>0</v>
      </c>
      <c r="Y315" s="33">
        <v>0</v>
      </c>
      <c r="Z315" s="33">
        <v>0</v>
      </c>
      <c r="AA315" s="33">
        <v>0</v>
      </c>
      <c r="AB315" s="33">
        <v>0</v>
      </c>
      <c r="AC315" s="33">
        <v>0</v>
      </c>
      <c r="AD315" s="33">
        <v>0</v>
      </c>
      <c r="AE315" s="33">
        <v>0</v>
      </c>
      <c r="AF315" s="33">
        <v>0</v>
      </c>
      <c r="AG315" s="33">
        <v>0</v>
      </c>
      <c r="AH315" s="33">
        <v>0</v>
      </c>
      <c r="AI315" s="33">
        <v>0</v>
      </c>
      <c r="AJ315" s="33">
        <v>0</v>
      </c>
      <c r="AK315" s="33">
        <v>0</v>
      </c>
      <c r="AL315" s="33">
        <v>0</v>
      </c>
      <c r="AM315" s="33">
        <v>0</v>
      </c>
      <c r="AN315" s="33">
        <v>0</v>
      </c>
      <c r="AO315" s="33">
        <v>0</v>
      </c>
      <c r="AP315" s="33">
        <v>0</v>
      </c>
      <c r="AQ315" s="33">
        <v>0</v>
      </c>
      <c r="AR315" s="33">
        <v>0</v>
      </c>
      <c r="AS315" s="34">
        <v>0</v>
      </c>
      <c r="AU315" s="46" t="s">
        <v>544</v>
      </c>
      <c r="AV315" s="46" t="s">
        <v>613</v>
      </c>
      <c r="AW315" s="46" t="s">
        <v>542</v>
      </c>
      <c r="AX315" s="46" t="s">
        <v>544</v>
      </c>
      <c r="AY315" s="46" t="s">
        <v>614</v>
      </c>
      <c r="AZ315" s="46" t="s">
        <v>641</v>
      </c>
      <c r="BB315" s="47" t="b">
        <v>0</v>
      </c>
    </row>
    <row r="316" spans="1:54" x14ac:dyDescent="0.2">
      <c r="A316" s="97"/>
      <c r="B316" s="91"/>
      <c r="C316" s="92"/>
      <c r="D316" s="67" t="s">
        <v>642</v>
      </c>
      <c r="E316" s="33">
        <v>0</v>
      </c>
      <c r="F316" s="33">
        <v>0</v>
      </c>
      <c r="G316" s="33">
        <v>0</v>
      </c>
      <c r="H316" s="33">
        <v>0</v>
      </c>
      <c r="I316" s="33">
        <v>0</v>
      </c>
      <c r="J316" s="33">
        <v>0</v>
      </c>
      <c r="K316" s="33">
        <v>0</v>
      </c>
      <c r="L316" s="33">
        <v>0</v>
      </c>
      <c r="M316" s="33">
        <v>0</v>
      </c>
      <c r="N316" s="33">
        <v>0</v>
      </c>
      <c r="O316" s="33">
        <v>0</v>
      </c>
      <c r="P316" s="33">
        <v>0</v>
      </c>
      <c r="Q316" s="33">
        <v>0</v>
      </c>
      <c r="R316" s="33">
        <v>0</v>
      </c>
      <c r="S316" s="33">
        <v>0</v>
      </c>
      <c r="T316" s="33">
        <v>0</v>
      </c>
      <c r="U316" s="33">
        <v>0</v>
      </c>
      <c r="V316" s="33">
        <v>0</v>
      </c>
      <c r="W316" s="33">
        <v>0</v>
      </c>
      <c r="X316" s="33">
        <v>0</v>
      </c>
      <c r="Y316" s="33">
        <v>0</v>
      </c>
      <c r="Z316" s="33">
        <v>0</v>
      </c>
      <c r="AA316" s="33">
        <v>0</v>
      </c>
      <c r="AB316" s="33">
        <v>0</v>
      </c>
      <c r="AC316" s="33">
        <v>0</v>
      </c>
      <c r="AD316" s="33">
        <v>0</v>
      </c>
      <c r="AE316" s="33">
        <v>0</v>
      </c>
      <c r="AF316" s="33">
        <v>0</v>
      </c>
      <c r="AG316" s="33">
        <v>0</v>
      </c>
      <c r="AH316" s="33">
        <v>0</v>
      </c>
      <c r="AI316" s="33">
        <v>0</v>
      </c>
      <c r="AJ316" s="33">
        <v>0</v>
      </c>
      <c r="AK316" s="33">
        <v>0</v>
      </c>
      <c r="AL316" s="33">
        <v>0</v>
      </c>
      <c r="AM316" s="33">
        <v>0</v>
      </c>
      <c r="AN316" s="33">
        <v>0</v>
      </c>
      <c r="AO316" s="33">
        <v>0</v>
      </c>
      <c r="AP316" s="33">
        <v>0</v>
      </c>
      <c r="AQ316" s="33">
        <v>0</v>
      </c>
      <c r="AR316" s="33">
        <v>0</v>
      </c>
      <c r="AS316" s="34">
        <v>0</v>
      </c>
      <c r="AU316" s="46" t="s">
        <v>544</v>
      </c>
      <c r="AV316" s="46" t="s">
        <v>613</v>
      </c>
      <c r="AW316" s="46" t="s">
        <v>542</v>
      </c>
      <c r="AX316" s="46" t="s">
        <v>544</v>
      </c>
      <c r="AY316" s="46" t="s">
        <v>614</v>
      </c>
      <c r="AZ316" s="46" t="s">
        <v>643</v>
      </c>
      <c r="BB316" s="47" t="b">
        <v>1</v>
      </c>
    </row>
    <row r="317" spans="1:54" hidden="1" x14ac:dyDescent="0.2">
      <c r="A317" s="97"/>
      <c r="B317" s="91"/>
      <c r="C317" s="92"/>
      <c r="D317" s="100" t="s">
        <v>644</v>
      </c>
      <c r="E317" s="33">
        <v>0</v>
      </c>
      <c r="F317" s="33">
        <v>0</v>
      </c>
      <c r="G317" s="33">
        <v>0</v>
      </c>
      <c r="H317" s="33">
        <v>0</v>
      </c>
      <c r="I317" s="33">
        <v>0</v>
      </c>
      <c r="J317" s="33">
        <v>0</v>
      </c>
      <c r="K317" s="33">
        <v>0</v>
      </c>
      <c r="L317" s="33">
        <v>0</v>
      </c>
      <c r="M317" s="33">
        <v>0</v>
      </c>
      <c r="N317" s="33">
        <v>0</v>
      </c>
      <c r="O317" s="33">
        <v>0</v>
      </c>
      <c r="P317" s="33">
        <v>0</v>
      </c>
      <c r="Q317" s="33">
        <v>0</v>
      </c>
      <c r="R317" s="33">
        <v>0</v>
      </c>
      <c r="S317" s="33">
        <v>0</v>
      </c>
      <c r="T317" s="33">
        <v>0</v>
      </c>
      <c r="U317" s="33">
        <v>0</v>
      </c>
      <c r="V317" s="33">
        <v>0</v>
      </c>
      <c r="W317" s="33">
        <v>0</v>
      </c>
      <c r="X317" s="33">
        <v>0</v>
      </c>
      <c r="Y317" s="33">
        <v>0</v>
      </c>
      <c r="Z317" s="33">
        <v>0</v>
      </c>
      <c r="AA317" s="33">
        <v>0</v>
      </c>
      <c r="AB317" s="33">
        <v>0</v>
      </c>
      <c r="AC317" s="33">
        <v>0</v>
      </c>
      <c r="AD317" s="33">
        <v>0</v>
      </c>
      <c r="AE317" s="33">
        <v>0</v>
      </c>
      <c r="AF317" s="33">
        <v>0</v>
      </c>
      <c r="AG317" s="33">
        <v>0</v>
      </c>
      <c r="AH317" s="33">
        <v>0</v>
      </c>
      <c r="AI317" s="33">
        <v>0</v>
      </c>
      <c r="AJ317" s="33">
        <v>0</v>
      </c>
      <c r="AK317" s="33">
        <v>0</v>
      </c>
      <c r="AL317" s="33">
        <v>0</v>
      </c>
      <c r="AM317" s="33">
        <v>0</v>
      </c>
      <c r="AN317" s="33">
        <v>0</v>
      </c>
      <c r="AO317" s="33">
        <v>0</v>
      </c>
      <c r="AP317" s="33">
        <v>0</v>
      </c>
      <c r="AQ317" s="33">
        <v>0</v>
      </c>
      <c r="AR317" s="33">
        <v>0</v>
      </c>
      <c r="AS317" s="34">
        <v>0</v>
      </c>
      <c r="AU317" s="46" t="s">
        <v>544</v>
      </c>
      <c r="AV317" s="46" t="s">
        <v>613</v>
      </c>
      <c r="AW317" s="46" t="s">
        <v>542</v>
      </c>
      <c r="AX317" s="46" t="s">
        <v>544</v>
      </c>
      <c r="AY317" s="46" t="s">
        <v>614</v>
      </c>
      <c r="AZ317" s="46" t="s">
        <v>645</v>
      </c>
      <c r="BB317" s="47" t="b">
        <v>0</v>
      </c>
    </row>
    <row r="318" spans="1:54" hidden="1" x14ac:dyDescent="0.2">
      <c r="A318" s="97"/>
      <c r="B318" s="91"/>
      <c r="C318" s="92"/>
      <c r="D318" s="100" t="s">
        <v>646</v>
      </c>
      <c r="E318" s="33">
        <v>0</v>
      </c>
      <c r="F318" s="33">
        <v>0</v>
      </c>
      <c r="G318" s="33">
        <v>0</v>
      </c>
      <c r="H318" s="33">
        <v>0</v>
      </c>
      <c r="I318" s="33">
        <v>0</v>
      </c>
      <c r="J318" s="33">
        <v>0</v>
      </c>
      <c r="K318" s="33">
        <v>0</v>
      </c>
      <c r="L318" s="33">
        <v>0</v>
      </c>
      <c r="M318" s="33">
        <v>0</v>
      </c>
      <c r="N318" s="33">
        <v>0</v>
      </c>
      <c r="O318" s="33">
        <v>0</v>
      </c>
      <c r="P318" s="33">
        <v>0</v>
      </c>
      <c r="Q318" s="33">
        <v>0</v>
      </c>
      <c r="R318" s="33">
        <v>0</v>
      </c>
      <c r="S318" s="33">
        <v>0</v>
      </c>
      <c r="T318" s="33">
        <v>0</v>
      </c>
      <c r="U318" s="33">
        <v>0</v>
      </c>
      <c r="V318" s="33">
        <v>0</v>
      </c>
      <c r="W318" s="33">
        <v>0</v>
      </c>
      <c r="X318" s="33">
        <v>0</v>
      </c>
      <c r="Y318" s="33">
        <v>0</v>
      </c>
      <c r="Z318" s="33">
        <v>0</v>
      </c>
      <c r="AA318" s="33">
        <v>0</v>
      </c>
      <c r="AB318" s="33">
        <v>0</v>
      </c>
      <c r="AC318" s="33">
        <v>0</v>
      </c>
      <c r="AD318" s="33">
        <v>0</v>
      </c>
      <c r="AE318" s="33">
        <v>0</v>
      </c>
      <c r="AF318" s="33">
        <v>0</v>
      </c>
      <c r="AG318" s="33">
        <v>0</v>
      </c>
      <c r="AH318" s="33">
        <v>0</v>
      </c>
      <c r="AI318" s="33">
        <v>0</v>
      </c>
      <c r="AJ318" s="33">
        <v>0</v>
      </c>
      <c r="AK318" s="33">
        <v>0</v>
      </c>
      <c r="AL318" s="33">
        <v>0</v>
      </c>
      <c r="AM318" s="33">
        <v>0</v>
      </c>
      <c r="AN318" s="33">
        <v>0</v>
      </c>
      <c r="AO318" s="33">
        <v>0</v>
      </c>
      <c r="AP318" s="33">
        <v>0</v>
      </c>
      <c r="AQ318" s="33">
        <v>0</v>
      </c>
      <c r="AR318" s="33">
        <v>0</v>
      </c>
      <c r="AS318" s="34">
        <v>0</v>
      </c>
      <c r="AU318" s="46" t="s">
        <v>544</v>
      </c>
      <c r="AV318" s="46" t="s">
        <v>613</v>
      </c>
      <c r="AW318" s="46" t="s">
        <v>542</v>
      </c>
      <c r="AX318" s="46" t="s">
        <v>544</v>
      </c>
      <c r="AY318" s="46" t="s">
        <v>614</v>
      </c>
      <c r="AZ318" s="46" t="s">
        <v>647</v>
      </c>
      <c r="BB318" s="47" t="b">
        <v>0</v>
      </c>
    </row>
    <row r="319" spans="1:54" hidden="1" x14ac:dyDescent="0.2">
      <c r="A319" s="97"/>
      <c r="B319" s="91"/>
      <c r="C319" s="92"/>
      <c r="D319" s="100" t="s">
        <v>648</v>
      </c>
      <c r="E319" s="33">
        <v>0</v>
      </c>
      <c r="F319" s="33">
        <v>0</v>
      </c>
      <c r="G319" s="33">
        <v>0</v>
      </c>
      <c r="H319" s="33">
        <v>0</v>
      </c>
      <c r="I319" s="33">
        <v>0</v>
      </c>
      <c r="J319" s="33">
        <v>0</v>
      </c>
      <c r="K319" s="33">
        <v>0</v>
      </c>
      <c r="L319" s="33">
        <v>0</v>
      </c>
      <c r="M319" s="33">
        <v>0</v>
      </c>
      <c r="N319" s="33">
        <v>0</v>
      </c>
      <c r="O319" s="33">
        <v>0</v>
      </c>
      <c r="P319" s="33">
        <v>0</v>
      </c>
      <c r="Q319" s="33">
        <v>0</v>
      </c>
      <c r="R319" s="33">
        <v>0</v>
      </c>
      <c r="S319" s="33">
        <v>0</v>
      </c>
      <c r="T319" s="33">
        <v>0</v>
      </c>
      <c r="U319" s="33">
        <v>0</v>
      </c>
      <c r="V319" s="33">
        <v>0</v>
      </c>
      <c r="W319" s="33">
        <v>0</v>
      </c>
      <c r="X319" s="33">
        <v>0</v>
      </c>
      <c r="Y319" s="33">
        <v>0</v>
      </c>
      <c r="Z319" s="33">
        <v>0</v>
      </c>
      <c r="AA319" s="33">
        <v>0</v>
      </c>
      <c r="AB319" s="33">
        <v>0</v>
      </c>
      <c r="AC319" s="33">
        <v>0</v>
      </c>
      <c r="AD319" s="33">
        <v>0</v>
      </c>
      <c r="AE319" s="33">
        <v>0</v>
      </c>
      <c r="AF319" s="33">
        <v>0</v>
      </c>
      <c r="AG319" s="33">
        <v>0</v>
      </c>
      <c r="AH319" s="33">
        <v>0</v>
      </c>
      <c r="AI319" s="33">
        <v>0</v>
      </c>
      <c r="AJ319" s="33">
        <v>0</v>
      </c>
      <c r="AK319" s="33">
        <v>0</v>
      </c>
      <c r="AL319" s="33">
        <v>0</v>
      </c>
      <c r="AM319" s="33">
        <v>0</v>
      </c>
      <c r="AN319" s="33">
        <v>0</v>
      </c>
      <c r="AO319" s="33">
        <v>0</v>
      </c>
      <c r="AP319" s="33">
        <v>0</v>
      </c>
      <c r="AQ319" s="33">
        <v>0</v>
      </c>
      <c r="AR319" s="33">
        <v>0</v>
      </c>
      <c r="AS319" s="34">
        <v>0</v>
      </c>
      <c r="AU319" s="46" t="s">
        <v>544</v>
      </c>
      <c r="AV319" s="46" t="s">
        <v>613</v>
      </c>
      <c r="AW319" s="46" t="s">
        <v>542</v>
      </c>
      <c r="AX319" s="46" t="s">
        <v>544</v>
      </c>
      <c r="AY319" s="46" t="s">
        <v>614</v>
      </c>
      <c r="AZ319" s="46" t="s">
        <v>649</v>
      </c>
      <c r="BB319" s="47" t="b">
        <v>0</v>
      </c>
    </row>
    <row r="320" spans="1:54" hidden="1" x14ac:dyDescent="0.2">
      <c r="A320" s="97"/>
      <c r="B320" s="91"/>
      <c r="C320" s="92"/>
      <c r="D320" s="100" t="s">
        <v>650</v>
      </c>
      <c r="E320" s="33">
        <v>0</v>
      </c>
      <c r="F320" s="33">
        <v>0</v>
      </c>
      <c r="G320" s="33">
        <v>0</v>
      </c>
      <c r="H320" s="33">
        <v>0</v>
      </c>
      <c r="I320" s="33">
        <v>0</v>
      </c>
      <c r="J320" s="33">
        <v>0</v>
      </c>
      <c r="K320" s="33">
        <v>0</v>
      </c>
      <c r="L320" s="33">
        <v>0</v>
      </c>
      <c r="M320" s="33">
        <v>0</v>
      </c>
      <c r="N320" s="33">
        <v>0</v>
      </c>
      <c r="O320" s="33">
        <v>0</v>
      </c>
      <c r="P320" s="33">
        <v>0</v>
      </c>
      <c r="Q320" s="33">
        <v>0</v>
      </c>
      <c r="R320" s="33">
        <v>0</v>
      </c>
      <c r="S320" s="33">
        <v>0</v>
      </c>
      <c r="T320" s="33">
        <v>0</v>
      </c>
      <c r="U320" s="33">
        <v>0</v>
      </c>
      <c r="V320" s="33">
        <v>0</v>
      </c>
      <c r="W320" s="33">
        <v>0</v>
      </c>
      <c r="X320" s="33">
        <v>0</v>
      </c>
      <c r="Y320" s="33">
        <v>0</v>
      </c>
      <c r="Z320" s="33">
        <v>0</v>
      </c>
      <c r="AA320" s="33">
        <v>0</v>
      </c>
      <c r="AB320" s="33">
        <v>0</v>
      </c>
      <c r="AC320" s="33">
        <v>0</v>
      </c>
      <c r="AD320" s="33">
        <v>0</v>
      </c>
      <c r="AE320" s="33">
        <v>0</v>
      </c>
      <c r="AF320" s="33">
        <v>0</v>
      </c>
      <c r="AG320" s="33">
        <v>0</v>
      </c>
      <c r="AH320" s="33">
        <v>0</v>
      </c>
      <c r="AI320" s="33">
        <v>0</v>
      </c>
      <c r="AJ320" s="33">
        <v>0</v>
      </c>
      <c r="AK320" s="33">
        <v>0</v>
      </c>
      <c r="AL320" s="33">
        <v>0</v>
      </c>
      <c r="AM320" s="33">
        <v>0</v>
      </c>
      <c r="AN320" s="33">
        <v>0</v>
      </c>
      <c r="AO320" s="33">
        <v>0</v>
      </c>
      <c r="AP320" s="33">
        <v>0</v>
      </c>
      <c r="AQ320" s="33">
        <v>0</v>
      </c>
      <c r="AR320" s="33">
        <v>0</v>
      </c>
      <c r="AS320" s="34">
        <v>0</v>
      </c>
      <c r="AU320" s="46" t="s">
        <v>544</v>
      </c>
      <c r="AV320" s="46" t="s">
        <v>613</v>
      </c>
      <c r="AW320" s="46" t="s">
        <v>542</v>
      </c>
      <c r="AX320" s="46" t="s">
        <v>544</v>
      </c>
      <c r="AY320" s="46" t="s">
        <v>614</v>
      </c>
      <c r="AZ320" s="46" t="s">
        <v>651</v>
      </c>
      <c r="BB320" s="47" t="b">
        <v>0</v>
      </c>
    </row>
    <row r="321" spans="1:54" hidden="1" x14ac:dyDescent="0.2">
      <c r="A321" s="97"/>
      <c r="B321" s="91"/>
      <c r="C321" s="92"/>
      <c r="D321" s="67" t="s">
        <v>652</v>
      </c>
      <c r="E321" s="33">
        <v>0</v>
      </c>
      <c r="F321" s="33">
        <v>0</v>
      </c>
      <c r="G321" s="33">
        <v>0</v>
      </c>
      <c r="H321" s="33">
        <v>0</v>
      </c>
      <c r="I321" s="33">
        <v>0</v>
      </c>
      <c r="J321" s="33">
        <v>0</v>
      </c>
      <c r="K321" s="33">
        <v>0</v>
      </c>
      <c r="L321" s="33">
        <v>0</v>
      </c>
      <c r="M321" s="33">
        <v>0</v>
      </c>
      <c r="N321" s="33">
        <v>0</v>
      </c>
      <c r="O321" s="33">
        <v>0</v>
      </c>
      <c r="P321" s="33">
        <v>0</v>
      </c>
      <c r="Q321" s="33">
        <v>0</v>
      </c>
      <c r="R321" s="33">
        <v>0</v>
      </c>
      <c r="S321" s="33">
        <v>0</v>
      </c>
      <c r="T321" s="33">
        <v>0</v>
      </c>
      <c r="U321" s="33">
        <v>0</v>
      </c>
      <c r="V321" s="33">
        <v>0</v>
      </c>
      <c r="W321" s="33">
        <v>0</v>
      </c>
      <c r="X321" s="33">
        <v>0</v>
      </c>
      <c r="Y321" s="33">
        <v>0</v>
      </c>
      <c r="Z321" s="33">
        <v>0</v>
      </c>
      <c r="AA321" s="33">
        <v>0</v>
      </c>
      <c r="AB321" s="33">
        <v>0</v>
      </c>
      <c r="AC321" s="33">
        <v>0</v>
      </c>
      <c r="AD321" s="33">
        <v>0</v>
      </c>
      <c r="AE321" s="33">
        <v>0</v>
      </c>
      <c r="AF321" s="33">
        <v>0</v>
      </c>
      <c r="AG321" s="33">
        <v>0</v>
      </c>
      <c r="AH321" s="33">
        <v>0</v>
      </c>
      <c r="AI321" s="33">
        <v>0</v>
      </c>
      <c r="AJ321" s="33">
        <v>0</v>
      </c>
      <c r="AK321" s="33">
        <v>0</v>
      </c>
      <c r="AL321" s="33">
        <v>0</v>
      </c>
      <c r="AM321" s="33">
        <v>0</v>
      </c>
      <c r="AN321" s="33">
        <v>0</v>
      </c>
      <c r="AO321" s="33">
        <v>0</v>
      </c>
      <c r="AP321" s="33">
        <v>0</v>
      </c>
      <c r="AQ321" s="33">
        <v>0</v>
      </c>
      <c r="AR321" s="33">
        <v>0</v>
      </c>
      <c r="AS321" s="34">
        <v>0</v>
      </c>
      <c r="AU321" s="46" t="s">
        <v>544</v>
      </c>
      <c r="AV321" s="46" t="s">
        <v>613</v>
      </c>
      <c r="AW321" s="46" t="s">
        <v>542</v>
      </c>
      <c r="AX321" s="46" t="s">
        <v>544</v>
      </c>
      <c r="AY321" s="46" t="s">
        <v>614</v>
      </c>
      <c r="AZ321" s="46" t="s">
        <v>653</v>
      </c>
      <c r="BB321" s="47" t="b">
        <v>0</v>
      </c>
    </row>
    <row r="322" spans="1:54" hidden="1" x14ac:dyDescent="0.2">
      <c r="A322" s="97"/>
      <c r="B322" s="91"/>
      <c r="C322" s="92"/>
      <c r="D322" s="100" t="s">
        <v>654</v>
      </c>
      <c r="E322" s="33">
        <v>0</v>
      </c>
      <c r="F322" s="33">
        <v>0</v>
      </c>
      <c r="G322" s="33">
        <v>0</v>
      </c>
      <c r="H322" s="33">
        <v>0</v>
      </c>
      <c r="I322" s="33">
        <v>0</v>
      </c>
      <c r="J322" s="33">
        <v>0</v>
      </c>
      <c r="K322" s="33">
        <v>0</v>
      </c>
      <c r="L322" s="33">
        <v>0</v>
      </c>
      <c r="M322" s="33">
        <v>0</v>
      </c>
      <c r="N322" s="33">
        <v>0</v>
      </c>
      <c r="O322" s="33">
        <v>0</v>
      </c>
      <c r="P322" s="33">
        <v>0</v>
      </c>
      <c r="Q322" s="33">
        <v>0</v>
      </c>
      <c r="R322" s="33">
        <v>0</v>
      </c>
      <c r="S322" s="33">
        <v>0</v>
      </c>
      <c r="T322" s="33">
        <v>0</v>
      </c>
      <c r="U322" s="33">
        <v>0</v>
      </c>
      <c r="V322" s="33">
        <v>0</v>
      </c>
      <c r="W322" s="33">
        <v>0</v>
      </c>
      <c r="X322" s="33">
        <v>0</v>
      </c>
      <c r="Y322" s="33">
        <v>0</v>
      </c>
      <c r="Z322" s="33">
        <v>0</v>
      </c>
      <c r="AA322" s="33">
        <v>0</v>
      </c>
      <c r="AB322" s="33">
        <v>0</v>
      </c>
      <c r="AC322" s="33">
        <v>0</v>
      </c>
      <c r="AD322" s="33">
        <v>0</v>
      </c>
      <c r="AE322" s="33">
        <v>0</v>
      </c>
      <c r="AF322" s="33">
        <v>0</v>
      </c>
      <c r="AG322" s="33">
        <v>0</v>
      </c>
      <c r="AH322" s="33">
        <v>0</v>
      </c>
      <c r="AI322" s="33">
        <v>0</v>
      </c>
      <c r="AJ322" s="33">
        <v>0</v>
      </c>
      <c r="AK322" s="33">
        <v>0</v>
      </c>
      <c r="AL322" s="33">
        <v>0</v>
      </c>
      <c r="AM322" s="33">
        <v>0</v>
      </c>
      <c r="AN322" s="33">
        <v>0</v>
      </c>
      <c r="AO322" s="33">
        <v>0</v>
      </c>
      <c r="AP322" s="33">
        <v>0</v>
      </c>
      <c r="AQ322" s="33">
        <v>0</v>
      </c>
      <c r="AR322" s="33">
        <v>0</v>
      </c>
      <c r="AS322" s="34">
        <v>0</v>
      </c>
      <c r="AU322" s="46" t="s">
        <v>544</v>
      </c>
      <c r="AV322" s="46" t="s">
        <v>613</v>
      </c>
      <c r="AW322" s="46" t="s">
        <v>542</v>
      </c>
      <c r="AX322" s="46" t="s">
        <v>544</v>
      </c>
      <c r="AY322" s="46" t="s">
        <v>614</v>
      </c>
      <c r="AZ322" s="46" t="s">
        <v>655</v>
      </c>
      <c r="BB322" s="47" t="b">
        <v>0</v>
      </c>
    </row>
    <row r="323" spans="1:54" hidden="1" x14ac:dyDescent="0.2">
      <c r="A323" s="97"/>
      <c r="B323" s="91"/>
      <c r="C323" s="92"/>
      <c r="D323" s="100" t="s">
        <v>656</v>
      </c>
      <c r="E323" s="33">
        <v>0</v>
      </c>
      <c r="F323" s="33">
        <v>0</v>
      </c>
      <c r="G323" s="33">
        <v>0</v>
      </c>
      <c r="H323" s="33">
        <v>0</v>
      </c>
      <c r="I323" s="33">
        <v>0</v>
      </c>
      <c r="J323" s="33">
        <v>0</v>
      </c>
      <c r="K323" s="33">
        <v>0</v>
      </c>
      <c r="L323" s="33">
        <v>0</v>
      </c>
      <c r="M323" s="33">
        <v>0</v>
      </c>
      <c r="N323" s="33">
        <v>0</v>
      </c>
      <c r="O323" s="33">
        <v>0</v>
      </c>
      <c r="P323" s="33">
        <v>0</v>
      </c>
      <c r="Q323" s="33">
        <v>0</v>
      </c>
      <c r="R323" s="33">
        <v>0</v>
      </c>
      <c r="S323" s="33">
        <v>0</v>
      </c>
      <c r="T323" s="33">
        <v>0</v>
      </c>
      <c r="U323" s="33">
        <v>0</v>
      </c>
      <c r="V323" s="33">
        <v>0</v>
      </c>
      <c r="W323" s="33">
        <v>0</v>
      </c>
      <c r="X323" s="33">
        <v>0</v>
      </c>
      <c r="Y323" s="33">
        <v>0</v>
      </c>
      <c r="Z323" s="33">
        <v>0</v>
      </c>
      <c r="AA323" s="33">
        <v>0</v>
      </c>
      <c r="AB323" s="33">
        <v>0</v>
      </c>
      <c r="AC323" s="33">
        <v>0</v>
      </c>
      <c r="AD323" s="33">
        <v>0</v>
      </c>
      <c r="AE323" s="33">
        <v>0</v>
      </c>
      <c r="AF323" s="33">
        <v>0</v>
      </c>
      <c r="AG323" s="33">
        <v>0</v>
      </c>
      <c r="AH323" s="33">
        <v>0</v>
      </c>
      <c r="AI323" s="33">
        <v>0</v>
      </c>
      <c r="AJ323" s="33">
        <v>0</v>
      </c>
      <c r="AK323" s="33">
        <v>0</v>
      </c>
      <c r="AL323" s="33">
        <v>0</v>
      </c>
      <c r="AM323" s="33">
        <v>0</v>
      </c>
      <c r="AN323" s="33">
        <v>0</v>
      </c>
      <c r="AO323" s="33">
        <v>0</v>
      </c>
      <c r="AP323" s="33">
        <v>0</v>
      </c>
      <c r="AQ323" s="33">
        <v>0</v>
      </c>
      <c r="AR323" s="33">
        <v>0</v>
      </c>
      <c r="AS323" s="34">
        <v>0</v>
      </c>
      <c r="AU323" s="46" t="s">
        <v>544</v>
      </c>
      <c r="AV323" s="46" t="s">
        <v>613</v>
      </c>
      <c r="AW323" s="46" t="s">
        <v>542</v>
      </c>
      <c r="AX323" s="46" t="s">
        <v>544</v>
      </c>
      <c r="AY323" s="46" t="s">
        <v>614</v>
      </c>
      <c r="AZ323" s="46" t="s">
        <v>657</v>
      </c>
      <c r="BB323" s="47" t="b">
        <v>0</v>
      </c>
    </row>
    <row r="324" spans="1:54" hidden="1" x14ac:dyDescent="0.2">
      <c r="A324" s="97"/>
      <c r="B324" s="91"/>
      <c r="C324" s="92"/>
      <c r="D324" s="100" t="s">
        <v>658</v>
      </c>
      <c r="E324" s="33">
        <v>0</v>
      </c>
      <c r="F324" s="33">
        <v>0</v>
      </c>
      <c r="G324" s="33">
        <v>0</v>
      </c>
      <c r="H324" s="33">
        <v>0</v>
      </c>
      <c r="I324" s="33">
        <v>0</v>
      </c>
      <c r="J324" s="33">
        <v>0</v>
      </c>
      <c r="K324" s="33">
        <v>0</v>
      </c>
      <c r="L324" s="33">
        <v>0</v>
      </c>
      <c r="M324" s="33">
        <v>0</v>
      </c>
      <c r="N324" s="33">
        <v>0</v>
      </c>
      <c r="O324" s="33">
        <v>0</v>
      </c>
      <c r="P324" s="33">
        <v>0</v>
      </c>
      <c r="Q324" s="33">
        <v>0</v>
      </c>
      <c r="R324" s="33">
        <v>0</v>
      </c>
      <c r="S324" s="33">
        <v>0</v>
      </c>
      <c r="T324" s="33">
        <v>0</v>
      </c>
      <c r="U324" s="33">
        <v>0</v>
      </c>
      <c r="V324" s="33">
        <v>0</v>
      </c>
      <c r="W324" s="33">
        <v>0</v>
      </c>
      <c r="X324" s="33">
        <v>0</v>
      </c>
      <c r="Y324" s="33">
        <v>0</v>
      </c>
      <c r="Z324" s="33">
        <v>0</v>
      </c>
      <c r="AA324" s="33">
        <v>0</v>
      </c>
      <c r="AB324" s="33">
        <v>0</v>
      </c>
      <c r="AC324" s="33">
        <v>0</v>
      </c>
      <c r="AD324" s="33">
        <v>0</v>
      </c>
      <c r="AE324" s="33">
        <v>0</v>
      </c>
      <c r="AF324" s="33">
        <v>0</v>
      </c>
      <c r="AG324" s="33">
        <v>0</v>
      </c>
      <c r="AH324" s="33">
        <v>0</v>
      </c>
      <c r="AI324" s="33">
        <v>0</v>
      </c>
      <c r="AJ324" s="33">
        <v>0</v>
      </c>
      <c r="AK324" s="33">
        <v>0</v>
      </c>
      <c r="AL324" s="33">
        <v>0</v>
      </c>
      <c r="AM324" s="33">
        <v>0</v>
      </c>
      <c r="AN324" s="33">
        <v>0</v>
      </c>
      <c r="AO324" s="33">
        <v>0</v>
      </c>
      <c r="AP324" s="33">
        <v>0</v>
      </c>
      <c r="AQ324" s="33">
        <v>0</v>
      </c>
      <c r="AR324" s="33">
        <v>0</v>
      </c>
      <c r="AS324" s="34">
        <v>0</v>
      </c>
      <c r="AU324" s="46" t="s">
        <v>544</v>
      </c>
      <c r="AV324" s="46" t="s">
        <v>613</v>
      </c>
      <c r="AW324" s="46" t="s">
        <v>542</v>
      </c>
      <c r="AX324" s="46" t="s">
        <v>544</v>
      </c>
      <c r="AY324" s="46" t="s">
        <v>614</v>
      </c>
      <c r="AZ324" s="46" t="s">
        <v>659</v>
      </c>
      <c r="BB324" s="47" t="b">
        <v>0</v>
      </c>
    </row>
    <row r="325" spans="1:54" hidden="1" x14ac:dyDescent="0.2">
      <c r="A325" s="97"/>
      <c r="B325" s="91"/>
      <c r="C325" s="92"/>
      <c r="D325" s="100" t="s">
        <v>660</v>
      </c>
      <c r="E325" s="33">
        <v>0</v>
      </c>
      <c r="F325" s="33">
        <v>0</v>
      </c>
      <c r="G325" s="33">
        <v>0</v>
      </c>
      <c r="H325" s="33">
        <v>0</v>
      </c>
      <c r="I325" s="33">
        <v>0</v>
      </c>
      <c r="J325" s="33">
        <v>0</v>
      </c>
      <c r="K325" s="33">
        <v>0</v>
      </c>
      <c r="L325" s="33">
        <v>0</v>
      </c>
      <c r="M325" s="33">
        <v>0</v>
      </c>
      <c r="N325" s="33">
        <v>0</v>
      </c>
      <c r="O325" s="33">
        <v>0</v>
      </c>
      <c r="P325" s="33">
        <v>0</v>
      </c>
      <c r="Q325" s="33">
        <v>0</v>
      </c>
      <c r="R325" s="33">
        <v>0</v>
      </c>
      <c r="S325" s="33">
        <v>0</v>
      </c>
      <c r="T325" s="33">
        <v>0</v>
      </c>
      <c r="U325" s="33">
        <v>0</v>
      </c>
      <c r="V325" s="33">
        <v>0</v>
      </c>
      <c r="W325" s="33">
        <v>0</v>
      </c>
      <c r="X325" s="33">
        <v>0</v>
      </c>
      <c r="Y325" s="33">
        <v>0</v>
      </c>
      <c r="Z325" s="33">
        <v>0</v>
      </c>
      <c r="AA325" s="33">
        <v>0</v>
      </c>
      <c r="AB325" s="33">
        <v>0</v>
      </c>
      <c r="AC325" s="33">
        <v>0</v>
      </c>
      <c r="AD325" s="33">
        <v>0</v>
      </c>
      <c r="AE325" s="33">
        <v>0</v>
      </c>
      <c r="AF325" s="33">
        <v>0</v>
      </c>
      <c r="AG325" s="33">
        <v>0</v>
      </c>
      <c r="AH325" s="33">
        <v>0</v>
      </c>
      <c r="AI325" s="33">
        <v>0</v>
      </c>
      <c r="AJ325" s="33">
        <v>0</v>
      </c>
      <c r="AK325" s="33">
        <v>0</v>
      </c>
      <c r="AL325" s="33">
        <v>0</v>
      </c>
      <c r="AM325" s="33">
        <v>0</v>
      </c>
      <c r="AN325" s="33">
        <v>0</v>
      </c>
      <c r="AO325" s="33">
        <v>0</v>
      </c>
      <c r="AP325" s="33">
        <v>0</v>
      </c>
      <c r="AQ325" s="33">
        <v>0</v>
      </c>
      <c r="AR325" s="33">
        <v>0</v>
      </c>
      <c r="AS325" s="34">
        <v>0</v>
      </c>
      <c r="AU325" s="46" t="s">
        <v>544</v>
      </c>
      <c r="AV325" s="46" t="s">
        <v>613</v>
      </c>
      <c r="AW325" s="46" t="s">
        <v>542</v>
      </c>
      <c r="AX325" s="46" t="s">
        <v>544</v>
      </c>
      <c r="AY325" s="46" t="s">
        <v>614</v>
      </c>
      <c r="AZ325" s="46" t="s">
        <v>661</v>
      </c>
      <c r="BB325" s="47" t="b">
        <v>0</v>
      </c>
    </row>
    <row r="326" spans="1:54" hidden="1" x14ac:dyDescent="0.2">
      <c r="A326" s="103"/>
      <c r="B326" s="104"/>
      <c r="C326" s="100"/>
      <c r="D326" s="100" t="s">
        <v>662</v>
      </c>
      <c r="E326" s="33">
        <v>0</v>
      </c>
      <c r="F326" s="33">
        <v>0</v>
      </c>
      <c r="G326" s="33">
        <v>0</v>
      </c>
      <c r="H326" s="33">
        <v>0</v>
      </c>
      <c r="I326" s="33">
        <v>0</v>
      </c>
      <c r="J326" s="33">
        <v>0</v>
      </c>
      <c r="K326" s="33">
        <v>0</v>
      </c>
      <c r="L326" s="33">
        <v>0</v>
      </c>
      <c r="M326" s="33">
        <v>0</v>
      </c>
      <c r="N326" s="33">
        <v>0</v>
      </c>
      <c r="O326" s="33">
        <v>0</v>
      </c>
      <c r="P326" s="33">
        <v>0</v>
      </c>
      <c r="Q326" s="33">
        <v>0</v>
      </c>
      <c r="R326" s="33">
        <v>0</v>
      </c>
      <c r="S326" s="33">
        <v>0</v>
      </c>
      <c r="T326" s="33">
        <v>0</v>
      </c>
      <c r="U326" s="33">
        <v>0</v>
      </c>
      <c r="V326" s="33">
        <v>0</v>
      </c>
      <c r="W326" s="33">
        <v>0</v>
      </c>
      <c r="X326" s="33">
        <v>0</v>
      </c>
      <c r="Y326" s="33">
        <v>0</v>
      </c>
      <c r="Z326" s="33">
        <v>0</v>
      </c>
      <c r="AA326" s="33">
        <v>0</v>
      </c>
      <c r="AB326" s="33">
        <v>0</v>
      </c>
      <c r="AC326" s="33">
        <v>0</v>
      </c>
      <c r="AD326" s="33">
        <v>0</v>
      </c>
      <c r="AE326" s="33">
        <v>0</v>
      </c>
      <c r="AF326" s="33">
        <v>0</v>
      </c>
      <c r="AG326" s="33">
        <v>0</v>
      </c>
      <c r="AH326" s="33">
        <v>0</v>
      </c>
      <c r="AI326" s="33">
        <v>0</v>
      </c>
      <c r="AJ326" s="33">
        <v>0</v>
      </c>
      <c r="AK326" s="33">
        <v>0</v>
      </c>
      <c r="AL326" s="33">
        <v>0</v>
      </c>
      <c r="AM326" s="33">
        <v>0</v>
      </c>
      <c r="AN326" s="33">
        <v>0</v>
      </c>
      <c r="AO326" s="33">
        <v>0</v>
      </c>
      <c r="AP326" s="33">
        <v>0</v>
      </c>
      <c r="AQ326" s="33">
        <v>0</v>
      </c>
      <c r="AR326" s="33">
        <v>0</v>
      </c>
      <c r="AS326" s="34">
        <v>0</v>
      </c>
      <c r="AU326" s="46" t="s">
        <v>544</v>
      </c>
      <c r="AV326" s="46" t="s">
        <v>613</v>
      </c>
      <c r="AW326" s="46" t="s">
        <v>542</v>
      </c>
      <c r="AX326" s="46" t="s">
        <v>544</v>
      </c>
      <c r="AY326" s="46" t="s">
        <v>614</v>
      </c>
      <c r="AZ326" s="46" t="s">
        <v>663</v>
      </c>
      <c r="BB326" s="47" t="b">
        <v>0</v>
      </c>
    </row>
    <row r="327" spans="1:54" x14ac:dyDescent="0.2">
      <c r="A327" s="103"/>
      <c r="B327" s="104"/>
      <c r="C327" s="100"/>
      <c r="D327" s="100" t="s">
        <v>664</v>
      </c>
      <c r="E327" s="33">
        <v>-1.757812497089617E-4</v>
      </c>
      <c r="F327" s="33">
        <v>0</v>
      </c>
      <c r="G327" s="33">
        <v>0</v>
      </c>
      <c r="H327" s="33">
        <v>0</v>
      </c>
      <c r="I327" s="33">
        <v>0</v>
      </c>
      <c r="J327" s="33">
        <v>0</v>
      </c>
      <c r="K327" s="33">
        <v>0</v>
      </c>
      <c r="L327" s="33">
        <v>0</v>
      </c>
      <c r="M327" s="33">
        <v>0</v>
      </c>
      <c r="N327" s="33">
        <v>0</v>
      </c>
      <c r="O327" s="33">
        <v>0</v>
      </c>
      <c r="P327" s="33">
        <v>0</v>
      </c>
      <c r="Q327" s="33">
        <v>0</v>
      </c>
      <c r="R327" s="33">
        <v>0</v>
      </c>
      <c r="S327" s="33">
        <v>0</v>
      </c>
      <c r="T327" s="33">
        <v>0</v>
      </c>
      <c r="U327" s="33">
        <v>0</v>
      </c>
      <c r="V327" s="33">
        <v>0</v>
      </c>
      <c r="W327" s="33">
        <v>0</v>
      </c>
      <c r="X327" s="33">
        <v>0</v>
      </c>
      <c r="Y327" s="33">
        <v>0</v>
      </c>
      <c r="Z327" s="33">
        <v>0</v>
      </c>
      <c r="AA327" s="33">
        <v>0</v>
      </c>
      <c r="AB327" s="33">
        <v>0</v>
      </c>
      <c r="AC327" s="33">
        <v>0</v>
      </c>
      <c r="AD327" s="33">
        <v>0</v>
      </c>
      <c r="AE327" s="33">
        <v>0</v>
      </c>
      <c r="AF327" s="33">
        <v>0</v>
      </c>
      <c r="AG327" s="33">
        <v>0</v>
      </c>
      <c r="AH327" s="33">
        <v>0</v>
      </c>
      <c r="AI327" s="33">
        <v>0</v>
      </c>
      <c r="AJ327" s="33">
        <v>0</v>
      </c>
      <c r="AK327" s="33">
        <v>0</v>
      </c>
      <c r="AL327" s="33">
        <v>0</v>
      </c>
      <c r="AM327" s="33">
        <v>0</v>
      </c>
      <c r="AN327" s="33">
        <v>0</v>
      </c>
      <c r="AO327" s="33">
        <v>0</v>
      </c>
      <c r="AP327" s="33">
        <v>0</v>
      </c>
      <c r="AQ327" s="33">
        <v>0</v>
      </c>
      <c r="AR327" s="33">
        <v>0</v>
      </c>
      <c r="AS327" s="34">
        <v>0</v>
      </c>
      <c r="AU327" s="46" t="s">
        <v>544</v>
      </c>
      <c r="AV327" s="46" t="s">
        <v>613</v>
      </c>
      <c r="AW327" s="46" t="s">
        <v>542</v>
      </c>
      <c r="AX327" s="46" t="s">
        <v>544</v>
      </c>
      <c r="AY327" s="46" t="s">
        <v>614</v>
      </c>
      <c r="AZ327" s="46" t="s">
        <v>665</v>
      </c>
      <c r="BB327" s="47" t="b">
        <v>1</v>
      </c>
    </row>
    <row r="328" spans="1:54" hidden="1" x14ac:dyDescent="0.2">
      <c r="A328" s="103"/>
      <c r="B328" s="104"/>
      <c r="C328" s="100"/>
      <c r="D328" s="100" t="s">
        <v>666</v>
      </c>
      <c r="E328" s="33">
        <v>0</v>
      </c>
      <c r="F328" s="33">
        <v>0</v>
      </c>
      <c r="G328" s="33">
        <v>0</v>
      </c>
      <c r="H328" s="33">
        <v>0</v>
      </c>
      <c r="I328" s="33">
        <v>0</v>
      </c>
      <c r="J328" s="33">
        <v>0</v>
      </c>
      <c r="K328" s="33">
        <v>0</v>
      </c>
      <c r="L328" s="33">
        <v>0</v>
      </c>
      <c r="M328" s="33">
        <v>0</v>
      </c>
      <c r="N328" s="33">
        <v>0</v>
      </c>
      <c r="O328" s="33">
        <v>0</v>
      </c>
      <c r="P328" s="33">
        <v>0</v>
      </c>
      <c r="Q328" s="33">
        <v>0</v>
      </c>
      <c r="R328" s="33">
        <v>0</v>
      </c>
      <c r="S328" s="33">
        <v>0</v>
      </c>
      <c r="T328" s="33">
        <v>0</v>
      </c>
      <c r="U328" s="33">
        <v>0</v>
      </c>
      <c r="V328" s="33">
        <v>0</v>
      </c>
      <c r="W328" s="33">
        <v>0</v>
      </c>
      <c r="X328" s="33">
        <v>0</v>
      </c>
      <c r="Y328" s="33">
        <v>0</v>
      </c>
      <c r="Z328" s="33">
        <v>0</v>
      </c>
      <c r="AA328" s="33">
        <v>0</v>
      </c>
      <c r="AB328" s="33">
        <v>0</v>
      </c>
      <c r="AC328" s="33">
        <v>0</v>
      </c>
      <c r="AD328" s="33">
        <v>0</v>
      </c>
      <c r="AE328" s="33">
        <v>0</v>
      </c>
      <c r="AF328" s="33">
        <v>0</v>
      </c>
      <c r="AG328" s="33">
        <v>0</v>
      </c>
      <c r="AH328" s="33">
        <v>0</v>
      </c>
      <c r="AI328" s="33">
        <v>0</v>
      </c>
      <c r="AJ328" s="33">
        <v>0</v>
      </c>
      <c r="AK328" s="33">
        <v>0</v>
      </c>
      <c r="AL328" s="33">
        <v>0</v>
      </c>
      <c r="AM328" s="33">
        <v>0</v>
      </c>
      <c r="AN328" s="33">
        <v>0</v>
      </c>
      <c r="AO328" s="33">
        <v>0</v>
      </c>
      <c r="AP328" s="33">
        <v>0</v>
      </c>
      <c r="AQ328" s="33">
        <v>0</v>
      </c>
      <c r="AR328" s="33">
        <v>0</v>
      </c>
      <c r="AS328" s="34">
        <v>0</v>
      </c>
      <c r="AU328" s="46" t="s">
        <v>544</v>
      </c>
      <c r="AV328" s="46" t="s">
        <v>613</v>
      </c>
      <c r="AW328" s="46" t="s">
        <v>542</v>
      </c>
      <c r="AX328" s="46" t="s">
        <v>544</v>
      </c>
      <c r="AY328" s="46" t="s">
        <v>614</v>
      </c>
      <c r="AZ328" s="46" t="s">
        <v>667</v>
      </c>
      <c r="BB328" s="47" t="b">
        <v>0</v>
      </c>
    </row>
    <row r="329" spans="1:54" x14ac:dyDescent="0.2">
      <c r="A329" s="103"/>
      <c r="B329" s="104"/>
      <c r="C329" s="100"/>
      <c r="D329" s="100" t="s">
        <v>668</v>
      </c>
      <c r="E329" s="33">
        <v>-7.8125000072759576E-5</v>
      </c>
      <c r="F329" s="33">
        <v>0</v>
      </c>
      <c r="G329" s="33">
        <v>0</v>
      </c>
      <c r="H329" s="33">
        <v>0</v>
      </c>
      <c r="I329" s="33">
        <v>0</v>
      </c>
      <c r="J329" s="33">
        <v>0</v>
      </c>
      <c r="K329" s="33">
        <v>0</v>
      </c>
      <c r="L329" s="33">
        <v>0</v>
      </c>
      <c r="M329" s="33">
        <v>0</v>
      </c>
      <c r="N329" s="33">
        <v>0</v>
      </c>
      <c r="O329" s="33">
        <v>0</v>
      </c>
      <c r="P329" s="33">
        <v>0</v>
      </c>
      <c r="Q329" s="33">
        <v>0</v>
      </c>
      <c r="R329" s="33">
        <v>0</v>
      </c>
      <c r="S329" s="33">
        <v>0</v>
      </c>
      <c r="T329" s="33">
        <v>0</v>
      </c>
      <c r="U329" s="33">
        <v>0</v>
      </c>
      <c r="V329" s="33">
        <v>0</v>
      </c>
      <c r="W329" s="33">
        <v>0</v>
      </c>
      <c r="X329" s="33">
        <v>0</v>
      </c>
      <c r="Y329" s="33">
        <v>0</v>
      </c>
      <c r="Z329" s="33">
        <v>0</v>
      </c>
      <c r="AA329" s="33">
        <v>0</v>
      </c>
      <c r="AB329" s="33">
        <v>0</v>
      </c>
      <c r="AC329" s="33">
        <v>0</v>
      </c>
      <c r="AD329" s="33">
        <v>0</v>
      </c>
      <c r="AE329" s="33">
        <v>0</v>
      </c>
      <c r="AF329" s="33">
        <v>0</v>
      </c>
      <c r="AG329" s="33">
        <v>0</v>
      </c>
      <c r="AH329" s="33">
        <v>0</v>
      </c>
      <c r="AI329" s="33">
        <v>0</v>
      </c>
      <c r="AJ329" s="33">
        <v>0</v>
      </c>
      <c r="AK329" s="33">
        <v>0</v>
      </c>
      <c r="AL329" s="33">
        <v>0</v>
      </c>
      <c r="AM329" s="33">
        <v>0</v>
      </c>
      <c r="AN329" s="33">
        <v>0</v>
      </c>
      <c r="AO329" s="33">
        <v>0</v>
      </c>
      <c r="AP329" s="33">
        <v>0</v>
      </c>
      <c r="AQ329" s="33">
        <v>0</v>
      </c>
      <c r="AR329" s="33">
        <v>0</v>
      </c>
      <c r="AS329" s="34">
        <v>0</v>
      </c>
      <c r="AU329" s="46" t="s">
        <v>544</v>
      </c>
      <c r="AV329" s="46" t="s">
        <v>613</v>
      </c>
      <c r="AW329" s="46" t="s">
        <v>542</v>
      </c>
      <c r="AX329" s="46" t="s">
        <v>544</v>
      </c>
      <c r="AY329" s="46" t="s">
        <v>614</v>
      </c>
      <c r="AZ329" s="46" t="s">
        <v>669</v>
      </c>
      <c r="BB329" s="47" t="b">
        <v>1</v>
      </c>
    </row>
    <row r="330" spans="1:54" hidden="1" x14ac:dyDescent="0.2">
      <c r="A330" s="103"/>
      <c r="B330" s="104"/>
      <c r="C330" s="100"/>
      <c r="D330" s="100" t="s">
        <v>670</v>
      </c>
      <c r="E330" s="33">
        <v>0</v>
      </c>
      <c r="F330" s="33">
        <v>0</v>
      </c>
      <c r="G330" s="33">
        <v>0</v>
      </c>
      <c r="H330" s="33">
        <v>0</v>
      </c>
      <c r="I330" s="33">
        <v>0</v>
      </c>
      <c r="J330" s="33">
        <v>0</v>
      </c>
      <c r="K330" s="33">
        <v>0</v>
      </c>
      <c r="L330" s="33">
        <v>0</v>
      </c>
      <c r="M330" s="33">
        <v>0</v>
      </c>
      <c r="N330" s="33">
        <v>0</v>
      </c>
      <c r="O330" s="33">
        <v>0</v>
      </c>
      <c r="P330" s="33">
        <v>0</v>
      </c>
      <c r="Q330" s="33">
        <v>0</v>
      </c>
      <c r="R330" s="33">
        <v>0</v>
      </c>
      <c r="S330" s="33">
        <v>0</v>
      </c>
      <c r="T330" s="33">
        <v>0</v>
      </c>
      <c r="U330" s="33">
        <v>0</v>
      </c>
      <c r="V330" s="33">
        <v>0</v>
      </c>
      <c r="W330" s="33">
        <v>0</v>
      </c>
      <c r="X330" s="33">
        <v>0</v>
      </c>
      <c r="Y330" s="33">
        <v>0</v>
      </c>
      <c r="Z330" s="33">
        <v>0</v>
      </c>
      <c r="AA330" s="33">
        <v>0</v>
      </c>
      <c r="AB330" s="33">
        <v>0</v>
      </c>
      <c r="AC330" s="33">
        <v>0</v>
      </c>
      <c r="AD330" s="33">
        <v>0</v>
      </c>
      <c r="AE330" s="33">
        <v>0</v>
      </c>
      <c r="AF330" s="33">
        <v>0</v>
      </c>
      <c r="AG330" s="33">
        <v>0</v>
      </c>
      <c r="AH330" s="33">
        <v>0</v>
      </c>
      <c r="AI330" s="33">
        <v>0</v>
      </c>
      <c r="AJ330" s="33">
        <v>0</v>
      </c>
      <c r="AK330" s="33">
        <v>0</v>
      </c>
      <c r="AL330" s="33">
        <v>0</v>
      </c>
      <c r="AM330" s="33">
        <v>0</v>
      </c>
      <c r="AN330" s="33">
        <v>0</v>
      </c>
      <c r="AO330" s="33">
        <v>0</v>
      </c>
      <c r="AP330" s="33">
        <v>0</v>
      </c>
      <c r="AQ330" s="33">
        <v>0</v>
      </c>
      <c r="AR330" s="33">
        <v>0</v>
      </c>
      <c r="AS330" s="34">
        <v>0</v>
      </c>
      <c r="AU330" s="46" t="s">
        <v>544</v>
      </c>
      <c r="AV330" s="46" t="s">
        <v>613</v>
      </c>
      <c r="AW330" s="46" t="s">
        <v>542</v>
      </c>
      <c r="AX330" s="46" t="s">
        <v>544</v>
      </c>
      <c r="AY330" s="46" t="s">
        <v>614</v>
      </c>
      <c r="AZ330" s="46" t="s">
        <v>671</v>
      </c>
      <c r="BB330" s="47" t="b">
        <v>0</v>
      </c>
    </row>
    <row r="331" spans="1:54" hidden="1" x14ac:dyDescent="0.2">
      <c r="A331" s="103"/>
      <c r="B331" s="104"/>
      <c r="C331" s="100"/>
      <c r="D331" s="100" t="s">
        <v>672</v>
      </c>
      <c r="E331" s="33">
        <v>0</v>
      </c>
      <c r="F331" s="33">
        <v>0</v>
      </c>
      <c r="G331" s="33">
        <v>0</v>
      </c>
      <c r="H331" s="33">
        <v>0</v>
      </c>
      <c r="I331" s="33">
        <v>0</v>
      </c>
      <c r="J331" s="33">
        <v>0</v>
      </c>
      <c r="K331" s="33">
        <v>0</v>
      </c>
      <c r="L331" s="33">
        <v>0</v>
      </c>
      <c r="M331" s="33">
        <v>0</v>
      </c>
      <c r="N331" s="33">
        <v>0</v>
      </c>
      <c r="O331" s="33">
        <v>0</v>
      </c>
      <c r="P331" s="33">
        <v>0</v>
      </c>
      <c r="Q331" s="33">
        <v>0</v>
      </c>
      <c r="R331" s="33">
        <v>0</v>
      </c>
      <c r="S331" s="33">
        <v>0</v>
      </c>
      <c r="T331" s="33">
        <v>0</v>
      </c>
      <c r="U331" s="33">
        <v>0</v>
      </c>
      <c r="V331" s="33">
        <v>0</v>
      </c>
      <c r="W331" s="33">
        <v>0</v>
      </c>
      <c r="X331" s="33">
        <v>0</v>
      </c>
      <c r="Y331" s="33">
        <v>0</v>
      </c>
      <c r="Z331" s="33">
        <v>0</v>
      </c>
      <c r="AA331" s="33">
        <v>0</v>
      </c>
      <c r="AB331" s="33">
        <v>0</v>
      </c>
      <c r="AC331" s="33">
        <v>0</v>
      </c>
      <c r="AD331" s="33">
        <v>0</v>
      </c>
      <c r="AE331" s="33">
        <v>0</v>
      </c>
      <c r="AF331" s="33">
        <v>0</v>
      </c>
      <c r="AG331" s="33">
        <v>0</v>
      </c>
      <c r="AH331" s="33">
        <v>0</v>
      </c>
      <c r="AI331" s="33">
        <v>0</v>
      </c>
      <c r="AJ331" s="33">
        <v>0</v>
      </c>
      <c r="AK331" s="33">
        <v>0</v>
      </c>
      <c r="AL331" s="33">
        <v>0</v>
      </c>
      <c r="AM331" s="33">
        <v>0</v>
      </c>
      <c r="AN331" s="33">
        <v>0</v>
      </c>
      <c r="AO331" s="33">
        <v>0</v>
      </c>
      <c r="AP331" s="33">
        <v>0</v>
      </c>
      <c r="AQ331" s="33">
        <v>0</v>
      </c>
      <c r="AR331" s="33">
        <v>0</v>
      </c>
      <c r="AS331" s="34">
        <v>0</v>
      </c>
      <c r="AU331" s="46" t="s">
        <v>544</v>
      </c>
      <c r="AV331" s="46" t="s">
        <v>613</v>
      </c>
      <c r="AW331" s="46" t="s">
        <v>542</v>
      </c>
      <c r="AX331" s="46" t="s">
        <v>544</v>
      </c>
      <c r="AY331" s="46" t="s">
        <v>614</v>
      </c>
      <c r="AZ331" s="46" t="s">
        <v>673</v>
      </c>
      <c r="BB331" s="47" t="b">
        <v>0</v>
      </c>
    </row>
    <row r="332" spans="1:54" hidden="1" x14ac:dyDescent="0.2">
      <c r="A332" s="103"/>
      <c r="B332" s="104"/>
      <c r="C332" s="100"/>
      <c r="D332" s="100" t="s">
        <v>674</v>
      </c>
      <c r="E332" s="33">
        <v>0</v>
      </c>
      <c r="F332" s="33">
        <v>0</v>
      </c>
      <c r="G332" s="33">
        <v>0</v>
      </c>
      <c r="H332" s="33">
        <v>0</v>
      </c>
      <c r="I332" s="33">
        <v>0</v>
      </c>
      <c r="J332" s="33">
        <v>0</v>
      </c>
      <c r="K332" s="33">
        <v>0</v>
      </c>
      <c r="L332" s="33">
        <v>0</v>
      </c>
      <c r="M332" s="33">
        <v>0</v>
      </c>
      <c r="N332" s="33">
        <v>0</v>
      </c>
      <c r="O332" s="33">
        <v>0</v>
      </c>
      <c r="P332" s="33">
        <v>0</v>
      </c>
      <c r="Q332" s="33">
        <v>0</v>
      </c>
      <c r="R332" s="33">
        <v>0</v>
      </c>
      <c r="S332" s="33">
        <v>0</v>
      </c>
      <c r="T332" s="33">
        <v>0</v>
      </c>
      <c r="U332" s="33">
        <v>0</v>
      </c>
      <c r="V332" s="33">
        <v>0</v>
      </c>
      <c r="W332" s="33">
        <v>0</v>
      </c>
      <c r="X332" s="33">
        <v>0</v>
      </c>
      <c r="Y332" s="33">
        <v>0</v>
      </c>
      <c r="Z332" s="33">
        <v>0</v>
      </c>
      <c r="AA332" s="33">
        <v>0</v>
      </c>
      <c r="AB332" s="33">
        <v>0</v>
      </c>
      <c r="AC332" s="33">
        <v>0</v>
      </c>
      <c r="AD332" s="33">
        <v>0</v>
      </c>
      <c r="AE332" s="33">
        <v>0</v>
      </c>
      <c r="AF332" s="33">
        <v>0</v>
      </c>
      <c r="AG332" s="33">
        <v>0</v>
      </c>
      <c r="AH332" s="33">
        <v>0</v>
      </c>
      <c r="AI332" s="33">
        <v>0</v>
      </c>
      <c r="AJ332" s="33">
        <v>0</v>
      </c>
      <c r="AK332" s="33">
        <v>0</v>
      </c>
      <c r="AL332" s="33">
        <v>0</v>
      </c>
      <c r="AM332" s="33">
        <v>0</v>
      </c>
      <c r="AN332" s="33">
        <v>0</v>
      </c>
      <c r="AO332" s="33">
        <v>0</v>
      </c>
      <c r="AP332" s="33">
        <v>0</v>
      </c>
      <c r="AQ332" s="33">
        <v>0</v>
      </c>
      <c r="AR332" s="33">
        <v>0</v>
      </c>
      <c r="AS332" s="34">
        <v>0</v>
      </c>
      <c r="AU332" s="46" t="s">
        <v>544</v>
      </c>
      <c r="AV332" s="46" t="s">
        <v>613</v>
      </c>
      <c r="AW332" s="46" t="s">
        <v>542</v>
      </c>
      <c r="AX332" s="46" t="s">
        <v>544</v>
      </c>
      <c r="AY332" s="46" t="s">
        <v>614</v>
      </c>
      <c r="AZ332" s="46" t="s">
        <v>675</v>
      </c>
      <c r="BB332" s="47" t="b">
        <v>0</v>
      </c>
    </row>
    <row r="333" spans="1:54" x14ac:dyDescent="0.2">
      <c r="A333" s="103"/>
      <c r="B333" s="104"/>
      <c r="C333" s="100"/>
      <c r="D333" s="100" t="s">
        <v>676</v>
      </c>
      <c r="E333" s="33">
        <v>0</v>
      </c>
      <c r="F333" s="33">
        <v>0</v>
      </c>
      <c r="G333" s="33">
        <v>0</v>
      </c>
      <c r="H333" s="33">
        <v>0</v>
      </c>
      <c r="I333" s="33">
        <v>0</v>
      </c>
      <c r="J333" s="33">
        <v>0</v>
      </c>
      <c r="K333" s="33">
        <v>0</v>
      </c>
      <c r="L333" s="33">
        <v>0</v>
      </c>
      <c r="M333" s="33">
        <v>0</v>
      </c>
      <c r="N333" s="33">
        <v>0</v>
      </c>
      <c r="O333" s="33">
        <v>0</v>
      </c>
      <c r="P333" s="33">
        <v>0</v>
      </c>
      <c r="Q333" s="33">
        <v>0</v>
      </c>
      <c r="R333" s="33">
        <v>0</v>
      </c>
      <c r="S333" s="33">
        <v>0</v>
      </c>
      <c r="T333" s="33">
        <v>0</v>
      </c>
      <c r="U333" s="33">
        <v>0</v>
      </c>
      <c r="V333" s="33">
        <v>0</v>
      </c>
      <c r="W333" s="33">
        <v>0</v>
      </c>
      <c r="X333" s="33">
        <v>0</v>
      </c>
      <c r="Y333" s="33">
        <v>0</v>
      </c>
      <c r="Z333" s="33">
        <v>0</v>
      </c>
      <c r="AA333" s="33">
        <v>0</v>
      </c>
      <c r="AB333" s="33">
        <v>0</v>
      </c>
      <c r="AC333" s="33">
        <v>0</v>
      </c>
      <c r="AD333" s="33">
        <v>0</v>
      </c>
      <c r="AE333" s="33">
        <v>0</v>
      </c>
      <c r="AF333" s="33">
        <v>0</v>
      </c>
      <c r="AG333" s="33">
        <v>0</v>
      </c>
      <c r="AH333" s="33">
        <v>0</v>
      </c>
      <c r="AI333" s="33">
        <v>0</v>
      </c>
      <c r="AJ333" s="33">
        <v>0</v>
      </c>
      <c r="AK333" s="33">
        <v>0</v>
      </c>
      <c r="AL333" s="33">
        <v>0</v>
      </c>
      <c r="AM333" s="33">
        <v>0</v>
      </c>
      <c r="AN333" s="33">
        <v>0</v>
      </c>
      <c r="AO333" s="33">
        <v>0</v>
      </c>
      <c r="AP333" s="33">
        <v>0</v>
      </c>
      <c r="AQ333" s="33">
        <v>0</v>
      </c>
      <c r="AR333" s="33">
        <v>0</v>
      </c>
      <c r="AS333" s="34">
        <v>0</v>
      </c>
      <c r="AU333" s="46" t="s">
        <v>544</v>
      </c>
      <c r="AV333" s="46" t="s">
        <v>613</v>
      </c>
      <c r="AW333" s="46" t="s">
        <v>542</v>
      </c>
      <c r="AX333" s="46" t="s">
        <v>544</v>
      </c>
      <c r="AY333" s="46" t="s">
        <v>614</v>
      </c>
      <c r="AZ333" s="46" t="s">
        <v>677</v>
      </c>
      <c r="BB333" s="47" t="b">
        <v>1</v>
      </c>
    </row>
    <row r="334" spans="1:54" hidden="1" x14ac:dyDescent="0.2">
      <c r="A334" s="103"/>
      <c r="B334" s="104"/>
      <c r="C334" s="100"/>
      <c r="D334" s="100" t="s">
        <v>678</v>
      </c>
      <c r="E334" s="33">
        <v>0</v>
      </c>
      <c r="F334" s="33">
        <v>0</v>
      </c>
      <c r="G334" s="33">
        <v>0</v>
      </c>
      <c r="H334" s="33">
        <v>0</v>
      </c>
      <c r="I334" s="33">
        <v>0</v>
      </c>
      <c r="J334" s="33">
        <v>0</v>
      </c>
      <c r="K334" s="33">
        <v>0</v>
      </c>
      <c r="L334" s="33">
        <v>0</v>
      </c>
      <c r="M334" s="33">
        <v>0</v>
      </c>
      <c r="N334" s="33">
        <v>0</v>
      </c>
      <c r="O334" s="33">
        <v>0</v>
      </c>
      <c r="P334" s="33">
        <v>0</v>
      </c>
      <c r="Q334" s="33">
        <v>0</v>
      </c>
      <c r="R334" s="33">
        <v>0</v>
      </c>
      <c r="S334" s="33">
        <v>0</v>
      </c>
      <c r="T334" s="33">
        <v>0</v>
      </c>
      <c r="U334" s="33">
        <v>0</v>
      </c>
      <c r="V334" s="33">
        <v>0</v>
      </c>
      <c r="W334" s="33">
        <v>0</v>
      </c>
      <c r="X334" s="33">
        <v>0</v>
      </c>
      <c r="Y334" s="33">
        <v>0</v>
      </c>
      <c r="Z334" s="33">
        <v>0</v>
      </c>
      <c r="AA334" s="33">
        <v>0</v>
      </c>
      <c r="AB334" s="33">
        <v>0</v>
      </c>
      <c r="AC334" s="33">
        <v>0</v>
      </c>
      <c r="AD334" s="33">
        <v>0</v>
      </c>
      <c r="AE334" s="33">
        <v>0</v>
      </c>
      <c r="AF334" s="33">
        <v>0</v>
      </c>
      <c r="AG334" s="33">
        <v>0</v>
      </c>
      <c r="AH334" s="33">
        <v>0</v>
      </c>
      <c r="AI334" s="33">
        <v>0</v>
      </c>
      <c r="AJ334" s="33">
        <v>0</v>
      </c>
      <c r="AK334" s="33">
        <v>0</v>
      </c>
      <c r="AL334" s="33">
        <v>0</v>
      </c>
      <c r="AM334" s="33">
        <v>0</v>
      </c>
      <c r="AN334" s="33">
        <v>0</v>
      </c>
      <c r="AO334" s="33">
        <v>0</v>
      </c>
      <c r="AP334" s="33">
        <v>0</v>
      </c>
      <c r="AQ334" s="33">
        <v>0</v>
      </c>
      <c r="AR334" s="33">
        <v>0</v>
      </c>
      <c r="AS334" s="34">
        <v>0</v>
      </c>
      <c r="AU334" s="46" t="s">
        <v>544</v>
      </c>
      <c r="AV334" s="46" t="s">
        <v>613</v>
      </c>
      <c r="AW334" s="46" t="s">
        <v>542</v>
      </c>
      <c r="AX334" s="46" t="s">
        <v>544</v>
      </c>
      <c r="AY334" s="46" t="s">
        <v>614</v>
      </c>
      <c r="AZ334" s="46" t="s">
        <v>679</v>
      </c>
      <c r="BB334" s="47" t="b">
        <v>0</v>
      </c>
    </row>
    <row r="335" spans="1:54" hidden="1" x14ac:dyDescent="0.2">
      <c r="A335" s="103"/>
      <c r="B335" s="104"/>
      <c r="C335" s="100"/>
      <c r="D335" s="100" t="s">
        <v>680</v>
      </c>
      <c r="E335" s="33">
        <v>0</v>
      </c>
      <c r="F335" s="33">
        <v>0</v>
      </c>
      <c r="G335" s="33">
        <v>0</v>
      </c>
      <c r="H335" s="33">
        <v>0</v>
      </c>
      <c r="I335" s="33">
        <v>0</v>
      </c>
      <c r="J335" s="33">
        <v>0</v>
      </c>
      <c r="K335" s="33">
        <v>0</v>
      </c>
      <c r="L335" s="33">
        <v>0</v>
      </c>
      <c r="M335" s="33">
        <v>0</v>
      </c>
      <c r="N335" s="33">
        <v>0</v>
      </c>
      <c r="O335" s="33">
        <v>0</v>
      </c>
      <c r="P335" s="33">
        <v>0</v>
      </c>
      <c r="Q335" s="33">
        <v>0</v>
      </c>
      <c r="R335" s="33">
        <v>0</v>
      </c>
      <c r="S335" s="33">
        <v>0</v>
      </c>
      <c r="T335" s="33">
        <v>0</v>
      </c>
      <c r="U335" s="33">
        <v>0</v>
      </c>
      <c r="V335" s="33">
        <v>0</v>
      </c>
      <c r="W335" s="33">
        <v>0</v>
      </c>
      <c r="X335" s="33">
        <v>0</v>
      </c>
      <c r="Y335" s="33">
        <v>0</v>
      </c>
      <c r="Z335" s="33">
        <v>0</v>
      </c>
      <c r="AA335" s="33">
        <v>0</v>
      </c>
      <c r="AB335" s="33">
        <v>0</v>
      </c>
      <c r="AC335" s="33">
        <v>0</v>
      </c>
      <c r="AD335" s="33">
        <v>0</v>
      </c>
      <c r="AE335" s="33">
        <v>0</v>
      </c>
      <c r="AF335" s="33">
        <v>0</v>
      </c>
      <c r="AG335" s="33">
        <v>0</v>
      </c>
      <c r="AH335" s="33">
        <v>0</v>
      </c>
      <c r="AI335" s="33">
        <v>0</v>
      </c>
      <c r="AJ335" s="33">
        <v>0</v>
      </c>
      <c r="AK335" s="33">
        <v>0</v>
      </c>
      <c r="AL335" s="33">
        <v>0</v>
      </c>
      <c r="AM335" s="33">
        <v>0</v>
      </c>
      <c r="AN335" s="33">
        <v>0</v>
      </c>
      <c r="AO335" s="33">
        <v>0</v>
      </c>
      <c r="AP335" s="33">
        <v>0</v>
      </c>
      <c r="AQ335" s="33">
        <v>0</v>
      </c>
      <c r="AR335" s="33">
        <v>0</v>
      </c>
      <c r="AS335" s="34">
        <v>0</v>
      </c>
      <c r="AU335" s="46" t="s">
        <v>544</v>
      </c>
      <c r="AV335" s="46" t="s">
        <v>613</v>
      </c>
      <c r="AW335" s="46" t="s">
        <v>542</v>
      </c>
      <c r="AX335" s="46" t="s">
        <v>544</v>
      </c>
      <c r="AY335" s="46" t="s">
        <v>614</v>
      </c>
      <c r="AZ335" s="46" t="s">
        <v>681</v>
      </c>
      <c r="BB335" s="47" t="b">
        <v>0</v>
      </c>
    </row>
    <row r="336" spans="1:54" hidden="1" x14ac:dyDescent="0.2">
      <c r="A336" s="103"/>
      <c r="B336" s="104"/>
      <c r="C336" s="100"/>
      <c r="D336" s="67" t="s">
        <v>682</v>
      </c>
      <c r="E336" s="33">
        <v>0</v>
      </c>
      <c r="F336" s="33">
        <v>0</v>
      </c>
      <c r="G336" s="33">
        <v>0</v>
      </c>
      <c r="H336" s="33">
        <v>0</v>
      </c>
      <c r="I336" s="33">
        <v>0</v>
      </c>
      <c r="J336" s="33">
        <v>0</v>
      </c>
      <c r="K336" s="33">
        <v>0</v>
      </c>
      <c r="L336" s="33">
        <v>0</v>
      </c>
      <c r="M336" s="33">
        <v>0</v>
      </c>
      <c r="N336" s="33">
        <v>0</v>
      </c>
      <c r="O336" s="33">
        <v>0</v>
      </c>
      <c r="P336" s="33">
        <v>0</v>
      </c>
      <c r="Q336" s="33">
        <v>0</v>
      </c>
      <c r="R336" s="33">
        <v>0</v>
      </c>
      <c r="S336" s="33">
        <v>0</v>
      </c>
      <c r="T336" s="33">
        <v>0</v>
      </c>
      <c r="U336" s="33">
        <v>0</v>
      </c>
      <c r="V336" s="33">
        <v>0</v>
      </c>
      <c r="W336" s="33">
        <v>0</v>
      </c>
      <c r="X336" s="33">
        <v>0</v>
      </c>
      <c r="Y336" s="33">
        <v>0</v>
      </c>
      <c r="Z336" s="33">
        <v>0</v>
      </c>
      <c r="AA336" s="33">
        <v>0</v>
      </c>
      <c r="AB336" s="33">
        <v>0</v>
      </c>
      <c r="AC336" s="33">
        <v>0</v>
      </c>
      <c r="AD336" s="33">
        <v>0</v>
      </c>
      <c r="AE336" s="33">
        <v>0</v>
      </c>
      <c r="AF336" s="33">
        <v>0</v>
      </c>
      <c r="AG336" s="33">
        <v>0</v>
      </c>
      <c r="AH336" s="33">
        <v>0</v>
      </c>
      <c r="AI336" s="33">
        <v>0</v>
      </c>
      <c r="AJ336" s="33">
        <v>0</v>
      </c>
      <c r="AK336" s="33">
        <v>0</v>
      </c>
      <c r="AL336" s="33">
        <v>0</v>
      </c>
      <c r="AM336" s="33">
        <v>0</v>
      </c>
      <c r="AN336" s="33">
        <v>0</v>
      </c>
      <c r="AO336" s="33">
        <v>0</v>
      </c>
      <c r="AP336" s="33">
        <v>0</v>
      </c>
      <c r="AQ336" s="33">
        <v>0</v>
      </c>
      <c r="AR336" s="33">
        <v>0</v>
      </c>
      <c r="AS336" s="34">
        <v>0</v>
      </c>
      <c r="AU336" s="46" t="s">
        <v>544</v>
      </c>
      <c r="AV336" s="46" t="s">
        <v>613</v>
      </c>
      <c r="AW336" s="46" t="s">
        <v>542</v>
      </c>
      <c r="AX336" s="46" t="s">
        <v>544</v>
      </c>
      <c r="AY336" s="46" t="s">
        <v>614</v>
      </c>
      <c r="AZ336" s="46" t="s">
        <v>683</v>
      </c>
      <c r="BB336" s="47" t="b">
        <v>0</v>
      </c>
    </row>
    <row r="337" spans="1:54" hidden="1" x14ac:dyDescent="0.2">
      <c r="A337" s="103"/>
      <c r="B337" s="104"/>
      <c r="C337" s="100"/>
      <c r="D337" s="67" t="s">
        <v>684</v>
      </c>
      <c r="E337" s="33">
        <v>0</v>
      </c>
      <c r="F337" s="33">
        <v>0</v>
      </c>
      <c r="G337" s="33">
        <v>0</v>
      </c>
      <c r="H337" s="33">
        <v>0</v>
      </c>
      <c r="I337" s="33">
        <v>0</v>
      </c>
      <c r="J337" s="33">
        <v>0</v>
      </c>
      <c r="K337" s="33">
        <v>0</v>
      </c>
      <c r="L337" s="33">
        <v>0</v>
      </c>
      <c r="M337" s="33">
        <v>0</v>
      </c>
      <c r="N337" s="33">
        <v>0</v>
      </c>
      <c r="O337" s="33">
        <v>0</v>
      </c>
      <c r="P337" s="33">
        <v>0</v>
      </c>
      <c r="Q337" s="33">
        <v>0</v>
      </c>
      <c r="R337" s="33">
        <v>0</v>
      </c>
      <c r="S337" s="33">
        <v>0</v>
      </c>
      <c r="T337" s="33">
        <v>0</v>
      </c>
      <c r="U337" s="33">
        <v>0</v>
      </c>
      <c r="V337" s="33">
        <v>0</v>
      </c>
      <c r="W337" s="33">
        <v>0</v>
      </c>
      <c r="X337" s="33">
        <v>0</v>
      </c>
      <c r="Y337" s="33">
        <v>0</v>
      </c>
      <c r="Z337" s="33">
        <v>0</v>
      </c>
      <c r="AA337" s="33">
        <v>0</v>
      </c>
      <c r="AB337" s="33">
        <v>0</v>
      </c>
      <c r="AC337" s="33">
        <v>0</v>
      </c>
      <c r="AD337" s="33">
        <v>0</v>
      </c>
      <c r="AE337" s="33">
        <v>0</v>
      </c>
      <c r="AF337" s="33">
        <v>0</v>
      </c>
      <c r="AG337" s="33">
        <v>0</v>
      </c>
      <c r="AH337" s="33">
        <v>0</v>
      </c>
      <c r="AI337" s="33">
        <v>0</v>
      </c>
      <c r="AJ337" s="33">
        <v>0</v>
      </c>
      <c r="AK337" s="33">
        <v>0</v>
      </c>
      <c r="AL337" s="33">
        <v>0</v>
      </c>
      <c r="AM337" s="33">
        <v>0</v>
      </c>
      <c r="AN337" s="33">
        <v>0</v>
      </c>
      <c r="AO337" s="33">
        <v>0</v>
      </c>
      <c r="AP337" s="33">
        <v>0</v>
      </c>
      <c r="AQ337" s="33">
        <v>0</v>
      </c>
      <c r="AR337" s="33">
        <v>0</v>
      </c>
      <c r="AS337" s="34">
        <v>0</v>
      </c>
      <c r="AU337" s="46" t="s">
        <v>544</v>
      </c>
      <c r="AV337" s="46" t="s">
        <v>613</v>
      </c>
      <c r="AW337" s="46" t="s">
        <v>542</v>
      </c>
      <c r="AX337" s="46" t="s">
        <v>544</v>
      </c>
      <c r="AY337" s="46" t="s">
        <v>614</v>
      </c>
      <c r="AZ337" s="46" t="s">
        <v>685</v>
      </c>
      <c r="BB337" s="47" t="b">
        <v>0</v>
      </c>
    </row>
    <row r="338" spans="1:54" hidden="1" x14ac:dyDescent="0.2">
      <c r="A338" s="103"/>
      <c r="B338" s="104"/>
      <c r="C338" s="100"/>
      <c r="D338" s="67" t="s">
        <v>686</v>
      </c>
      <c r="E338" s="33">
        <v>0</v>
      </c>
      <c r="F338" s="33">
        <v>0</v>
      </c>
      <c r="G338" s="33">
        <v>0</v>
      </c>
      <c r="H338" s="33">
        <v>0</v>
      </c>
      <c r="I338" s="33">
        <v>0</v>
      </c>
      <c r="J338" s="33">
        <v>0</v>
      </c>
      <c r="K338" s="33">
        <v>0</v>
      </c>
      <c r="L338" s="33">
        <v>0</v>
      </c>
      <c r="M338" s="33">
        <v>0</v>
      </c>
      <c r="N338" s="33">
        <v>0</v>
      </c>
      <c r="O338" s="33">
        <v>0</v>
      </c>
      <c r="P338" s="33">
        <v>0</v>
      </c>
      <c r="Q338" s="33">
        <v>0</v>
      </c>
      <c r="R338" s="33">
        <v>0</v>
      </c>
      <c r="S338" s="33">
        <v>0</v>
      </c>
      <c r="T338" s="33">
        <v>0</v>
      </c>
      <c r="U338" s="33">
        <v>0</v>
      </c>
      <c r="V338" s="33">
        <v>0</v>
      </c>
      <c r="W338" s="33">
        <v>0</v>
      </c>
      <c r="X338" s="33">
        <v>0</v>
      </c>
      <c r="Y338" s="33">
        <v>0</v>
      </c>
      <c r="Z338" s="33">
        <v>0</v>
      </c>
      <c r="AA338" s="33">
        <v>0</v>
      </c>
      <c r="AB338" s="33">
        <v>0</v>
      </c>
      <c r="AC338" s="33">
        <v>0</v>
      </c>
      <c r="AD338" s="33">
        <v>0</v>
      </c>
      <c r="AE338" s="33">
        <v>0</v>
      </c>
      <c r="AF338" s="33">
        <v>0</v>
      </c>
      <c r="AG338" s="33">
        <v>0</v>
      </c>
      <c r="AH338" s="33">
        <v>0</v>
      </c>
      <c r="AI338" s="33">
        <v>0</v>
      </c>
      <c r="AJ338" s="33">
        <v>0</v>
      </c>
      <c r="AK338" s="33">
        <v>0</v>
      </c>
      <c r="AL338" s="33">
        <v>0</v>
      </c>
      <c r="AM338" s="33">
        <v>0</v>
      </c>
      <c r="AN338" s="33">
        <v>0</v>
      </c>
      <c r="AO338" s="33">
        <v>0</v>
      </c>
      <c r="AP338" s="33">
        <v>0</v>
      </c>
      <c r="AQ338" s="33">
        <v>0</v>
      </c>
      <c r="AR338" s="33">
        <v>0</v>
      </c>
      <c r="AS338" s="34">
        <v>0</v>
      </c>
      <c r="AU338" s="46" t="s">
        <v>544</v>
      </c>
      <c r="AV338" s="46" t="s">
        <v>613</v>
      </c>
      <c r="AW338" s="46" t="s">
        <v>542</v>
      </c>
      <c r="AX338" s="46" t="s">
        <v>544</v>
      </c>
      <c r="AY338" s="46" t="s">
        <v>614</v>
      </c>
      <c r="AZ338" s="46" t="s">
        <v>687</v>
      </c>
      <c r="BB338" s="47" t="b">
        <v>0</v>
      </c>
    </row>
    <row r="339" spans="1:54" hidden="1" x14ac:dyDescent="0.2">
      <c r="A339" s="103"/>
      <c r="B339" s="104"/>
      <c r="C339" s="100"/>
      <c r="D339" s="100" t="s">
        <v>688</v>
      </c>
      <c r="E339" s="33">
        <v>0</v>
      </c>
      <c r="F339" s="33">
        <v>0</v>
      </c>
      <c r="G339" s="33">
        <v>0</v>
      </c>
      <c r="H339" s="33">
        <v>0</v>
      </c>
      <c r="I339" s="33">
        <v>0</v>
      </c>
      <c r="J339" s="33">
        <v>0</v>
      </c>
      <c r="K339" s="33">
        <v>0</v>
      </c>
      <c r="L339" s="33">
        <v>0</v>
      </c>
      <c r="M339" s="33">
        <v>0</v>
      </c>
      <c r="N339" s="33">
        <v>0</v>
      </c>
      <c r="O339" s="33">
        <v>0</v>
      </c>
      <c r="P339" s="33">
        <v>0</v>
      </c>
      <c r="Q339" s="33">
        <v>0</v>
      </c>
      <c r="R339" s="33">
        <v>0</v>
      </c>
      <c r="S339" s="33">
        <v>0</v>
      </c>
      <c r="T339" s="33">
        <v>0</v>
      </c>
      <c r="U339" s="33">
        <v>0</v>
      </c>
      <c r="V339" s="33">
        <v>0</v>
      </c>
      <c r="W339" s="33">
        <v>0</v>
      </c>
      <c r="X339" s="33">
        <v>0</v>
      </c>
      <c r="Y339" s="33">
        <v>0</v>
      </c>
      <c r="Z339" s="33">
        <v>0</v>
      </c>
      <c r="AA339" s="33">
        <v>0</v>
      </c>
      <c r="AB339" s="33">
        <v>0</v>
      </c>
      <c r="AC339" s="33">
        <v>0</v>
      </c>
      <c r="AD339" s="33">
        <v>0</v>
      </c>
      <c r="AE339" s="33">
        <v>0</v>
      </c>
      <c r="AF339" s="33">
        <v>0</v>
      </c>
      <c r="AG339" s="33">
        <v>0</v>
      </c>
      <c r="AH339" s="33">
        <v>0</v>
      </c>
      <c r="AI339" s="33">
        <v>0</v>
      </c>
      <c r="AJ339" s="33">
        <v>0</v>
      </c>
      <c r="AK339" s="33">
        <v>0</v>
      </c>
      <c r="AL339" s="33">
        <v>0</v>
      </c>
      <c r="AM339" s="33">
        <v>0</v>
      </c>
      <c r="AN339" s="33">
        <v>0</v>
      </c>
      <c r="AO339" s="33">
        <v>0</v>
      </c>
      <c r="AP339" s="33">
        <v>0</v>
      </c>
      <c r="AQ339" s="33">
        <v>0</v>
      </c>
      <c r="AR339" s="33">
        <v>0</v>
      </c>
      <c r="AS339" s="34">
        <v>0</v>
      </c>
      <c r="AU339" s="46" t="s">
        <v>544</v>
      </c>
      <c r="AV339" s="46" t="s">
        <v>613</v>
      </c>
      <c r="AW339" s="46" t="s">
        <v>542</v>
      </c>
      <c r="AX339" s="46" t="s">
        <v>544</v>
      </c>
      <c r="AY339" s="46" t="s">
        <v>614</v>
      </c>
      <c r="AZ339" s="46" t="s">
        <v>689</v>
      </c>
      <c r="BB339" s="47" t="b">
        <v>0</v>
      </c>
    </row>
    <row r="340" spans="1:54" hidden="1" x14ac:dyDescent="0.2">
      <c r="A340" s="103"/>
      <c r="B340" s="104"/>
      <c r="C340" s="100"/>
      <c r="D340" s="100" t="s">
        <v>690</v>
      </c>
      <c r="E340" s="33">
        <v>0</v>
      </c>
      <c r="F340" s="33">
        <v>0</v>
      </c>
      <c r="G340" s="33">
        <v>0</v>
      </c>
      <c r="H340" s="33">
        <v>0</v>
      </c>
      <c r="I340" s="33">
        <v>0</v>
      </c>
      <c r="J340" s="33">
        <v>0</v>
      </c>
      <c r="K340" s="33">
        <v>0</v>
      </c>
      <c r="L340" s="33">
        <v>0</v>
      </c>
      <c r="M340" s="33">
        <v>0</v>
      </c>
      <c r="N340" s="33">
        <v>0</v>
      </c>
      <c r="O340" s="33">
        <v>0</v>
      </c>
      <c r="P340" s="33">
        <v>0</v>
      </c>
      <c r="Q340" s="33">
        <v>0</v>
      </c>
      <c r="R340" s="33">
        <v>0</v>
      </c>
      <c r="S340" s="33">
        <v>0</v>
      </c>
      <c r="T340" s="33">
        <v>0</v>
      </c>
      <c r="U340" s="33">
        <v>0</v>
      </c>
      <c r="V340" s="33">
        <v>0</v>
      </c>
      <c r="W340" s="33">
        <v>0</v>
      </c>
      <c r="X340" s="33">
        <v>0</v>
      </c>
      <c r="Y340" s="33">
        <v>0</v>
      </c>
      <c r="Z340" s="33">
        <v>0</v>
      </c>
      <c r="AA340" s="33">
        <v>0</v>
      </c>
      <c r="AB340" s="33">
        <v>0</v>
      </c>
      <c r="AC340" s="33">
        <v>0</v>
      </c>
      <c r="AD340" s="33">
        <v>0</v>
      </c>
      <c r="AE340" s="33">
        <v>0</v>
      </c>
      <c r="AF340" s="33">
        <v>0</v>
      </c>
      <c r="AG340" s="33">
        <v>0</v>
      </c>
      <c r="AH340" s="33">
        <v>0</v>
      </c>
      <c r="AI340" s="33">
        <v>0</v>
      </c>
      <c r="AJ340" s="33">
        <v>0</v>
      </c>
      <c r="AK340" s="33">
        <v>0</v>
      </c>
      <c r="AL340" s="33">
        <v>0</v>
      </c>
      <c r="AM340" s="33">
        <v>0</v>
      </c>
      <c r="AN340" s="33">
        <v>0</v>
      </c>
      <c r="AO340" s="33">
        <v>0</v>
      </c>
      <c r="AP340" s="33">
        <v>0</v>
      </c>
      <c r="AQ340" s="33">
        <v>0</v>
      </c>
      <c r="AR340" s="33">
        <v>0</v>
      </c>
      <c r="AS340" s="34">
        <v>0</v>
      </c>
      <c r="AU340" s="46" t="s">
        <v>544</v>
      </c>
      <c r="AV340" s="46" t="s">
        <v>613</v>
      </c>
      <c r="AW340" s="46" t="s">
        <v>542</v>
      </c>
      <c r="AX340" s="46" t="s">
        <v>544</v>
      </c>
      <c r="AY340" s="46" t="s">
        <v>614</v>
      </c>
      <c r="AZ340" s="46" t="s">
        <v>691</v>
      </c>
      <c r="BB340" s="47" t="b">
        <v>0</v>
      </c>
    </row>
    <row r="341" spans="1:54" hidden="1" x14ac:dyDescent="0.2">
      <c r="A341" s="103"/>
      <c r="B341" s="104"/>
      <c r="C341" s="100"/>
      <c r="D341" s="100" t="s">
        <v>692</v>
      </c>
      <c r="E341" s="33">
        <v>0</v>
      </c>
      <c r="F341" s="33">
        <v>0</v>
      </c>
      <c r="G341" s="33">
        <v>0</v>
      </c>
      <c r="H341" s="33">
        <v>0</v>
      </c>
      <c r="I341" s="33">
        <v>0</v>
      </c>
      <c r="J341" s="33">
        <v>0</v>
      </c>
      <c r="K341" s="33">
        <v>0</v>
      </c>
      <c r="L341" s="33">
        <v>0</v>
      </c>
      <c r="M341" s="33">
        <v>0</v>
      </c>
      <c r="N341" s="33">
        <v>0</v>
      </c>
      <c r="O341" s="33">
        <v>0</v>
      </c>
      <c r="P341" s="33">
        <v>0</v>
      </c>
      <c r="Q341" s="33">
        <v>0</v>
      </c>
      <c r="R341" s="33">
        <v>0</v>
      </c>
      <c r="S341" s="33">
        <v>0</v>
      </c>
      <c r="T341" s="33">
        <v>0</v>
      </c>
      <c r="U341" s="33">
        <v>0</v>
      </c>
      <c r="V341" s="33">
        <v>0</v>
      </c>
      <c r="W341" s="33">
        <v>0</v>
      </c>
      <c r="X341" s="33">
        <v>0</v>
      </c>
      <c r="Y341" s="33">
        <v>0</v>
      </c>
      <c r="Z341" s="33">
        <v>0</v>
      </c>
      <c r="AA341" s="33">
        <v>0</v>
      </c>
      <c r="AB341" s="33">
        <v>0</v>
      </c>
      <c r="AC341" s="33">
        <v>0</v>
      </c>
      <c r="AD341" s="33">
        <v>0</v>
      </c>
      <c r="AE341" s="33">
        <v>0</v>
      </c>
      <c r="AF341" s="33">
        <v>0</v>
      </c>
      <c r="AG341" s="33">
        <v>0</v>
      </c>
      <c r="AH341" s="33">
        <v>0</v>
      </c>
      <c r="AI341" s="33">
        <v>0</v>
      </c>
      <c r="AJ341" s="33">
        <v>0</v>
      </c>
      <c r="AK341" s="33">
        <v>0</v>
      </c>
      <c r="AL341" s="33">
        <v>0</v>
      </c>
      <c r="AM341" s="33">
        <v>0</v>
      </c>
      <c r="AN341" s="33">
        <v>0</v>
      </c>
      <c r="AO341" s="33">
        <v>0</v>
      </c>
      <c r="AP341" s="33">
        <v>0</v>
      </c>
      <c r="AQ341" s="33">
        <v>0</v>
      </c>
      <c r="AR341" s="33">
        <v>0</v>
      </c>
      <c r="AS341" s="34">
        <v>0</v>
      </c>
      <c r="AU341" s="46" t="s">
        <v>544</v>
      </c>
      <c r="AV341" s="46" t="s">
        <v>613</v>
      </c>
      <c r="AW341" s="46" t="s">
        <v>542</v>
      </c>
      <c r="AX341" s="46" t="s">
        <v>544</v>
      </c>
      <c r="AY341" s="46" t="s">
        <v>614</v>
      </c>
      <c r="AZ341" s="46" t="s">
        <v>693</v>
      </c>
      <c r="BB341" s="47" t="b">
        <v>0</v>
      </c>
    </row>
    <row r="342" spans="1:54" hidden="1" x14ac:dyDescent="0.2">
      <c r="A342" s="103"/>
      <c r="B342" s="104"/>
      <c r="C342" s="100"/>
      <c r="D342" s="100" t="s">
        <v>694</v>
      </c>
      <c r="E342" s="33">
        <v>0</v>
      </c>
      <c r="F342" s="33">
        <v>0</v>
      </c>
      <c r="G342" s="33">
        <v>0</v>
      </c>
      <c r="H342" s="33">
        <v>0</v>
      </c>
      <c r="I342" s="33">
        <v>0</v>
      </c>
      <c r="J342" s="33">
        <v>0</v>
      </c>
      <c r="K342" s="33">
        <v>0</v>
      </c>
      <c r="L342" s="33">
        <v>0</v>
      </c>
      <c r="M342" s="33">
        <v>0</v>
      </c>
      <c r="N342" s="33">
        <v>0</v>
      </c>
      <c r="O342" s="33">
        <v>0</v>
      </c>
      <c r="P342" s="33">
        <v>0</v>
      </c>
      <c r="Q342" s="33">
        <v>0</v>
      </c>
      <c r="R342" s="33">
        <v>0</v>
      </c>
      <c r="S342" s="33">
        <v>0</v>
      </c>
      <c r="T342" s="33">
        <v>0</v>
      </c>
      <c r="U342" s="33">
        <v>0</v>
      </c>
      <c r="V342" s="33">
        <v>0</v>
      </c>
      <c r="W342" s="33">
        <v>0</v>
      </c>
      <c r="X342" s="33">
        <v>0</v>
      </c>
      <c r="Y342" s="33">
        <v>0</v>
      </c>
      <c r="Z342" s="33">
        <v>0</v>
      </c>
      <c r="AA342" s="33">
        <v>0</v>
      </c>
      <c r="AB342" s="33">
        <v>0</v>
      </c>
      <c r="AC342" s="33">
        <v>0</v>
      </c>
      <c r="AD342" s="33">
        <v>0</v>
      </c>
      <c r="AE342" s="33">
        <v>0</v>
      </c>
      <c r="AF342" s="33">
        <v>0</v>
      </c>
      <c r="AG342" s="33">
        <v>0</v>
      </c>
      <c r="AH342" s="33">
        <v>0</v>
      </c>
      <c r="AI342" s="33">
        <v>0</v>
      </c>
      <c r="AJ342" s="33">
        <v>0</v>
      </c>
      <c r="AK342" s="33">
        <v>0</v>
      </c>
      <c r="AL342" s="33">
        <v>0</v>
      </c>
      <c r="AM342" s="33">
        <v>0</v>
      </c>
      <c r="AN342" s="33">
        <v>0</v>
      </c>
      <c r="AO342" s="33">
        <v>0</v>
      </c>
      <c r="AP342" s="33">
        <v>0</v>
      </c>
      <c r="AQ342" s="33">
        <v>0</v>
      </c>
      <c r="AR342" s="33">
        <v>0</v>
      </c>
      <c r="AS342" s="34">
        <v>0</v>
      </c>
      <c r="AU342" s="46" t="s">
        <v>544</v>
      </c>
      <c r="AV342" s="46" t="s">
        <v>613</v>
      </c>
      <c r="AW342" s="46" t="s">
        <v>542</v>
      </c>
      <c r="AX342" s="46" t="s">
        <v>544</v>
      </c>
      <c r="AY342" s="46" t="s">
        <v>614</v>
      </c>
      <c r="AZ342" s="46" t="s">
        <v>695</v>
      </c>
      <c r="BB342" s="47" t="b">
        <v>0</v>
      </c>
    </row>
    <row r="343" spans="1:54" hidden="1" x14ac:dyDescent="0.2">
      <c r="A343" s="103"/>
      <c r="B343" s="104"/>
      <c r="C343" s="100"/>
      <c r="D343" s="100" t="s">
        <v>696</v>
      </c>
      <c r="E343" s="33">
        <v>0</v>
      </c>
      <c r="F343" s="33">
        <v>0</v>
      </c>
      <c r="G343" s="33">
        <v>0</v>
      </c>
      <c r="H343" s="33">
        <v>0</v>
      </c>
      <c r="I343" s="33">
        <v>0</v>
      </c>
      <c r="J343" s="33">
        <v>0</v>
      </c>
      <c r="K343" s="33">
        <v>0</v>
      </c>
      <c r="L343" s="33">
        <v>0</v>
      </c>
      <c r="M343" s="33">
        <v>0</v>
      </c>
      <c r="N343" s="33">
        <v>0</v>
      </c>
      <c r="O343" s="33">
        <v>0</v>
      </c>
      <c r="P343" s="33">
        <v>0</v>
      </c>
      <c r="Q343" s="33">
        <v>0</v>
      </c>
      <c r="R343" s="33">
        <v>0</v>
      </c>
      <c r="S343" s="33">
        <v>0</v>
      </c>
      <c r="T343" s="33">
        <v>0</v>
      </c>
      <c r="U343" s="33">
        <v>0</v>
      </c>
      <c r="V343" s="33">
        <v>0</v>
      </c>
      <c r="W343" s="33">
        <v>0</v>
      </c>
      <c r="X343" s="33">
        <v>0</v>
      </c>
      <c r="Y343" s="33">
        <v>0</v>
      </c>
      <c r="Z343" s="33">
        <v>0</v>
      </c>
      <c r="AA343" s="33">
        <v>0</v>
      </c>
      <c r="AB343" s="33">
        <v>0</v>
      </c>
      <c r="AC343" s="33">
        <v>0</v>
      </c>
      <c r="AD343" s="33">
        <v>0</v>
      </c>
      <c r="AE343" s="33">
        <v>0</v>
      </c>
      <c r="AF343" s="33">
        <v>0</v>
      </c>
      <c r="AG343" s="33">
        <v>0</v>
      </c>
      <c r="AH343" s="33">
        <v>0</v>
      </c>
      <c r="AI343" s="33">
        <v>0</v>
      </c>
      <c r="AJ343" s="33">
        <v>0</v>
      </c>
      <c r="AK343" s="33">
        <v>0</v>
      </c>
      <c r="AL343" s="33">
        <v>0</v>
      </c>
      <c r="AM343" s="33">
        <v>0</v>
      </c>
      <c r="AN343" s="33">
        <v>0</v>
      </c>
      <c r="AO343" s="33">
        <v>0</v>
      </c>
      <c r="AP343" s="33">
        <v>0</v>
      </c>
      <c r="AQ343" s="33">
        <v>0</v>
      </c>
      <c r="AR343" s="33">
        <v>0</v>
      </c>
      <c r="AS343" s="34">
        <v>0</v>
      </c>
      <c r="AU343" s="46" t="s">
        <v>544</v>
      </c>
      <c r="AV343" s="46" t="s">
        <v>613</v>
      </c>
      <c r="AW343" s="46" t="s">
        <v>542</v>
      </c>
      <c r="AX343" s="46" t="s">
        <v>544</v>
      </c>
      <c r="AY343" s="46" t="s">
        <v>614</v>
      </c>
      <c r="AZ343" s="46" t="s">
        <v>697</v>
      </c>
      <c r="BB343" s="47" t="b">
        <v>0</v>
      </c>
    </row>
    <row r="344" spans="1:54" hidden="1" x14ac:dyDescent="0.2">
      <c r="A344" s="103"/>
      <c r="B344" s="104"/>
      <c r="C344" s="100"/>
      <c r="D344" s="100" t="s">
        <v>698</v>
      </c>
      <c r="E344" s="33">
        <v>0</v>
      </c>
      <c r="F344" s="33">
        <v>0</v>
      </c>
      <c r="G344" s="33">
        <v>0</v>
      </c>
      <c r="H344" s="33">
        <v>0</v>
      </c>
      <c r="I344" s="33">
        <v>0</v>
      </c>
      <c r="J344" s="33">
        <v>0</v>
      </c>
      <c r="K344" s="33">
        <v>0</v>
      </c>
      <c r="L344" s="33">
        <v>0</v>
      </c>
      <c r="M344" s="33">
        <v>0</v>
      </c>
      <c r="N344" s="33">
        <v>0</v>
      </c>
      <c r="O344" s="33">
        <v>0</v>
      </c>
      <c r="P344" s="33">
        <v>0</v>
      </c>
      <c r="Q344" s="33">
        <v>0</v>
      </c>
      <c r="R344" s="33">
        <v>0</v>
      </c>
      <c r="S344" s="33">
        <v>0</v>
      </c>
      <c r="T344" s="33">
        <v>0</v>
      </c>
      <c r="U344" s="33">
        <v>0</v>
      </c>
      <c r="V344" s="33">
        <v>0</v>
      </c>
      <c r="W344" s="33">
        <v>0</v>
      </c>
      <c r="X344" s="33">
        <v>0</v>
      </c>
      <c r="Y344" s="33">
        <v>0</v>
      </c>
      <c r="Z344" s="33">
        <v>0</v>
      </c>
      <c r="AA344" s="33">
        <v>0</v>
      </c>
      <c r="AB344" s="33">
        <v>0</v>
      </c>
      <c r="AC344" s="33">
        <v>0</v>
      </c>
      <c r="AD344" s="33">
        <v>0</v>
      </c>
      <c r="AE344" s="33">
        <v>0</v>
      </c>
      <c r="AF344" s="33">
        <v>0</v>
      </c>
      <c r="AG344" s="33">
        <v>0</v>
      </c>
      <c r="AH344" s="33">
        <v>0</v>
      </c>
      <c r="AI344" s="33">
        <v>0</v>
      </c>
      <c r="AJ344" s="33">
        <v>0</v>
      </c>
      <c r="AK344" s="33">
        <v>0</v>
      </c>
      <c r="AL344" s="33">
        <v>0</v>
      </c>
      <c r="AM344" s="33">
        <v>0</v>
      </c>
      <c r="AN344" s="33">
        <v>0</v>
      </c>
      <c r="AO344" s="33">
        <v>0</v>
      </c>
      <c r="AP344" s="33">
        <v>0</v>
      </c>
      <c r="AQ344" s="33">
        <v>0</v>
      </c>
      <c r="AR344" s="33">
        <v>0</v>
      </c>
      <c r="AS344" s="34">
        <v>0</v>
      </c>
      <c r="AU344" s="46" t="s">
        <v>544</v>
      </c>
      <c r="AV344" s="46" t="s">
        <v>613</v>
      </c>
      <c r="AW344" s="46" t="s">
        <v>542</v>
      </c>
      <c r="AX344" s="46" t="s">
        <v>544</v>
      </c>
      <c r="AY344" s="46" t="s">
        <v>614</v>
      </c>
      <c r="AZ344" s="46" t="s">
        <v>699</v>
      </c>
      <c r="BB344" s="47" t="b">
        <v>0</v>
      </c>
    </row>
    <row r="345" spans="1:54" hidden="1" x14ac:dyDescent="0.2">
      <c r="A345" s="103"/>
      <c r="B345" s="104"/>
      <c r="C345" s="100"/>
      <c r="D345" s="100" t="s">
        <v>700</v>
      </c>
      <c r="E345" s="33">
        <v>0</v>
      </c>
      <c r="F345" s="33">
        <v>0</v>
      </c>
      <c r="G345" s="33">
        <v>0</v>
      </c>
      <c r="H345" s="33">
        <v>0</v>
      </c>
      <c r="I345" s="33">
        <v>0</v>
      </c>
      <c r="J345" s="33">
        <v>0</v>
      </c>
      <c r="K345" s="33">
        <v>0</v>
      </c>
      <c r="L345" s="33">
        <v>0</v>
      </c>
      <c r="M345" s="33">
        <v>0</v>
      </c>
      <c r="N345" s="33">
        <v>0</v>
      </c>
      <c r="O345" s="33">
        <v>0</v>
      </c>
      <c r="P345" s="33">
        <v>0</v>
      </c>
      <c r="Q345" s="33">
        <v>0</v>
      </c>
      <c r="R345" s="33">
        <v>0</v>
      </c>
      <c r="S345" s="33">
        <v>0</v>
      </c>
      <c r="T345" s="33">
        <v>0</v>
      </c>
      <c r="U345" s="33">
        <v>0</v>
      </c>
      <c r="V345" s="33">
        <v>0</v>
      </c>
      <c r="W345" s="33">
        <v>0</v>
      </c>
      <c r="X345" s="33">
        <v>0</v>
      </c>
      <c r="Y345" s="33">
        <v>0</v>
      </c>
      <c r="Z345" s="33">
        <v>0</v>
      </c>
      <c r="AA345" s="33">
        <v>0</v>
      </c>
      <c r="AB345" s="33">
        <v>0</v>
      </c>
      <c r="AC345" s="33">
        <v>0</v>
      </c>
      <c r="AD345" s="33">
        <v>0</v>
      </c>
      <c r="AE345" s="33">
        <v>0</v>
      </c>
      <c r="AF345" s="33">
        <v>0</v>
      </c>
      <c r="AG345" s="33">
        <v>0</v>
      </c>
      <c r="AH345" s="33">
        <v>0</v>
      </c>
      <c r="AI345" s="33">
        <v>0</v>
      </c>
      <c r="AJ345" s="33">
        <v>0</v>
      </c>
      <c r="AK345" s="33">
        <v>0</v>
      </c>
      <c r="AL345" s="33">
        <v>0</v>
      </c>
      <c r="AM345" s="33">
        <v>0</v>
      </c>
      <c r="AN345" s="33">
        <v>0</v>
      </c>
      <c r="AO345" s="33">
        <v>0</v>
      </c>
      <c r="AP345" s="33">
        <v>0</v>
      </c>
      <c r="AQ345" s="33">
        <v>0</v>
      </c>
      <c r="AR345" s="33">
        <v>0</v>
      </c>
      <c r="AS345" s="34">
        <v>0</v>
      </c>
      <c r="AU345" s="46" t="s">
        <v>544</v>
      </c>
      <c r="AV345" s="46" t="s">
        <v>613</v>
      </c>
      <c r="AW345" s="46" t="s">
        <v>542</v>
      </c>
      <c r="AX345" s="46" t="s">
        <v>544</v>
      </c>
      <c r="AY345" s="46" t="s">
        <v>614</v>
      </c>
      <c r="AZ345" s="46" t="s">
        <v>701</v>
      </c>
      <c r="BB345" s="47" t="b">
        <v>0</v>
      </c>
    </row>
    <row r="346" spans="1:54" x14ac:dyDescent="0.2">
      <c r="A346" s="97"/>
      <c r="B346" s="91"/>
      <c r="C346" s="105" t="s">
        <v>702</v>
      </c>
      <c r="D346" s="49"/>
      <c r="E346" s="60">
        <v>-539139.52309482009</v>
      </c>
      <c r="F346" s="60">
        <v>613736.89468152227</v>
      </c>
      <c r="G346" s="60">
        <f t="shared" ref="F346:AS346" si="44">SUM(G268:G345)</f>
        <v>108385.42171667234</v>
      </c>
      <c r="H346" s="60">
        <f t="shared" si="44"/>
        <v>81678.543165296462</v>
      </c>
      <c r="I346" s="60">
        <f t="shared" si="44"/>
        <v>78749.399385742203</v>
      </c>
      <c r="J346" s="60">
        <f t="shared" si="44"/>
        <v>74665.749411480036</v>
      </c>
      <c r="K346" s="60">
        <f t="shared" si="44"/>
        <v>-962777.28635418625</v>
      </c>
      <c r="L346" s="60">
        <f t="shared" si="44"/>
        <v>-784193.9985035538</v>
      </c>
      <c r="M346" s="60">
        <f t="shared" si="44"/>
        <v>-599221.63393444871</v>
      </c>
      <c r="N346" s="60">
        <f t="shared" si="44"/>
        <v>-407039.2435883382</v>
      </c>
      <c r="O346" s="60">
        <f t="shared" si="44"/>
        <v>-207431.61126306327</v>
      </c>
      <c r="P346" s="60">
        <f t="shared" si="44"/>
        <v>-177.79611867730273</v>
      </c>
      <c r="Q346" s="60">
        <f t="shared" si="44"/>
        <v>214949.01022156206</v>
      </c>
      <c r="R346" s="60">
        <f t="shared" si="44"/>
        <v>438501.34604791913</v>
      </c>
      <c r="S346" s="60">
        <f t="shared" si="44"/>
        <v>670730.98593424191</v>
      </c>
      <c r="T346" s="60">
        <f t="shared" si="44"/>
        <v>911896.40522546379</v>
      </c>
      <c r="U346" s="60">
        <f t="shared" si="44"/>
        <v>1162262.9473587689</v>
      </c>
      <c r="V346" s="60">
        <f t="shared" si="44"/>
        <v>1422102.9951970393</v>
      </c>
      <c r="W346" s="60">
        <f t="shared" si="44"/>
        <v>1691696.1464685067</v>
      </c>
      <c r="X346" s="60">
        <f t="shared" si="44"/>
        <v>1971329.393408292</v>
      </c>
      <c r="Y346" s="60">
        <f t="shared" si="44"/>
        <v>2261297.3066995176</v>
      </c>
      <c r="Z346" s="60">
        <f t="shared" si="44"/>
        <v>2561902.2238143892</v>
      </c>
      <c r="AA346" s="60">
        <f t="shared" si="44"/>
        <v>2873454.4418574269</v>
      </c>
      <c r="AB346" s="60">
        <f t="shared" si="44"/>
        <v>3196272.4150158442</v>
      </c>
      <c r="AC346" s="60">
        <f t="shared" si="44"/>
        <v>3530682.9567239368</v>
      </c>
      <c r="AD346" s="60">
        <f t="shared" si="44"/>
        <v>3877021.4466513386</v>
      </c>
      <c r="AE346" s="60">
        <f t="shared" si="44"/>
        <v>4235632.0426270403</v>
      </c>
      <c r="AF346" s="60">
        <f t="shared" si="44"/>
        <v>4606867.8976139268</v>
      </c>
      <c r="AG346" s="60">
        <f t="shared" si="44"/>
        <v>4991091.3818509709</v>
      </c>
      <c r="AH346" s="60">
        <f t="shared" si="44"/>
        <v>5388674.310283076</v>
      </c>
      <c r="AI346" s="60">
        <f t="shared" si="44"/>
        <v>5799998.1754012555</v>
      </c>
      <c r="AJ346" s="60">
        <f t="shared" si="44"/>
        <v>6225454.3856185311</v>
      </c>
      <c r="AK346" s="60">
        <f t="shared" si="44"/>
        <v>6665444.5093096839</v>
      </c>
      <c r="AL346" s="60">
        <f t="shared" si="44"/>
        <v>7120380.5246465197</v>
      </c>
      <c r="AM346" s="60">
        <f t="shared" si="44"/>
        <v>7590685.0753622754</v>
      </c>
      <c r="AN346" s="60">
        <f t="shared" si="44"/>
        <v>8076791.7325829081</v>
      </c>
      <c r="AO346" s="60">
        <f t="shared" si="44"/>
        <v>8579145.2628652286</v>
      </c>
      <c r="AP346" s="60">
        <f t="shared" si="44"/>
        <v>9098201.9025856964</v>
      </c>
      <c r="AQ346" s="60">
        <f t="shared" si="44"/>
        <v>9634429.6388266943</v>
      </c>
      <c r="AR346" s="60">
        <f t="shared" si="44"/>
        <v>10188308.496910006</v>
      </c>
      <c r="AS346" s="61">
        <f t="shared" si="44"/>
        <v>10760330.834731797</v>
      </c>
      <c r="AU346" s="106"/>
      <c r="AV346" s="106"/>
      <c r="AW346" s="106"/>
      <c r="AX346" s="106"/>
      <c r="AY346" s="106"/>
      <c r="AZ346" s="106"/>
      <c r="BB346" s="107" t="b">
        <v>1</v>
      </c>
    </row>
    <row r="347" spans="1:54" x14ac:dyDescent="0.2">
      <c r="A347" s="97"/>
      <c r="B347" s="91"/>
      <c r="C347" s="92"/>
      <c r="D347" s="32"/>
      <c r="E347" s="33"/>
      <c r="F347" s="33"/>
      <c r="G347" s="33"/>
      <c r="H347" s="33"/>
      <c r="I347" s="33"/>
      <c r="J347" s="33"/>
      <c r="K347" s="33"/>
      <c r="L347" s="33"/>
      <c r="M347" s="33"/>
      <c r="N347" s="33"/>
      <c r="O347" s="33"/>
      <c r="P347" s="33"/>
      <c r="Q347" s="33"/>
      <c r="R347" s="33"/>
      <c r="S347" s="33"/>
      <c r="T347" s="33"/>
      <c r="U347" s="33"/>
      <c r="V347" s="33"/>
      <c r="W347" s="33"/>
      <c r="X347" s="33"/>
      <c r="Y347" s="33"/>
      <c r="Z347" s="33"/>
      <c r="AA347" s="33"/>
      <c r="AB347" s="33"/>
      <c r="AC347" s="33"/>
      <c r="AD347" s="33"/>
      <c r="AE347" s="33"/>
      <c r="AF347" s="33"/>
      <c r="AG347" s="33"/>
      <c r="AH347" s="33"/>
      <c r="AI347" s="33"/>
      <c r="AJ347" s="33"/>
      <c r="AK347" s="33"/>
      <c r="AL347" s="33"/>
      <c r="AM347" s="33"/>
      <c r="AN347" s="33"/>
      <c r="AO347" s="33"/>
      <c r="AP347" s="33"/>
      <c r="AQ347" s="33"/>
      <c r="AR347" s="33"/>
      <c r="AS347" s="34"/>
      <c r="AU347" s="108"/>
      <c r="AV347" s="108"/>
      <c r="AW347" s="108"/>
      <c r="AX347" s="108"/>
      <c r="AY347" s="108"/>
      <c r="AZ347" s="108"/>
      <c r="BB347" s="109" t="b">
        <v>1</v>
      </c>
    </row>
    <row r="348" spans="1:54" x14ac:dyDescent="0.2">
      <c r="A348" s="1"/>
      <c r="B348" s="91" t="s">
        <v>703</v>
      </c>
      <c r="C348" s="92"/>
      <c r="D348" s="32"/>
      <c r="E348" s="33"/>
      <c r="F348" s="33"/>
      <c r="G348" s="33"/>
      <c r="H348" s="33"/>
      <c r="I348" s="33"/>
      <c r="J348" s="33"/>
      <c r="K348" s="33"/>
      <c r="L348" s="33"/>
      <c r="M348" s="33"/>
      <c r="N348" s="33"/>
      <c r="O348" s="33"/>
      <c r="P348" s="33"/>
      <c r="Q348" s="33"/>
      <c r="R348" s="33"/>
      <c r="S348" s="33"/>
      <c r="T348" s="33"/>
      <c r="U348" s="33"/>
      <c r="V348" s="33"/>
      <c r="W348" s="33"/>
      <c r="X348" s="33"/>
      <c r="Y348" s="33"/>
      <c r="Z348" s="33"/>
      <c r="AA348" s="33"/>
      <c r="AB348" s="33"/>
      <c r="AC348" s="33"/>
      <c r="AD348" s="33"/>
      <c r="AE348" s="33"/>
      <c r="AF348" s="33"/>
      <c r="AG348" s="33"/>
      <c r="AH348" s="33"/>
      <c r="AI348" s="33"/>
      <c r="AJ348" s="33"/>
      <c r="AK348" s="33"/>
      <c r="AL348" s="33"/>
      <c r="AM348" s="33"/>
      <c r="AN348" s="33"/>
      <c r="AO348" s="33"/>
      <c r="AP348" s="33"/>
      <c r="AQ348" s="33"/>
      <c r="AR348" s="33"/>
      <c r="AS348" s="34"/>
      <c r="AU348" s="108"/>
      <c r="AV348" s="108"/>
      <c r="AW348" s="108"/>
      <c r="AX348" s="108"/>
      <c r="AY348" s="108"/>
      <c r="AZ348" s="108"/>
      <c r="BB348" s="110" t="b">
        <v>1</v>
      </c>
    </row>
    <row r="349" spans="1:54" x14ac:dyDescent="0.2">
      <c r="A349" s="97"/>
      <c r="B349" s="91"/>
      <c r="C349" s="92"/>
      <c r="D349" s="100" t="s">
        <v>704</v>
      </c>
      <c r="E349" s="33">
        <v>-65124.992500000008</v>
      </c>
      <c r="F349" s="33">
        <v>65000</v>
      </c>
      <c r="G349" s="33">
        <v>-98968.042197000002</v>
      </c>
      <c r="H349" s="33">
        <v>-100947.40304094</v>
      </c>
      <c r="I349" s="33">
        <v>-102966.3511017588</v>
      </c>
      <c r="J349" s="33">
        <v>-105025.67812379397</v>
      </c>
      <c r="K349" s="33">
        <v>-109364.2040474036</v>
      </c>
      <c r="L349" s="33">
        <v>-113834.26073670814</v>
      </c>
      <c r="M349" s="33">
        <v>-118439.37401196588</v>
      </c>
      <c r="N349" s="33">
        <v>-123183.15811393924</v>
      </c>
      <c r="O349" s="33">
        <v>-128069.31783038675</v>
      </c>
      <c r="P349" s="33">
        <v>-133101.65067224659</v>
      </c>
      <c r="Q349" s="33">
        <v>-138284.04910064867</v>
      </c>
      <c r="R349" s="33">
        <v>-143620.5028059179</v>
      </c>
      <c r="S349" s="33">
        <v>-149115.10103975769</v>
      </c>
      <c r="T349" s="33">
        <v>-154772.03500182868</v>
      </c>
      <c r="U349" s="33">
        <v>-160595.60028196662</v>
      </c>
      <c r="V349" s="33">
        <v>-166590.19935930934</v>
      </c>
      <c r="W349" s="33">
        <v>-172760.34415963298</v>
      </c>
      <c r="X349" s="33">
        <v>-179110.65867222584</v>
      </c>
      <c r="Y349" s="33">
        <v>-185645.88162765859</v>
      </c>
      <c r="Z349" s="33">
        <v>-192370.86923783971</v>
      </c>
      <c r="AA349" s="33">
        <v>-199290.59799977706</v>
      </c>
      <c r="AB349" s="33">
        <v>-206410.16756449675</v>
      </c>
      <c r="AC349" s="33">
        <v>-213734.80367260531</v>
      </c>
      <c r="AD349" s="33">
        <v>-221269.86115801241</v>
      </c>
      <c r="AE349" s="33">
        <v>-229020.82702136677</v>
      </c>
      <c r="AF349" s="33">
        <v>-236993.32357479207</v>
      </c>
      <c r="AG349" s="33">
        <v>-245193.11165954586</v>
      </c>
      <c r="AH349" s="33">
        <v>-253626.09393825987</v>
      </c>
      <c r="AI349" s="33">
        <v>-262298.31826345867</v>
      </c>
      <c r="AJ349" s="33">
        <v>-271215.98112409003</v>
      </c>
      <c r="AK349" s="33">
        <v>-280385.43117184134</v>
      </c>
      <c r="AL349" s="33">
        <v>-289813.17282905302</v>
      </c>
      <c r="AM349" s="33">
        <v>-299505.86998008448</v>
      </c>
      <c r="AN349" s="33">
        <v>-309470.34974802553</v>
      </c>
      <c r="AO349" s="33">
        <v>-319713.60635869222</v>
      </c>
      <c r="AP349" s="33">
        <v>-330242.80509388633</v>
      </c>
      <c r="AQ349" s="33">
        <v>-341065.28633594472</v>
      </c>
      <c r="AR349" s="33">
        <v>-352188.56970564794</v>
      </c>
      <c r="AS349" s="34">
        <v>-363620.35829560488</v>
      </c>
      <c r="AU349" s="46" t="s">
        <v>544</v>
      </c>
      <c r="AV349" s="46" t="s">
        <v>545</v>
      </c>
      <c r="AW349" s="46" t="s">
        <v>703</v>
      </c>
      <c r="AX349" s="46" t="s">
        <v>544</v>
      </c>
      <c r="AY349" s="46" t="s">
        <v>705</v>
      </c>
      <c r="AZ349" s="46" t="s">
        <v>706</v>
      </c>
      <c r="BB349" s="47" t="b">
        <v>1</v>
      </c>
    </row>
    <row r="350" spans="1:54" x14ac:dyDescent="0.2">
      <c r="A350" s="97"/>
      <c r="B350" s="91"/>
      <c r="C350" s="92"/>
      <c r="D350" s="100" t="s">
        <v>707</v>
      </c>
      <c r="E350" s="33">
        <v>-81100.0078125</v>
      </c>
      <c r="F350" s="33">
        <v>-78920.021530074853</v>
      </c>
      <c r="G350" s="33">
        <v>-84376.44812812499</v>
      </c>
      <c r="H350" s="33">
        <v>-86063.977090687491</v>
      </c>
      <c r="I350" s="33">
        <v>-87785.256632501245</v>
      </c>
      <c r="J350" s="33">
        <v>-89540.961765151267</v>
      </c>
      <c r="K350" s="33">
        <v>-93239.826564530638</v>
      </c>
      <c r="L350" s="33">
        <v>-97050.829571179114</v>
      </c>
      <c r="M350" s="33">
        <v>-100976.97676746773</v>
      </c>
      <c r="N350" s="33">
        <v>-105021.3495197794</v>
      </c>
      <c r="O350" s="33">
        <v>-109187.10639147657</v>
      </c>
      <c r="P350" s="33">
        <v>-113477.4849982337</v>
      </c>
      <c r="Q350" s="33">
        <v>-117895.80390670453</v>
      </c>
      <c r="R350" s="33">
        <v>-122445.4645775149</v>
      </c>
      <c r="S350" s="33">
        <v>-127129.95335359502</v>
      </c>
      <c r="T350" s="33">
        <v>-131952.84349488732</v>
      </c>
      <c r="U350" s="33">
        <v>-136917.79726048987</v>
      </c>
      <c r="V350" s="33">
        <v>-142028.5680393186</v>
      </c>
      <c r="W350" s="33">
        <v>-147289.00253039625</v>
      </c>
      <c r="X350" s="33">
        <v>-152703.04297390132</v>
      </c>
      <c r="Y350" s="33">
        <v>-158274.72943413441</v>
      </c>
      <c r="Z350" s="33">
        <v>-164008.20213558723</v>
      </c>
      <c r="AA350" s="33">
        <v>-169907.70385332455</v>
      </c>
      <c r="AB350" s="33">
        <v>-175977.58235891711</v>
      </c>
      <c r="AC350" s="33">
        <v>-182222.29292319206</v>
      </c>
      <c r="AD350" s="33">
        <v>-188646.40087709439</v>
      </c>
      <c r="AE350" s="33">
        <v>-195254.58423198358</v>
      </c>
      <c r="AF350" s="33">
        <v>-202051.6363607175</v>
      </c>
      <c r="AG350" s="33">
        <v>-209042.46874090799</v>
      </c>
      <c r="AH350" s="33">
        <v>-216232.11376176178</v>
      </c>
      <c r="AI350" s="33">
        <v>-223625.72759595342</v>
      </c>
      <c r="AJ350" s="33">
        <v>-231228.59313800794</v>
      </c>
      <c r="AK350" s="33">
        <v>-239046.1230107063</v>
      </c>
      <c r="AL350" s="33">
        <v>-247083.86264105738</v>
      </c>
      <c r="AM350" s="33">
        <v>-255347.49340741825</v>
      </c>
      <c r="AN350" s="33">
        <v>-263842.83585937711</v>
      </c>
      <c r="AO350" s="33">
        <v>-272575.85301205138</v>
      </c>
      <c r="AP350" s="33">
        <v>-281552.6537164888</v>
      </c>
      <c r="AQ350" s="33">
        <v>-290779.49610789894</v>
      </c>
      <c r="AR350" s="33">
        <v>-300262.79113347892</v>
      </c>
      <c r="AS350" s="34">
        <v>-310009.10616163892</v>
      </c>
      <c r="AU350" s="46" t="s">
        <v>544</v>
      </c>
      <c r="AV350" s="46" t="s">
        <v>545</v>
      </c>
      <c r="AW350" s="46" t="s">
        <v>703</v>
      </c>
      <c r="AX350" s="46" t="s">
        <v>544</v>
      </c>
      <c r="AY350" s="46" t="s">
        <v>705</v>
      </c>
      <c r="AZ350" s="46" t="s">
        <v>708</v>
      </c>
      <c r="BB350" s="47" t="b">
        <v>1</v>
      </c>
    </row>
    <row r="351" spans="1:54" hidden="1" x14ac:dyDescent="0.2">
      <c r="A351" s="97"/>
      <c r="B351" s="91"/>
      <c r="C351" s="92"/>
      <c r="D351" s="100" t="s">
        <v>709</v>
      </c>
      <c r="E351" s="33">
        <v>0</v>
      </c>
      <c r="F351" s="33">
        <v>0</v>
      </c>
      <c r="G351" s="33">
        <v>0</v>
      </c>
      <c r="H351" s="33">
        <v>0</v>
      </c>
      <c r="I351" s="33">
        <v>0</v>
      </c>
      <c r="J351" s="33">
        <v>0</v>
      </c>
      <c r="K351" s="33">
        <v>0</v>
      </c>
      <c r="L351" s="33">
        <v>0</v>
      </c>
      <c r="M351" s="33">
        <v>0</v>
      </c>
      <c r="N351" s="33">
        <v>0</v>
      </c>
      <c r="O351" s="33">
        <v>0</v>
      </c>
      <c r="P351" s="33">
        <v>0</v>
      </c>
      <c r="Q351" s="33">
        <v>0</v>
      </c>
      <c r="R351" s="33">
        <v>0</v>
      </c>
      <c r="S351" s="33">
        <v>0</v>
      </c>
      <c r="T351" s="33">
        <v>0</v>
      </c>
      <c r="U351" s="33">
        <v>0</v>
      </c>
      <c r="V351" s="33">
        <v>0</v>
      </c>
      <c r="W351" s="33">
        <v>0</v>
      </c>
      <c r="X351" s="33">
        <v>0</v>
      </c>
      <c r="Y351" s="33">
        <v>0</v>
      </c>
      <c r="Z351" s="33">
        <v>0</v>
      </c>
      <c r="AA351" s="33">
        <v>0</v>
      </c>
      <c r="AB351" s="33">
        <v>0</v>
      </c>
      <c r="AC351" s="33">
        <v>0</v>
      </c>
      <c r="AD351" s="33">
        <v>0</v>
      </c>
      <c r="AE351" s="33">
        <v>0</v>
      </c>
      <c r="AF351" s="33">
        <v>0</v>
      </c>
      <c r="AG351" s="33">
        <v>0</v>
      </c>
      <c r="AH351" s="33">
        <v>0</v>
      </c>
      <c r="AI351" s="33">
        <v>0</v>
      </c>
      <c r="AJ351" s="33">
        <v>0</v>
      </c>
      <c r="AK351" s="33">
        <v>0</v>
      </c>
      <c r="AL351" s="33">
        <v>0</v>
      </c>
      <c r="AM351" s="33">
        <v>0</v>
      </c>
      <c r="AN351" s="33">
        <v>0</v>
      </c>
      <c r="AO351" s="33">
        <v>0</v>
      </c>
      <c r="AP351" s="33">
        <v>0</v>
      </c>
      <c r="AQ351" s="33">
        <v>0</v>
      </c>
      <c r="AR351" s="33">
        <v>0</v>
      </c>
      <c r="AS351" s="34">
        <v>0</v>
      </c>
      <c r="AU351" s="46" t="s">
        <v>544</v>
      </c>
      <c r="AV351" s="46" t="s">
        <v>545</v>
      </c>
      <c r="AW351" s="46" t="s">
        <v>703</v>
      </c>
      <c r="AX351" s="46" t="s">
        <v>544</v>
      </c>
      <c r="AY351" s="46" t="s">
        <v>705</v>
      </c>
      <c r="AZ351" s="46" t="s">
        <v>710</v>
      </c>
      <c r="BB351" s="47" t="b">
        <v>0</v>
      </c>
    </row>
    <row r="352" spans="1:54" hidden="1" x14ac:dyDescent="0.2">
      <c r="A352" s="97"/>
      <c r="B352" s="91"/>
      <c r="C352" s="92"/>
      <c r="D352" s="100" t="s">
        <v>711</v>
      </c>
      <c r="E352" s="33">
        <v>0</v>
      </c>
      <c r="F352" s="33">
        <v>0</v>
      </c>
      <c r="G352" s="33">
        <v>0</v>
      </c>
      <c r="H352" s="33">
        <v>0</v>
      </c>
      <c r="I352" s="33">
        <v>0</v>
      </c>
      <c r="J352" s="33">
        <v>0</v>
      </c>
      <c r="K352" s="33">
        <v>0</v>
      </c>
      <c r="L352" s="33">
        <v>0</v>
      </c>
      <c r="M352" s="33">
        <v>0</v>
      </c>
      <c r="N352" s="33">
        <v>0</v>
      </c>
      <c r="O352" s="33">
        <v>0</v>
      </c>
      <c r="P352" s="33">
        <v>0</v>
      </c>
      <c r="Q352" s="33">
        <v>0</v>
      </c>
      <c r="R352" s="33">
        <v>0</v>
      </c>
      <c r="S352" s="33">
        <v>0</v>
      </c>
      <c r="T352" s="33">
        <v>0</v>
      </c>
      <c r="U352" s="33">
        <v>0</v>
      </c>
      <c r="V352" s="33">
        <v>0</v>
      </c>
      <c r="W352" s="33">
        <v>0</v>
      </c>
      <c r="X352" s="33">
        <v>0</v>
      </c>
      <c r="Y352" s="33">
        <v>0</v>
      </c>
      <c r="Z352" s="33">
        <v>0</v>
      </c>
      <c r="AA352" s="33">
        <v>0</v>
      </c>
      <c r="AB352" s="33">
        <v>0</v>
      </c>
      <c r="AC352" s="33">
        <v>0</v>
      </c>
      <c r="AD352" s="33">
        <v>0</v>
      </c>
      <c r="AE352" s="33">
        <v>0</v>
      </c>
      <c r="AF352" s="33">
        <v>0</v>
      </c>
      <c r="AG352" s="33">
        <v>0</v>
      </c>
      <c r="AH352" s="33">
        <v>0</v>
      </c>
      <c r="AI352" s="33">
        <v>0</v>
      </c>
      <c r="AJ352" s="33">
        <v>0</v>
      </c>
      <c r="AK352" s="33">
        <v>0</v>
      </c>
      <c r="AL352" s="33">
        <v>0</v>
      </c>
      <c r="AM352" s="33">
        <v>0</v>
      </c>
      <c r="AN352" s="33">
        <v>0</v>
      </c>
      <c r="AO352" s="33">
        <v>0</v>
      </c>
      <c r="AP352" s="33">
        <v>0</v>
      </c>
      <c r="AQ352" s="33">
        <v>0</v>
      </c>
      <c r="AR352" s="33">
        <v>0</v>
      </c>
      <c r="AS352" s="34">
        <v>0</v>
      </c>
      <c r="AU352" s="46" t="s">
        <v>544</v>
      </c>
      <c r="AV352" s="46" t="s">
        <v>545</v>
      </c>
      <c r="AW352" s="46" t="s">
        <v>703</v>
      </c>
      <c r="AX352" s="46" t="s">
        <v>544</v>
      </c>
      <c r="AY352" s="46" t="s">
        <v>705</v>
      </c>
      <c r="AZ352" s="46" t="s">
        <v>712</v>
      </c>
      <c r="BB352" s="47" t="b">
        <v>0</v>
      </c>
    </row>
    <row r="353" spans="1:54" x14ac:dyDescent="0.2">
      <c r="A353" s="97"/>
      <c r="B353" s="91"/>
      <c r="C353" s="92"/>
      <c r="D353" s="100" t="s">
        <v>713</v>
      </c>
      <c r="E353" s="33">
        <v>0</v>
      </c>
      <c r="F353" s="33">
        <v>-50000</v>
      </c>
      <c r="G353" s="33">
        <v>0</v>
      </c>
      <c r="H353" s="33">
        <v>0</v>
      </c>
      <c r="I353" s="33">
        <v>0</v>
      </c>
      <c r="J353" s="33">
        <v>0</v>
      </c>
      <c r="K353" s="33">
        <v>0</v>
      </c>
      <c r="L353" s="33">
        <v>0</v>
      </c>
      <c r="M353" s="33">
        <v>0</v>
      </c>
      <c r="N353" s="33">
        <v>0</v>
      </c>
      <c r="O353" s="33">
        <v>0</v>
      </c>
      <c r="P353" s="33">
        <v>0</v>
      </c>
      <c r="Q353" s="33">
        <v>0</v>
      </c>
      <c r="R353" s="33">
        <v>0</v>
      </c>
      <c r="S353" s="33">
        <v>0</v>
      </c>
      <c r="T353" s="33">
        <v>0</v>
      </c>
      <c r="U353" s="33">
        <v>0</v>
      </c>
      <c r="V353" s="33">
        <v>0</v>
      </c>
      <c r="W353" s="33">
        <v>0</v>
      </c>
      <c r="X353" s="33">
        <v>0</v>
      </c>
      <c r="Y353" s="33">
        <v>0</v>
      </c>
      <c r="Z353" s="33">
        <v>0</v>
      </c>
      <c r="AA353" s="33">
        <v>0</v>
      </c>
      <c r="AB353" s="33">
        <v>0</v>
      </c>
      <c r="AC353" s="33">
        <v>0</v>
      </c>
      <c r="AD353" s="33">
        <v>0</v>
      </c>
      <c r="AE353" s="33">
        <v>0</v>
      </c>
      <c r="AF353" s="33">
        <v>0</v>
      </c>
      <c r="AG353" s="33">
        <v>0</v>
      </c>
      <c r="AH353" s="33">
        <v>0</v>
      </c>
      <c r="AI353" s="33">
        <v>0</v>
      </c>
      <c r="AJ353" s="33">
        <v>0</v>
      </c>
      <c r="AK353" s="33">
        <v>0</v>
      </c>
      <c r="AL353" s="33">
        <v>0</v>
      </c>
      <c r="AM353" s="33">
        <v>0</v>
      </c>
      <c r="AN353" s="33">
        <v>0</v>
      </c>
      <c r="AO353" s="33">
        <v>0</v>
      </c>
      <c r="AP353" s="33">
        <v>0</v>
      </c>
      <c r="AQ353" s="33">
        <v>0</v>
      </c>
      <c r="AR353" s="33">
        <v>0</v>
      </c>
      <c r="AS353" s="34">
        <v>0</v>
      </c>
      <c r="AU353" s="46" t="s">
        <v>544</v>
      </c>
      <c r="AV353" s="46" t="s">
        <v>545</v>
      </c>
      <c r="AW353" s="46" t="s">
        <v>703</v>
      </c>
      <c r="AX353" s="46" t="s">
        <v>544</v>
      </c>
      <c r="AY353" s="46" t="s">
        <v>705</v>
      </c>
      <c r="AZ353" s="46" t="s">
        <v>714</v>
      </c>
      <c r="BB353" s="47" t="b">
        <v>0</v>
      </c>
    </row>
    <row r="354" spans="1:54" hidden="1" x14ac:dyDescent="0.2">
      <c r="A354" s="97"/>
      <c r="B354" s="91"/>
      <c r="C354" s="92"/>
      <c r="D354" s="100" t="s">
        <v>715</v>
      </c>
      <c r="E354" s="33">
        <v>0</v>
      </c>
      <c r="F354" s="33">
        <v>0</v>
      </c>
      <c r="G354" s="33">
        <v>0</v>
      </c>
      <c r="H354" s="33">
        <v>0</v>
      </c>
      <c r="I354" s="33">
        <v>0</v>
      </c>
      <c r="J354" s="33">
        <v>0</v>
      </c>
      <c r="K354" s="33">
        <v>0</v>
      </c>
      <c r="L354" s="33">
        <v>0</v>
      </c>
      <c r="M354" s="33">
        <v>0</v>
      </c>
      <c r="N354" s="33">
        <v>0</v>
      </c>
      <c r="O354" s="33">
        <v>0</v>
      </c>
      <c r="P354" s="33">
        <v>0</v>
      </c>
      <c r="Q354" s="33">
        <v>0</v>
      </c>
      <c r="R354" s="33">
        <v>0</v>
      </c>
      <c r="S354" s="33">
        <v>0</v>
      </c>
      <c r="T354" s="33">
        <v>0</v>
      </c>
      <c r="U354" s="33">
        <v>0</v>
      </c>
      <c r="V354" s="33">
        <v>0</v>
      </c>
      <c r="W354" s="33">
        <v>0</v>
      </c>
      <c r="X354" s="33">
        <v>0</v>
      </c>
      <c r="Y354" s="33">
        <v>0</v>
      </c>
      <c r="Z354" s="33">
        <v>0</v>
      </c>
      <c r="AA354" s="33">
        <v>0</v>
      </c>
      <c r="AB354" s="33">
        <v>0</v>
      </c>
      <c r="AC354" s="33">
        <v>0</v>
      </c>
      <c r="AD354" s="33">
        <v>0</v>
      </c>
      <c r="AE354" s="33">
        <v>0</v>
      </c>
      <c r="AF354" s="33">
        <v>0</v>
      </c>
      <c r="AG354" s="33">
        <v>0</v>
      </c>
      <c r="AH354" s="33">
        <v>0</v>
      </c>
      <c r="AI354" s="33">
        <v>0</v>
      </c>
      <c r="AJ354" s="33">
        <v>0</v>
      </c>
      <c r="AK354" s="33">
        <v>0</v>
      </c>
      <c r="AL354" s="33">
        <v>0</v>
      </c>
      <c r="AM354" s="33">
        <v>0</v>
      </c>
      <c r="AN354" s="33">
        <v>0</v>
      </c>
      <c r="AO354" s="33">
        <v>0</v>
      </c>
      <c r="AP354" s="33">
        <v>0</v>
      </c>
      <c r="AQ354" s="33">
        <v>0</v>
      </c>
      <c r="AR354" s="33">
        <v>0</v>
      </c>
      <c r="AS354" s="34">
        <v>0</v>
      </c>
      <c r="AU354" s="46" t="s">
        <v>544</v>
      </c>
      <c r="AV354" s="46" t="s">
        <v>545</v>
      </c>
      <c r="AW354" s="46" t="s">
        <v>703</v>
      </c>
      <c r="AX354" s="46" t="s">
        <v>544</v>
      </c>
      <c r="AY354" s="46" t="s">
        <v>716</v>
      </c>
      <c r="AZ354" s="46" t="s">
        <v>717</v>
      </c>
      <c r="BB354" s="47" t="b">
        <v>0</v>
      </c>
    </row>
    <row r="355" spans="1:54" hidden="1" x14ac:dyDescent="0.2">
      <c r="A355" s="97"/>
      <c r="B355" s="91"/>
      <c r="C355" s="92"/>
      <c r="D355" s="67" t="s">
        <v>718</v>
      </c>
      <c r="E355" s="33">
        <v>0</v>
      </c>
      <c r="F355" s="33">
        <v>0</v>
      </c>
      <c r="G355" s="33">
        <v>0</v>
      </c>
      <c r="H355" s="33">
        <v>0</v>
      </c>
      <c r="I355" s="33">
        <v>0</v>
      </c>
      <c r="J355" s="33">
        <v>0</v>
      </c>
      <c r="K355" s="33">
        <v>0</v>
      </c>
      <c r="L355" s="33">
        <v>0</v>
      </c>
      <c r="M355" s="33">
        <v>0</v>
      </c>
      <c r="N355" s="33">
        <v>0</v>
      </c>
      <c r="O355" s="33">
        <v>0</v>
      </c>
      <c r="P355" s="33">
        <v>0</v>
      </c>
      <c r="Q355" s="33">
        <v>0</v>
      </c>
      <c r="R355" s="33">
        <v>0</v>
      </c>
      <c r="S355" s="33">
        <v>0</v>
      </c>
      <c r="T355" s="33">
        <v>0</v>
      </c>
      <c r="U355" s="33">
        <v>0</v>
      </c>
      <c r="V355" s="33">
        <v>0</v>
      </c>
      <c r="W355" s="33">
        <v>0</v>
      </c>
      <c r="X355" s="33">
        <v>0</v>
      </c>
      <c r="Y355" s="33">
        <v>0</v>
      </c>
      <c r="Z355" s="33">
        <v>0</v>
      </c>
      <c r="AA355" s="33">
        <v>0</v>
      </c>
      <c r="AB355" s="33">
        <v>0</v>
      </c>
      <c r="AC355" s="33">
        <v>0</v>
      </c>
      <c r="AD355" s="33">
        <v>0</v>
      </c>
      <c r="AE355" s="33">
        <v>0</v>
      </c>
      <c r="AF355" s="33">
        <v>0</v>
      </c>
      <c r="AG355" s="33">
        <v>0</v>
      </c>
      <c r="AH355" s="33">
        <v>0</v>
      </c>
      <c r="AI355" s="33">
        <v>0</v>
      </c>
      <c r="AJ355" s="33">
        <v>0</v>
      </c>
      <c r="AK355" s="33">
        <v>0</v>
      </c>
      <c r="AL355" s="33">
        <v>0</v>
      </c>
      <c r="AM355" s="33">
        <v>0</v>
      </c>
      <c r="AN355" s="33">
        <v>0</v>
      </c>
      <c r="AO355" s="33">
        <v>0</v>
      </c>
      <c r="AP355" s="33">
        <v>0</v>
      </c>
      <c r="AQ355" s="33">
        <v>0</v>
      </c>
      <c r="AR355" s="33">
        <v>0</v>
      </c>
      <c r="AS355" s="34">
        <v>0</v>
      </c>
      <c r="AU355" s="46" t="s">
        <v>544</v>
      </c>
      <c r="AV355" s="46" t="s">
        <v>545</v>
      </c>
      <c r="AW355" s="46" t="s">
        <v>703</v>
      </c>
      <c r="AX355" s="46" t="s">
        <v>544</v>
      </c>
      <c r="AY355" s="46" t="s">
        <v>716</v>
      </c>
      <c r="AZ355" s="46" t="s">
        <v>719</v>
      </c>
      <c r="BB355" s="47" t="b">
        <v>0</v>
      </c>
    </row>
    <row r="356" spans="1:54" hidden="1" x14ac:dyDescent="0.2">
      <c r="A356" s="97"/>
      <c r="B356" s="91"/>
      <c r="C356" s="92"/>
      <c r="D356" s="67" t="s">
        <v>720</v>
      </c>
      <c r="E356" s="33">
        <v>0</v>
      </c>
      <c r="F356" s="33">
        <v>0</v>
      </c>
      <c r="G356" s="33">
        <v>0</v>
      </c>
      <c r="H356" s="33">
        <v>0</v>
      </c>
      <c r="I356" s="33">
        <v>0</v>
      </c>
      <c r="J356" s="33">
        <v>0</v>
      </c>
      <c r="K356" s="33">
        <v>0</v>
      </c>
      <c r="L356" s="33">
        <v>0</v>
      </c>
      <c r="M356" s="33">
        <v>0</v>
      </c>
      <c r="N356" s="33">
        <v>0</v>
      </c>
      <c r="O356" s="33">
        <v>0</v>
      </c>
      <c r="P356" s="33">
        <v>0</v>
      </c>
      <c r="Q356" s="33">
        <v>0</v>
      </c>
      <c r="R356" s="33">
        <v>0</v>
      </c>
      <c r="S356" s="33">
        <v>0</v>
      </c>
      <c r="T356" s="33">
        <v>0</v>
      </c>
      <c r="U356" s="33">
        <v>0</v>
      </c>
      <c r="V356" s="33">
        <v>0</v>
      </c>
      <c r="W356" s="33">
        <v>0</v>
      </c>
      <c r="X356" s="33">
        <v>0</v>
      </c>
      <c r="Y356" s="33">
        <v>0</v>
      </c>
      <c r="Z356" s="33">
        <v>0</v>
      </c>
      <c r="AA356" s="33">
        <v>0</v>
      </c>
      <c r="AB356" s="33">
        <v>0</v>
      </c>
      <c r="AC356" s="33">
        <v>0</v>
      </c>
      <c r="AD356" s="33">
        <v>0</v>
      </c>
      <c r="AE356" s="33">
        <v>0</v>
      </c>
      <c r="AF356" s="33">
        <v>0</v>
      </c>
      <c r="AG356" s="33">
        <v>0</v>
      </c>
      <c r="AH356" s="33">
        <v>0</v>
      </c>
      <c r="AI356" s="33">
        <v>0</v>
      </c>
      <c r="AJ356" s="33">
        <v>0</v>
      </c>
      <c r="AK356" s="33">
        <v>0</v>
      </c>
      <c r="AL356" s="33">
        <v>0</v>
      </c>
      <c r="AM356" s="33">
        <v>0</v>
      </c>
      <c r="AN356" s="33">
        <v>0</v>
      </c>
      <c r="AO356" s="33">
        <v>0</v>
      </c>
      <c r="AP356" s="33">
        <v>0</v>
      </c>
      <c r="AQ356" s="33">
        <v>0</v>
      </c>
      <c r="AR356" s="33">
        <v>0</v>
      </c>
      <c r="AS356" s="34">
        <v>0</v>
      </c>
      <c r="AU356" s="46" t="s">
        <v>544</v>
      </c>
      <c r="AV356" s="46" t="s">
        <v>545</v>
      </c>
      <c r="AW356" s="46" t="s">
        <v>703</v>
      </c>
      <c r="AX356" s="46" t="s">
        <v>544</v>
      </c>
      <c r="AY356" s="46" t="s">
        <v>716</v>
      </c>
      <c r="AZ356" s="46" t="s">
        <v>721</v>
      </c>
      <c r="BB356" s="47" t="b">
        <v>0</v>
      </c>
    </row>
    <row r="357" spans="1:54" x14ac:dyDescent="0.2">
      <c r="A357" s="97"/>
      <c r="B357" s="91"/>
      <c r="C357" s="92"/>
      <c r="D357" s="100" t="s">
        <v>722</v>
      </c>
      <c r="E357" s="33">
        <v>106436.75468750001</v>
      </c>
      <c r="F357" s="33">
        <v>129633.41562499998</v>
      </c>
      <c r="G357" s="33">
        <v>47646.639578142851</v>
      </c>
      <c r="H357" s="33">
        <v>62067.697155419992</v>
      </c>
      <c r="I357" s="33">
        <v>51329.858741385549</v>
      </c>
      <c r="J357" s="33">
        <v>37772.462759070397</v>
      </c>
      <c r="K357" s="33">
        <v>101346.30905155663</v>
      </c>
      <c r="L357" s="33">
        <v>104019.06165680065</v>
      </c>
      <c r="M357" s="33">
        <v>107077.90189422434</v>
      </c>
      <c r="N357" s="33">
        <v>110537.2041680728</v>
      </c>
      <c r="O357" s="33">
        <v>114411.76342370806</v>
      </c>
      <c r="P357" s="33">
        <v>118716.80621949202</v>
      </c>
      <c r="Q357" s="33">
        <v>123468.0020733284</v>
      </c>
      <c r="R357" s="33">
        <v>128361.75903883042</v>
      </c>
      <c r="S357" s="33">
        <v>133401.87908212323</v>
      </c>
      <c r="T357" s="33">
        <v>138592.25922353222</v>
      </c>
      <c r="U357" s="33">
        <v>143936.89381896469</v>
      </c>
      <c r="V357" s="33">
        <v>149439.87689452508</v>
      </c>
      <c r="W357" s="33">
        <v>155105.40453558025</v>
      </c>
      <c r="X357" s="33">
        <v>160937.77733151987</v>
      </c>
      <c r="Y357" s="33">
        <v>166941.40287748282</v>
      </c>
      <c r="Z357" s="33">
        <v>173120.79833435168</v>
      </c>
      <c r="AA357" s="33">
        <v>179480.59304834431</v>
      </c>
      <c r="AB357" s="33">
        <v>186025.53123156287</v>
      </c>
      <c r="AC357" s="33">
        <v>192760.47470489092</v>
      </c>
      <c r="AD357" s="33">
        <v>199690.40570465938</v>
      </c>
      <c r="AE357" s="33">
        <v>206820.42975453663</v>
      </c>
      <c r="AF357" s="33">
        <v>214155.77860412718</v>
      </c>
      <c r="AG357" s="33">
        <v>221701.81323579949</v>
      </c>
      <c r="AH357" s="33">
        <v>229464.02694129702</v>
      </c>
      <c r="AI357" s="33">
        <v>237448.04846972015</v>
      </c>
      <c r="AJ357" s="33">
        <v>245659.64524850369</v>
      </c>
      <c r="AK357" s="33">
        <v>254104.72667905068</v>
      </c>
      <c r="AL357" s="33">
        <v>262789.34750872012</v>
      </c>
      <c r="AM357" s="33">
        <v>271719.71128090477</v>
      </c>
      <c r="AN357" s="33">
        <v>280902.17386497324</v>
      </c>
      <c r="AO357" s="33">
        <v>290343.24706789217</v>
      </c>
      <c r="AP357" s="33">
        <v>300049.60232938186</v>
      </c>
      <c r="AQ357" s="33">
        <v>310028.07450250397</v>
      </c>
      <c r="AR357" s="33">
        <v>320285.66572161915</v>
      </c>
      <c r="AS357" s="34">
        <v>330829.54935969796</v>
      </c>
      <c r="AU357" s="46" t="s">
        <v>544</v>
      </c>
      <c r="AV357" s="46" t="s">
        <v>545</v>
      </c>
      <c r="AW357" s="46" t="s">
        <v>703</v>
      </c>
      <c r="AX357" s="46" t="s">
        <v>544</v>
      </c>
      <c r="AY357" s="46" t="s">
        <v>723</v>
      </c>
      <c r="AZ357" s="46" t="s">
        <v>724</v>
      </c>
      <c r="BB357" s="47" t="b">
        <v>1</v>
      </c>
    </row>
    <row r="358" spans="1:54" x14ac:dyDescent="0.2">
      <c r="A358" s="97"/>
      <c r="B358" s="91"/>
      <c r="C358" s="92"/>
      <c r="D358" s="100" t="s">
        <v>725</v>
      </c>
      <c r="E358" s="33">
        <v>81621.6015625</v>
      </c>
      <c r="F358" s="33">
        <v>80373.397335643705</v>
      </c>
      <c r="G358" s="33">
        <v>82732.821303124991</v>
      </c>
      <c r="H358" s="33">
        <v>84387.477729187493</v>
      </c>
      <c r="I358" s="33">
        <v>86075.227283771252</v>
      </c>
      <c r="J358" s="33">
        <v>87796.731829446668</v>
      </c>
      <c r="K358" s="33">
        <v>90188.681654061031</v>
      </c>
      <c r="L358" s="33">
        <v>93277.205966953668</v>
      </c>
      <c r="M358" s="33">
        <v>97089.210967725827</v>
      </c>
      <c r="N358" s="33">
        <v>101016.38528614207</v>
      </c>
      <c r="O358" s="33">
        <v>105061.8108929079</v>
      </c>
      <c r="P358" s="33">
        <v>109228.64696982988</v>
      </c>
      <c r="Q358" s="33">
        <v>113520.1317654716</v>
      </c>
      <c r="R358" s="33">
        <v>117939.58449415104</v>
      </c>
      <c r="S358" s="33">
        <v>122490.40727927147</v>
      </c>
      <c r="T358" s="33">
        <v>127176.08714199909</v>
      </c>
      <c r="U358" s="33">
        <v>132000.19803632409</v>
      </c>
      <c r="V358" s="33">
        <v>136966.40293156527</v>
      </c>
      <c r="W358" s="33">
        <v>142078.45594340155</v>
      </c>
      <c r="X358" s="33">
        <v>147340.20451453872</v>
      </c>
      <c r="Y358" s="33">
        <v>152755.59164614402</v>
      </c>
      <c r="Z358" s="33">
        <v>158328.65818120763</v>
      </c>
      <c r="AA358" s="33">
        <v>164063.54514101541</v>
      </c>
      <c r="AB358" s="33">
        <v>169964.49611594295</v>
      </c>
      <c r="AC358" s="33">
        <v>176035.85971181121</v>
      </c>
      <c r="AD358" s="33">
        <v>182282.09205306784</v>
      </c>
      <c r="AE358" s="33">
        <v>188707.75934409001</v>
      </c>
      <c r="AF358" s="33">
        <v>195317.54048993182</v>
      </c>
      <c r="AG358" s="33">
        <v>202116.22977786968</v>
      </c>
      <c r="AH358" s="33">
        <v>209108.73962112909</v>
      </c>
      <c r="AI358" s="33">
        <v>216300.10336620771</v>
      </c>
      <c r="AJ358" s="33">
        <v>223695.47816524105</v>
      </c>
      <c r="AK358" s="33">
        <v>231300.14791488924</v>
      </c>
      <c r="AL358" s="33">
        <v>239119.52626325723</v>
      </c>
      <c r="AM358" s="33">
        <v>247159.15968639395</v>
      </c>
      <c r="AN358" s="33">
        <v>255424.73063595089</v>
      </c>
      <c r="AO358" s="33">
        <v>263922.06075961556</v>
      </c>
      <c r="AP358" s="33">
        <v>272657.11419597245</v>
      </c>
      <c r="AQ358" s="33">
        <v>281636.00094547967</v>
      </c>
      <c r="AR358" s="33">
        <v>290864.98031928885</v>
      </c>
      <c r="AS358" s="34">
        <v>300350.46446767222</v>
      </c>
      <c r="AU358" s="46" t="s">
        <v>544</v>
      </c>
      <c r="AV358" s="46" t="s">
        <v>545</v>
      </c>
      <c r="AW358" s="46" t="s">
        <v>703</v>
      </c>
      <c r="AX358" s="46" t="s">
        <v>544</v>
      </c>
      <c r="AY358" s="46" t="s">
        <v>723</v>
      </c>
      <c r="AZ358" s="46" t="s">
        <v>726</v>
      </c>
      <c r="BB358" s="47" t="b">
        <v>1</v>
      </c>
    </row>
    <row r="359" spans="1:54" hidden="1" x14ac:dyDescent="0.2">
      <c r="A359" s="97"/>
      <c r="B359" s="91"/>
      <c r="C359" s="92"/>
      <c r="D359" s="100" t="s">
        <v>727</v>
      </c>
      <c r="E359" s="33">
        <v>0</v>
      </c>
      <c r="F359" s="33">
        <v>0</v>
      </c>
      <c r="G359" s="33">
        <v>0</v>
      </c>
      <c r="H359" s="33">
        <v>0</v>
      </c>
      <c r="I359" s="33">
        <v>0</v>
      </c>
      <c r="J359" s="33">
        <v>0</v>
      </c>
      <c r="K359" s="33">
        <v>0</v>
      </c>
      <c r="L359" s="33">
        <v>0</v>
      </c>
      <c r="M359" s="33">
        <v>0</v>
      </c>
      <c r="N359" s="33">
        <v>0</v>
      </c>
      <c r="O359" s="33">
        <v>0</v>
      </c>
      <c r="P359" s="33">
        <v>0</v>
      </c>
      <c r="Q359" s="33">
        <v>0</v>
      </c>
      <c r="R359" s="33">
        <v>0</v>
      </c>
      <c r="S359" s="33">
        <v>0</v>
      </c>
      <c r="T359" s="33">
        <v>0</v>
      </c>
      <c r="U359" s="33">
        <v>0</v>
      </c>
      <c r="V359" s="33">
        <v>0</v>
      </c>
      <c r="W359" s="33">
        <v>0</v>
      </c>
      <c r="X359" s="33">
        <v>0</v>
      </c>
      <c r="Y359" s="33">
        <v>0</v>
      </c>
      <c r="Z359" s="33">
        <v>0</v>
      </c>
      <c r="AA359" s="33">
        <v>0</v>
      </c>
      <c r="AB359" s="33">
        <v>0</v>
      </c>
      <c r="AC359" s="33">
        <v>0</v>
      </c>
      <c r="AD359" s="33">
        <v>0</v>
      </c>
      <c r="AE359" s="33">
        <v>0</v>
      </c>
      <c r="AF359" s="33">
        <v>0</v>
      </c>
      <c r="AG359" s="33">
        <v>0</v>
      </c>
      <c r="AH359" s="33">
        <v>0</v>
      </c>
      <c r="AI359" s="33">
        <v>0</v>
      </c>
      <c r="AJ359" s="33">
        <v>0</v>
      </c>
      <c r="AK359" s="33">
        <v>0</v>
      </c>
      <c r="AL359" s="33">
        <v>0</v>
      </c>
      <c r="AM359" s="33">
        <v>0</v>
      </c>
      <c r="AN359" s="33">
        <v>0</v>
      </c>
      <c r="AO359" s="33">
        <v>0</v>
      </c>
      <c r="AP359" s="33">
        <v>0</v>
      </c>
      <c r="AQ359" s="33">
        <v>0</v>
      </c>
      <c r="AR359" s="33">
        <v>0</v>
      </c>
      <c r="AS359" s="34">
        <v>0</v>
      </c>
      <c r="AU359" s="46" t="s">
        <v>544</v>
      </c>
      <c r="AV359" s="46" t="s">
        <v>545</v>
      </c>
      <c r="AW359" s="46" t="s">
        <v>703</v>
      </c>
      <c r="AX359" s="46" t="s">
        <v>544</v>
      </c>
      <c r="AY359" s="46" t="s">
        <v>723</v>
      </c>
      <c r="AZ359" s="46" t="s">
        <v>728</v>
      </c>
      <c r="BB359" s="47" t="b">
        <v>0</v>
      </c>
    </row>
    <row r="360" spans="1:54" hidden="1" x14ac:dyDescent="0.2">
      <c r="A360" s="97"/>
      <c r="B360" s="91"/>
      <c r="C360" s="92"/>
      <c r="D360" s="100" t="s">
        <v>729</v>
      </c>
      <c r="E360" s="33">
        <v>0</v>
      </c>
      <c r="F360" s="33">
        <v>0</v>
      </c>
      <c r="G360" s="33">
        <v>0</v>
      </c>
      <c r="H360" s="33">
        <v>0</v>
      </c>
      <c r="I360" s="33">
        <v>0</v>
      </c>
      <c r="J360" s="33">
        <v>0</v>
      </c>
      <c r="K360" s="33">
        <v>0</v>
      </c>
      <c r="L360" s="33">
        <v>0</v>
      </c>
      <c r="M360" s="33">
        <v>0</v>
      </c>
      <c r="N360" s="33">
        <v>0</v>
      </c>
      <c r="O360" s="33">
        <v>0</v>
      </c>
      <c r="P360" s="33">
        <v>0</v>
      </c>
      <c r="Q360" s="33">
        <v>0</v>
      </c>
      <c r="R360" s="33">
        <v>0</v>
      </c>
      <c r="S360" s="33">
        <v>0</v>
      </c>
      <c r="T360" s="33">
        <v>0</v>
      </c>
      <c r="U360" s="33">
        <v>0</v>
      </c>
      <c r="V360" s="33">
        <v>0</v>
      </c>
      <c r="W360" s="33">
        <v>0</v>
      </c>
      <c r="X360" s="33">
        <v>0</v>
      </c>
      <c r="Y360" s="33">
        <v>0</v>
      </c>
      <c r="Z360" s="33">
        <v>0</v>
      </c>
      <c r="AA360" s="33">
        <v>0</v>
      </c>
      <c r="AB360" s="33">
        <v>0</v>
      </c>
      <c r="AC360" s="33">
        <v>0</v>
      </c>
      <c r="AD360" s="33">
        <v>0</v>
      </c>
      <c r="AE360" s="33">
        <v>0</v>
      </c>
      <c r="AF360" s="33">
        <v>0</v>
      </c>
      <c r="AG360" s="33">
        <v>0</v>
      </c>
      <c r="AH360" s="33">
        <v>0</v>
      </c>
      <c r="AI360" s="33">
        <v>0</v>
      </c>
      <c r="AJ360" s="33">
        <v>0</v>
      </c>
      <c r="AK360" s="33">
        <v>0</v>
      </c>
      <c r="AL360" s="33">
        <v>0</v>
      </c>
      <c r="AM360" s="33">
        <v>0</v>
      </c>
      <c r="AN360" s="33">
        <v>0</v>
      </c>
      <c r="AO360" s="33">
        <v>0</v>
      </c>
      <c r="AP360" s="33">
        <v>0</v>
      </c>
      <c r="AQ360" s="33">
        <v>0</v>
      </c>
      <c r="AR360" s="33">
        <v>0</v>
      </c>
      <c r="AS360" s="34">
        <v>0</v>
      </c>
      <c r="AU360" s="46" t="s">
        <v>544</v>
      </c>
      <c r="AV360" s="46" t="s">
        <v>545</v>
      </c>
      <c r="AW360" s="46" t="s">
        <v>703</v>
      </c>
      <c r="AX360" s="46" t="s">
        <v>544</v>
      </c>
      <c r="AY360" s="46" t="s">
        <v>723</v>
      </c>
      <c r="AZ360" s="46" t="s">
        <v>730</v>
      </c>
      <c r="BB360" s="47" t="b">
        <v>0</v>
      </c>
    </row>
    <row r="361" spans="1:54" x14ac:dyDescent="0.2">
      <c r="A361" s="97"/>
      <c r="B361" s="91"/>
      <c r="C361" s="92"/>
      <c r="D361" s="100" t="s">
        <v>731</v>
      </c>
      <c r="E361" s="33">
        <v>0</v>
      </c>
      <c r="F361" s="33">
        <v>10000</v>
      </c>
      <c r="G361" s="33">
        <v>0</v>
      </c>
      <c r="H361" s="33">
        <v>0</v>
      </c>
      <c r="I361" s="33">
        <v>0</v>
      </c>
      <c r="J361" s="33">
        <v>0</v>
      </c>
      <c r="K361" s="33">
        <v>0</v>
      </c>
      <c r="L361" s="33">
        <v>0</v>
      </c>
      <c r="M361" s="33">
        <v>0</v>
      </c>
      <c r="N361" s="33">
        <v>0</v>
      </c>
      <c r="O361" s="33">
        <v>0</v>
      </c>
      <c r="P361" s="33">
        <v>0</v>
      </c>
      <c r="Q361" s="33">
        <v>0</v>
      </c>
      <c r="R361" s="33">
        <v>0</v>
      </c>
      <c r="S361" s="33">
        <v>0</v>
      </c>
      <c r="T361" s="33">
        <v>0</v>
      </c>
      <c r="U361" s="33">
        <v>0</v>
      </c>
      <c r="V361" s="33">
        <v>0</v>
      </c>
      <c r="W361" s="33">
        <v>0</v>
      </c>
      <c r="X361" s="33">
        <v>0</v>
      </c>
      <c r="Y361" s="33">
        <v>0</v>
      </c>
      <c r="Z361" s="33">
        <v>0</v>
      </c>
      <c r="AA361" s="33">
        <v>0</v>
      </c>
      <c r="AB361" s="33">
        <v>0</v>
      </c>
      <c r="AC361" s="33">
        <v>0</v>
      </c>
      <c r="AD361" s="33">
        <v>0</v>
      </c>
      <c r="AE361" s="33">
        <v>0</v>
      </c>
      <c r="AF361" s="33">
        <v>0</v>
      </c>
      <c r="AG361" s="33">
        <v>0</v>
      </c>
      <c r="AH361" s="33">
        <v>0</v>
      </c>
      <c r="AI361" s="33">
        <v>0</v>
      </c>
      <c r="AJ361" s="33">
        <v>0</v>
      </c>
      <c r="AK361" s="33">
        <v>0</v>
      </c>
      <c r="AL361" s="33">
        <v>0</v>
      </c>
      <c r="AM361" s="33">
        <v>0</v>
      </c>
      <c r="AN361" s="33">
        <v>0</v>
      </c>
      <c r="AO361" s="33">
        <v>0</v>
      </c>
      <c r="AP361" s="33">
        <v>0</v>
      </c>
      <c r="AQ361" s="33">
        <v>0</v>
      </c>
      <c r="AR361" s="33">
        <v>0</v>
      </c>
      <c r="AS361" s="34">
        <v>0</v>
      </c>
      <c r="AU361" s="46" t="s">
        <v>544</v>
      </c>
      <c r="AV361" s="46" t="s">
        <v>545</v>
      </c>
      <c r="AW361" s="46" t="s">
        <v>703</v>
      </c>
      <c r="AX361" s="46" t="s">
        <v>544</v>
      </c>
      <c r="AY361" s="46" t="s">
        <v>723</v>
      </c>
      <c r="AZ361" s="46" t="s">
        <v>732</v>
      </c>
      <c r="BB361" s="47" t="b">
        <v>0</v>
      </c>
    </row>
    <row r="362" spans="1:54" hidden="1" x14ac:dyDescent="0.2">
      <c r="A362" s="97"/>
      <c r="B362" s="91"/>
      <c r="C362" s="92"/>
      <c r="D362" s="100" t="s">
        <v>733</v>
      </c>
      <c r="E362" s="33">
        <v>0</v>
      </c>
      <c r="F362" s="33">
        <v>0</v>
      </c>
      <c r="G362" s="33">
        <v>0</v>
      </c>
      <c r="H362" s="33">
        <v>0</v>
      </c>
      <c r="I362" s="33">
        <v>0</v>
      </c>
      <c r="J362" s="33">
        <v>0</v>
      </c>
      <c r="K362" s="33">
        <v>0</v>
      </c>
      <c r="L362" s="33">
        <v>0</v>
      </c>
      <c r="M362" s="33">
        <v>0</v>
      </c>
      <c r="N362" s="33">
        <v>0</v>
      </c>
      <c r="O362" s="33">
        <v>0</v>
      </c>
      <c r="P362" s="33">
        <v>0</v>
      </c>
      <c r="Q362" s="33">
        <v>0</v>
      </c>
      <c r="R362" s="33">
        <v>0</v>
      </c>
      <c r="S362" s="33">
        <v>0</v>
      </c>
      <c r="T362" s="33">
        <v>0</v>
      </c>
      <c r="U362" s="33">
        <v>0</v>
      </c>
      <c r="V362" s="33">
        <v>0</v>
      </c>
      <c r="W362" s="33">
        <v>0</v>
      </c>
      <c r="X362" s="33">
        <v>0</v>
      </c>
      <c r="Y362" s="33">
        <v>0</v>
      </c>
      <c r="Z362" s="33">
        <v>0</v>
      </c>
      <c r="AA362" s="33">
        <v>0</v>
      </c>
      <c r="AB362" s="33">
        <v>0</v>
      </c>
      <c r="AC362" s="33">
        <v>0</v>
      </c>
      <c r="AD362" s="33">
        <v>0</v>
      </c>
      <c r="AE362" s="33">
        <v>0</v>
      </c>
      <c r="AF362" s="33">
        <v>0</v>
      </c>
      <c r="AG362" s="33">
        <v>0</v>
      </c>
      <c r="AH362" s="33">
        <v>0</v>
      </c>
      <c r="AI362" s="33">
        <v>0</v>
      </c>
      <c r="AJ362" s="33">
        <v>0</v>
      </c>
      <c r="AK362" s="33">
        <v>0</v>
      </c>
      <c r="AL362" s="33">
        <v>0</v>
      </c>
      <c r="AM362" s="33">
        <v>0</v>
      </c>
      <c r="AN362" s="33">
        <v>0</v>
      </c>
      <c r="AO362" s="33">
        <v>0</v>
      </c>
      <c r="AP362" s="33">
        <v>0</v>
      </c>
      <c r="AQ362" s="33">
        <v>0</v>
      </c>
      <c r="AR362" s="33">
        <v>0</v>
      </c>
      <c r="AS362" s="34">
        <v>0</v>
      </c>
      <c r="AU362" s="46" t="s">
        <v>544</v>
      </c>
      <c r="AV362" s="46" t="s">
        <v>545</v>
      </c>
      <c r="AW362" s="46" t="s">
        <v>703</v>
      </c>
      <c r="AX362" s="46" t="s">
        <v>544</v>
      </c>
      <c r="AY362" s="46" t="s">
        <v>723</v>
      </c>
      <c r="AZ362" s="46" t="s">
        <v>734</v>
      </c>
      <c r="BB362" s="47" t="b">
        <v>0</v>
      </c>
    </row>
    <row r="363" spans="1:54" hidden="1" x14ac:dyDescent="0.2">
      <c r="A363" s="97"/>
      <c r="B363" s="91"/>
      <c r="C363" s="92"/>
      <c r="D363" s="67" t="s">
        <v>735</v>
      </c>
      <c r="E363" s="33">
        <v>0</v>
      </c>
      <c r="F363" s="33">
        <v>0</v>
      </c>
      <c r="G363" s="33">
        <v>0</v>
      </c>
      <c r="H363" s="33">
        <v>0</v>
      </c>
      <c r="I363" s="33">
        <v>0</v>
      </c>
      <c r="J363" s="33">
        <v>0</v>
      </c>
      <c r="K363" s="33">
        <v>0</v>
      </c>
      <c r="L363" s="33">
        <v>0</v>
      </c>
      <c r="M363" s="33">
        <v>0</v>
      </c>
      <c r="N363" s="33">
        <v>0</v>
      </c>
      <c r="O363" s="33">
        <v>0</v>
      </c>
      <c r="P363" s="33">
        <v>0</v>
      </c>
      <c r="Q363" s="33">
        <v>0</v>
      </c>
      <c r="R363" s="33">
        <v>0</v>
      </c>
      <c r="S363" s="33">
        <v>0</v>
      </c>
      <c r="T363" s="33">
        <v>0</v>
      </c>
      <c r="U363" s="33">
        <v>0</v>
      </c>
      <c r="V363" s="33">
        <v>0</v>
      </c>
      <c r="W363" s="33">
        <v>0</v>
      </c>
      <c r="X363" s="33">
        <v>0</v>
      </c>
      <c r="Y363" s="33">
        <v>0</v>
      </c>
      <c r="Z363" s="33">
        <v>0</v>
      </c>
      <c r="AA363" s="33">
        <v>0</v>
      </c>
      <c r="AB363" s="33">
        <v>0</v>
      </c>
      <c r="AC363" s="33">
        <v>0</v>
      </c>
      <c r="AD363" s="33">
        <v>0</v>
      </c>
      <c r="AE363" s="33">
        <v>0</v>
      </c>
      <c r="AF363" s="33">
        <v>0</v>
      </c>
      <c r="AG363" s="33">
        <v>0</v>
      </c>
      <c r="AH363" s="33">
        <v>0</v>
      </c>
      <c r="AI363" s="33">
        <v>0</v>
      </c>
      <c r="AJ363" s="33">
        <v>0</v>
      </c>
      <c r="AK363" s="33">
        <v>0</v>
      </c>
      <c r="AL363" s="33">
        <v>0</v>
      </c>
      <c r="AM363" s="33">
        <v>0</v>
      </c>
      <c r="AN363" s="33">
        <v>0</v>
      </c>
      <c r="AO363" s="33">
        <v>0</v>
      </c>
      <c r="AP363" s="33">
        <v>0</v>
      </c>
      <c r="AQ363" s="33">
        <v>0</v>
      </c>
      <c r="AR363" s="33">
        <v>0</v>
      </c>
      <c r="AS363" s="34">
        <v>0</v>
      </c>
      <c r="AU363" s="46" t="s">
        <v>544</v>
      </c>
      <c r="AV363" s="46" t="s">
        <v>545</v>
      </c>
      <c r="AW363" s="46" t="s">
        <v>703</v>
      </c>
      <c r="AX363" s="46" t="s">
        <v>544</v>
      </c>
      <c r="AY363" s="46" t="s">
        <v>723</v>
      </c>
      <c r="AZ363" s="46" t="s">
        <v>736</v>
      </c>
      <c r="BB363" s="47" t="b">
        <v>0</v>
      </c>
    </row>
    <row r="364" spans="1:54" hidden="1" x14ac:dyDescent="0.2">
      <c r="A364" s="97"/>
      <c r="B364" s="91"/>
      <c r="C364" s="92"/>
      <c r="D364" s="67" t="s">
        <v>737</v>
      </c>
      <c r="E364" s="33">
        <v>0</v>
      </c>
      <c r="F364" s="33">
        <v>0</v>
      </c>
      <c r="G364" s="33">
        <v>0</v>
      </c>
      <c r="H364" s="33">
        <v>0</v>
      </c>
      <c r="I364" s="33">
        <v>0</v>
      </c>
      <c r="J364" s="33">
        <v>0</v>
      </c>
      <c r="K364" s="33">
        <v>0</v>
      </c>
      <c r="L364" s="33">
        <v>0</v>
      </c>
      <c r="M364" s="33">
        <v>0</v>
      </c>
      <c r="N364" s="33">
        <v>0</v>
      </c>
      <c r="O364" s="33">
        <v>0</v>
      </c>
      <c r="P364" s="33">
        <v>0</v>
      </c>
      <c r="Q364" s="33">
        <v>0</v>
      </c>
      <c r="R364" s="33">
        <v>0</v>
      </c>
      <c r="S364" s="33">
        <v>0</v>
      </c>
      <c r="T364" s="33">
        <v>0</v>
      </c>
      <c r="U364" s="33">
        <v>0</v>
      </c>
      <c r="V364" s="33">
        <v>0</v>
      </c>
      <c r="W364" s="33">
        <v>0</v>
      </c>
      <c r="X364" s="33">
        <v>0</v>
      </c>
      <c r="Y364" s="33">
        <v>0</v>
      </c>
      <c r="Z364" s="33">
        <v>0</v>
      </c>
      <c r="AA364" s="33">
        <v>0</v>
      </c>
      <c r="AB364" s="33">
        <v>0</v>
      </c>
      <c r="AC364" s="33">
        <v>0</v>
      </c>
      <c r="AD364" s="33">
        <v>0</v>
      </c>
      <c r="AE364" s="33">
        <v>0</v>
      </c>
      <c r="AF364" s="33">
        <v>0</v>
      </c>
      <c r="AG364" s="33">
        <v>0</v>
      </c>
      <c r="AH364" s="33">
        <v>0</v>
      </c>
      <c r="AI364" s="33">
        <v>0</v>
      </c>
      <c r="AJ364" s="33">
        <v>0</v>
      </c>
      <c r="AK364" s="33">
        <v>0</v>
      </c>
      <c r="AL364" s="33">
        <v>0</v>
      </c>
      <c r="AM364" s="33">
        <v>0</v>
      </c>
      <c r="AN364" s="33">
        <v>0</v>
      </c>
      <c r="AO364" s="33">
        <v>0</v>
      </c>
      <c r="AP364" s="33">
        <v>0</v>
      </c>
      <c r="AQ364" s="33">
        <v>0</v>
      </c>
      <c r="AR364" s="33">
        <v>0</v>
      </c>
      <c r="AS364" s="34">
        <v>0</v>
      </c>
      <c r="AU364" s="46" t="s">
        <v>544</v>
      </c>
      <c r="AV364" s="46" t="s">
        <v>545</v>
      </c>
      <c r="AW364" s="46" t="s">
        <v>703</v>
      </c>
      <c r="AX364" s="46" t="s">
        <v>544</v>
      </c>
      <c r="AY364" s="46" t="s">
        <v>723</v>
      </c>
      <c r="AZ364" s="46" t="s">
        <v>738</v>
      </c>
      <c r="BB364" s="47" t="b">
        <v>0</v>
      </c>
    </row>
    <row r="365" spans="1:54" hidden="1" x14ac:dyDescent="0.2">
      <c r="A365" s="97"/>
      <c r="B365" s="91"/>
      <c r="C365" s="92"/>
      <c r="D365" s="100" t="s">
        <v>739</v>
      </c>
      <c r="E365" s="33">
        <v>0</v>
      </c>
      <c r="F365" s="33">
        <v>0</v>
      </c>
      <c r="G365" s="33">
        <v>0</v>
      </c>
      <c r="H365" s="33">
        <v>0</v>
      </c>
      <c r="I365" s="33">
        <v>0</v>
      </c>
      <c r="J365" s="33">
        <v>0</v>
      </c>
      <c r="K365" s="33">
        <v>0</v>
      </c>
      <c r="L365" s="33">
        <v>0</v>
      </c>
      <c r="M365" s="33">
        <v>0</v>
      </c>
      <c r="N365" s="33">
        <v>0</v>
      </c>
      <c r="O365" s="33">
        <v>0</v>
      </c>
      <c r="P365" s="33">
        <v>0</v>
      </c>
      <c r="Q365" s="33">
        <v>0</v>
      </c>
      <c r="R365" s="33">
        <v>0</v>
      </c>
      <c r="S365" s="33">
        <v>0</v>
      </c>
      <c r="T365" s="33">
        <v>0</v>
      </c>
      <c r="U365" s="33">
        <v>0</v>
      </c>
      <c r="V365" s="33">
        <v>0</v>
      </c>
      <c r="W365" s="33">
        <v>0</v>
      </c>
      <c r="X365" s="33">
        <v>0</v>
      </c>
      <c r="Y365" s="33">
        <v>0</v>
      </c>
      <c r="Z365" s="33">
        <v>0</v>
      </c>
      <c r="AA365" s="33">
        <v>0</v>
      </c>
      <c r="AB365" s="33">
        <v>0</v>
      </c>
      <c r="AC365" s="33">
        <v>0</v>
      </c>
      <c r="AD365" s="33">
        <v>0</v>
      </c>
      <c r="AE365" s="33">
        <v>0</v>
      </c>
      <c r="AF365" s="33">
        <v>0</v>
      </c>
      <c r="AG365" s="33">
        <v>0</v>
      </c>
      <c r="AH365" s="33">
        <v>0</v>
      </c>
      <c r="AI365" s="33">
        <v>0</v>
      </c>
      <c r="AJ365" s="33">
        <v>0</v>
      </c>
      <c r="AK365" s="33">
        <v>0</v>
      </c>
      <c r="AL365" s="33">
        <v>0</v>
      </c>
      <c r="AM365" s="33">
        <v>0</v>
      </c>
      <c r="AN365" s="33">
        <v>0</v>
      </c>
      <c r="AO365" s="33">
        <v>0</v>
      </c>
      <c r="AP365" s="33">
        <v>0</v>
      </c>
      <c r="AQ365" s="33">
        <v>0</v>
      </c>
      <c r="AR365" s="33">
        <v>0</v>
      </c>
      <c r="AS365" s="34">
        <v>0</v>
      </c>
      <c r="AU365" s="46" t="s">
        <v>544</v>
      </c>
      <c r="AV365" s="46" t="s">
        <v>545</v>
      </c>
      <c r="AW365" s="46" t="s">
        <v>703</v>
      </c>
      <c r="AX365" s="46" t="s">
        <v>544</v>
      </c>
      <c r="AY365" s="46" t="s">
        <v>705</v>
      </c>
      <c r="AZ365" s="46" t="s">
        <v>740</v>
      </c>
      <c r="BB365" s="47" t="b">
        <v>0</v>
      </c>
    </row>
    <row r="366" spans="1:54" hidden="1" x14ac:dyDescent="0.2">
      <c r="A366" s="97"/>
      <c r="B366" s="91"/>
      <c r="C366" s="92"/>
      <c r="D366" s="100" t="s">
        <v>741</v>
      </c>
      <c r="E366" s="33">
        <v>0</v>
      </c>
      <c r="F366" s="33">
        <v>0</v>
      </c>
      <c r="G366" s="33">
        <v>0</v>
      </c>
      <c r="H366" s="33">
        <v>0</v>
      </c>
      <c r="I366" s="33">
        <v>0</v>
      </c>
      <c r="J366" s="33">
        <v>0</v>
      </c>
      <c r="K366" s="33">
        <v>0</v>
      </c>
      <c r="L366" s="33">
        <v>0</v>
      </c>
      <c r="M366" s="33">
        <v>0</v>
      </c>
      <c r="N366" s="33">
        <v>0</v>
      </c>
      <c r="O366" s="33">
        <v>0</v>
      </c>
      <c r="P366" s="33">
        <v>0</v>
      </c>
      <c r="Q366" s="33">
        <v>0</v>
      </c>
      <c r="R366" s="33">
        <v>0</v>
      </c>
      <c r="S366" s="33">
        <v>0</v>
      </c>
      <c r="T366" s="33">
        <v>0</v>
      </c>
      <c r="U366" s="33">
        <v>0</v>
      </c>
      <c r="V366" s="33">
        <v>0</v>
      </c>
      <c r="W366" s="33">
        <v>0</v>
      </c>
      <c r="X366" s="33">
        <v>0</v>
      </c>
      <c r="Y366" s="33">
        <v>0</v>
      </c>
      <c r="Z366" s="33">
        <v>0</v>
      </c>
      <c r="AA366" s="33">
        <v>0</v>
      </c>
      <c r="AB366" s="33">
        <v>0</v>
      </c>
      <c r="AC366" s="33">
        <v>0</v>
      </c>
      <c r="AD366" s="33">
        <v>0</v>
      </c>
      <c r="AE366" s="33">
        <v>0</v>
      </c>
      <c r="AF366" s="33">
        <v>0</v>
      </c>
      <c r="AG366" s="33">
        <v>0</v>
      </c>
      <c r="AH366" s="33">
        <v>0</v>
      </c>
      <c r="AI366" s="33">
        <v>0</v>
      </c>
      <c r="AJ366" s="33">
        <v>0</v>
      </c>
      <c r="AK366" s="33">
        <v>0</v>
      </c>
      <c r="AL366" s="33">
        <v>0</v>
      </c>
      <c r="AM366" s="33">
        <v>0</v>
      </c>
      <c r="AN366" s="33">
        <v>0</v>
      </c>
      <c r="AO366" s="33">
        <v>0</v>
      </c>
      <c r="AP366" s="33">
        <v>0</v>
      </c>
      <c r="AQ366" s="33">
        <v>0</v>
      </c>
      <c r="AR366" s="33">
        <v>0</v>
      </c>
      <c r="AS366" s="34">
        <v>0</v>
      </c>
      <c r="AU366" s="46" t="s">
        <v>544</v>
      </c>
      <c r="AV366" s="46" t="s">
        <v>545</v>
      </c>
      <c r="AW366" s="46" t="s">
        <v>703</v>
      </c>
      <c r="AX366" s="46" t="s">
        <v>544</v>
      </c>
      <c r="AY366" s="46" t="s">
        <v>705</v>
      </c>
      <c r="AZ366" s="46" t="s">
        <v>742</v>
      </c>
      <c r="BB366" s="47" t="b">
        <v>0</v>
      </c>
    </row>
    <row r="367" spans="1:54" x14ac:dyDescent="0.2">
      <c r="A367" s="97"/>
      <c r="B367" s="91"/>
      <c r="C367" s="92"/>
      <c r="D367" s="100" t="s">
        <v>743</v>
      </c>
      <c r="E367" s="33">
        <v>0</v>
      </c>
      <c r="F367" s="33">
        <v>0</v>
      </c>
      <c r="G367" s="33">
        <v>0</v>
      </c>
      <c r="H367" s="33">
        <v>0</v>
      </c>
      <c r="I367" s="33">
        <v>0</v>
      </c>
      <c r="J367" s="33">
        <v>0</v>
      </c>
      <c r="K367" s="33">
        <v>0</v>
      </c>
      <c r="L367" s="33">
        <v>0</v>
      </c>
      <c r="M367" s="33">
        <v>0</v>
      </c>
      <c r="N367" s="33">
        <v>0</v>
      </c>
      <c r="O367" s="33">
        <v>0</v>
      </c>
      <c r="P367" s="33">
        <v>0</v>
      </c>
      <c r="Q367" s="33">
        <v>0</v>
      </c>
      <c r="R367" s="33">
        <v>0</v>
      </c>
      <c r="S367" s="33">
        <v>0</v>
      </c>
      <c r="T367" s="33">
        <v>0</v>
      </c>
      <c r="U367" s="33">
        <v>0</v>
      </c>
      <c r="V367" s="33">
        <v>0</v>
      </c>
      <c r="W367" s="33">
        <v>0</v>
      </c>
      <c r="X367" s="33">
        <v>0</v>
      </c>
      <c r="Y367" s="33">
        <v>0</v>
      </c>
      <c r="Z367" s="33">
        <v>0</v>
      </c>
      <c r="AA367" s="33">
        <v>0</v>
      </c>
      <c r="AB367" s="33">
        <v>0</v>
      </c>
      <c r="AC367" s="33">
        <v>0</v>
      </c>
      <c r="AD367" s="33">
        <v>0</v>
      </c>
      <c r="AE367" s="33">
        <v>0</v>
      </c>
      <c r="AF367" s="33">
        <v>0</v>
      </c>
      <c r="AG367" s="33">
        <v>0</v>
      </c>
      <c r="AH367" s="33">
        <v>0</v>
      </c>
      <c r="AI367" s="33">
        <v>0</v>
      </c>
      <c r="AJ367" s="33">
        <v>0</v>
      </c>
      <c r="AK367" s="33">
        <v>0</v>
      </c>
      <c r="AL367" s="33">
        <v>0</v>
      </c>
      <c r="AM367" s="33">
        <v>0</v>
      </c>
      <c r="AN367" s="33">
        <v>0</v>
      </c>
      <c r="AO367" s="33">
        <v>0</v>
      </c>
      <c r="AP367" s="33">
        <v>0</v>
      </c>
      <c r="AQ367" s="33">
        <v>0</v>
      </c>
      <c r="AR367" s="33">
        <v>0</v>
      </c>
      <c r="AS367" s="34">
        <v>0</v>
      </c>
      <c r="AU367" s="46" t="s">
        <v>544</v>
      </c>
      <c r="AV367" s="46" t="s">
        <v>545</v>
      </c>
      <c r="AW367" s="46" t="s">
        <v>703</v>
      </c>
      <c r="AX367" s="46" t="s">
        <v>544</v>
      </c>
      <c r="AY367" s="46" t="s">
        <v>705</v>
      </c>
      <c r="AZ367" s="46" t="s">
        <v>744</v>
      </c>
      <c r="BB367" s="47" t="b">
        <v>1</v>
      </c>
    </row>
    <row r="368" spans="1:54" x14ac:dyDescent="0.2">
      <c r="A368" s="97"/>
      <c r="B368" s="91"/>
      <c r="C368" s="92"/>
      <c r="D368" s="100" t="s">
        <v>745</v>
      </c>
      <c r="E368" s="33">
        <v>-20000.0390625</v>
      </c>
      <c r="F368" s="33">
        <v>-25000</v>
      </c>
      <c r="G368" s="33">
        <v>-26010.040640625</v>
      </c>
      <c r="H368" s="33">
        <v>-26530.241453437502</v>
      </c>
      <c r="I368" s="33">
        <v>-27060.846282506252</v>
      </c>
      <c r="J368" s="33">
        <v>-27602.063208156382</v>
      </c>
      <c r="K368" s="33">
        <v>-28742.282142354037</v>
      </c>
      <c r="L368" s="33">
        <v>-29917.069008636339</v>
      </c>
      <c r="M368" s="33">
        <v>-31127.35043671299</v>
      </c>
      <c r="N368" s="33">
        <v>-32374.076294309252</v>
      </c>
      <c r="O368" s="33">
        <v>-33658.220246034682</v>
      </c>
      <c r="P368" s="33">
        <v>-34980.780325311403</v>
      </c>
      <c r="Q368" s="33">
        <v>-36342.779519660784</v>
      </c>
      <c r="R368" s="33">
        <v>-37745.266369654011</v>
      </c>
      <c r="S368" s="33">
        <v>-39189.31558183911</v>
      </c>
      <c r="T368" s="33">
        <v>-40676.028655963746</v>
      </c>
      <c r="U368" s="33">
        <v>-42206.534526820629</v>
      </c>
      <c r="V368" s="33">
        <v>-43781.990221049404</v>
      </c>
      <c r="W368" s="33">
        <v>-45403.581529236602</v>
      </c>
      <c r="X368" s="33">
        <v>-47072.523693662864</v>
      </c>
      <c r="Y368" s="33">
        <v>-48790.062112054482</v>
      </c>
      <c r="Z368" s="33">
        <v>-50557.473057704308</v>
      </c>
      <c r="AA368" s="33">
        <v>-52376.064416335306</v>
      </c>
      <c r="AB368" s="33">
        <v>-54247.176440088449</v>
      </c>
      <c r="AC368" s="33">
        <v>-56172.182519025198</v>
      </c>
      <c r="AD368" s="33">
        <v>-58152.489970543371</v>
      </c>
      <c r="AE368" s="33">
        <v>-60189.540847114673</v>
      </c>
      <c r="AF368" s="33">
        <v>-62284.812762760601</v>
      </c>
      <c r="AG368" s="33">
        <v>-64439.819738693521</v>
      </c>
      <c r="AH368" s="33">
        <v>-66656.113068558654</v>
      </c>
      <c r="AI368" s="33">
        <v>-68935.282203722905</v>
      </c>
      <c r="AJ368" s="33">
        <v>-71278.955659066327</v>
      </c>
      <c r="AK368" s="33">
        <v>-73688.80193974197</v>
      </c>
      <c r="AL368" s="33">
        <v>-76166.530489381024</v>
      </c>
      <c r="AM368" s="33">
        <v>-78713.892660229743</v>
      </c>
      <c r="AN368" s="33">
        <v>-81332.682705716652</v>
      </c>
      <c r="AO368" s="33">
        <v>-84024.738795958954</v>
      </c>
      <c r="AP368" s="33">
        <v>-86791.944056728666</v>
      </c>
      <c r="AQ368" s="33">
        <v>-89636.227632410781</v>
      </c>
      <c r="AR368" s="33">
        <v>-92559.565773497481</v>
      </c>
      <c r="AS368" s="34">
        <v>-95563.982949174679</v>
      </c>
      <c r="AU368" s="46" t="s">
        <v>544</v>
      </c>
      <c r="AV368" s="46" t="s">
        <v>545</v>
      </c>
      <c r="AW368" s="46" t="s">
        <v>703</v>
      </c>
      <c r="AX368" s="46" t="s">
        <v>544</v>
      </c>
      <c r="AY368" s="46" t="s">
        <v>705</v>
      </c>
      <c r="AZ368" s="46" t="s">
        <v>746</v>
      </c>
      <c r="BB368" s="47" t="b">
        <v>1</v>
      </c>
    </row>
    <row r="369" spans="1:54" hidden="1" x14ac:dyDescent="0.2">
      <c r="A369" s="97"/>
      <c r="B369" s="91"/>
      <c r="C369" s="92"/>
      <c r="D369" s="100" t="s">
        <v>747</v>
      </c>
      <c r="E369" s="33">
        <v>0</v>
      </c>
      <c r="F369" s="33">
        <v>0</v>
      </c>
      <c r="G369" s="33">
        <v>0</v>
      </c>
      <c r="H369" s="33">
        <v>0</v>
      </c>
      <c r="I369" s="33">
        <v>0</v>
      </c>
      <c r="J369" s="33">
        <v>0</v>
      </c>
      <c r="K369" s="33">
        <v>0</v>
      </c>
      <c r="L369" s="33">
        <v>0</v>
      </c>
      <c r="M369" s="33">
        <v>0</v>
      </c>
      <c r="N369" s="33">
        <v>0</v>
      </c>
      <c r="O369" s="33">
        <v>0</v>
      </c>
      <c r="P369" s="33">
        <v>0</v>
      </c>
      <c r="Q369" s="33">
        <v>0</v>
      </c>
      <c r="R369" s="33">
        <v>0</v>
      </c>
      <c r="S369" s="33">
        <v>0</v>
      </c>
      <c r="T369" s="33">
        <v>0</v>
      </c>
      <c r="U369" s="33">
        <v>0</v>
      </c>
      <c r="V369" s="33">
        <v>0</v>
      </c>
      <c r="W369" s="33">
        <v>0</v>
      </c>
      <c r="X369" s="33">
        <v>0</v>
      </c>
      <c r="Y369" s="33">
        <v>0</v>
      </c>
      <c r="Z369" s="33">
        <v>0</v>
      </c>
      <c r="AA369" s="33">
        <v>0</v>
      </c>
      <c r="AB369" s="33">
        <v>0</v>
      </c>
      <c r="AC369" s="33">
        <v>0</v>
      </c>
      <c r="AD369" s="33">
        <v>0</v>
      </c>
      <c r="AE369" s="33">
        <v>0</v>
      </c>
      <c r="AF369" s="33">
        <v>0</v>
      </c>
      <c r="AG369" s="33">
        <v>0</v>
      </c>
      <c r="AH369" s="33">
        <v>0</v>
      </c>
      <c r="AI369" s="33">
        <v>0</v>
      </c>
      <c r="AJ369" s="33">
        <v>0</v>
      </c>
      <c r="AK369" s="33">
        <v>0</v>
      </c>
      <c r="AL369" s="33">
        <v>0</v>
      </c>
      <c r="AM369" s="33">
        <v>0</v>
      </c>
      <c r="AN369" s="33">
        <v>0</v>
      </c>
      <c r="AO369" s="33">
        <v>0</v>
      </c>
      <c r="AP369" s="33">
        <v>0</v>
      </c>
      <c r="AQ369" s="33">
        <v>0</v>
      </c>
      <c r="AR369" s="33">
        <v>0</v>
      </c>
      <c r="AS369" s="34">
        <v>0</v>
      </c>
      <c r="AU369" s="46" t="s">
        <v>544</v>
      </c>
      <c r="AV369" s="46" t="s">
        <v>545</v>
      </c>
      <c r="AW369" s="46" t="s">
        <v>703</v>
      </c>
      <c r="AX369" s="46" t="s">
        <v>544</v>
      </c>
      <c r="AY369" s="46" t="s">
        <v>716</v>
      </c>
      <c r="AZ369" s="46" t="s">
        <v>748</v>
      </c>
      <c r="BB369" s="47" t="b">
        <v>0</v>
      </c>
    </row>
    <row r="370" spans="1:54" x14ac:dyDescent="0.2">
      <c r="A370" s="97"/>
      <c r="B370" s="91"/>
      <c r="C370" s="92"/>
      <c r="D370" s="100" t="s">
        <v>749</v>
      </c>
      <c r="E370" s="33">
        <v>0</v>
      </c>
      <c r="F370" s="33">
        <v>0</v>
      </c>
      <c r="G370" s="33">
        <v>0</v>
      </c>
      <c r="H370" s="33">
        <v>0</v>
      </c>
      <c r="I370" s="33">
        <v>0</v>
      </c>
      <c r="J370" s="33">
        <v>0</v>
      </c>
      <c r="K370" s="33">
        <v>0</v>
      </c>
      <c r="L370" s="33">
        <v>0</v>
      </c>
      <c r="M370" s="33">
        <v>0</v>
      </c>
      <c r="N370" s="33">
        <v>0</v>
      </c>
      <c r="O370" s="33">
        <v>0</v>
      </c>
      <c r="P370" s="33">
        <v>0</v>
      </c>
      <c r="Q370" s="33">
        <v>0</v>
      </c>
      <c r="R370" s="33">
        <v>0</v>
      </c>
      <c r="S370" s="33">
        <v>0</v>
      </c>
      <c r="T370" s="33">
        <v>0</v>
      </c>
      <c r="U370" s="33">
        <v>0</v>
      </c>
      <c r="V370" s="33">
        <v>0</v>
      </c>
      <c r="W370" s="33">
        <v>0</v>
      </c>
      <c r="X370" s="33">
        <v>0</v>
      </c>
      <c r="Y370" s="33">
        <v>0</v>
      </c>
      <c r="Z370" s="33">
        <v>0</v>
      </c>
      <c r="AA370" s="33">
        <v>0</v>
      </c>
      <c r="AB370" s="33">
        <v>0</v>
      </c>
      <c r="AC370" s="33">
        <v>0</v>
      </c>
      <c r="AD370" s="33">
        <v>0</v>
      </c>
      <c r="AE370" s="33">
        <v>0</v>
      </c>
      <c r="AF370" s="33">
        <v>0</v>
      </c>
      <c r="AG370" s="33">
        <v>0</v>
      </c>
      <c r="AH370" s="33">
        <v>0</v>
      </c>
      <c r="AI370" s="33">
        <v>0</v>
      </c>
      <c r="AJ370" s="33">
        <v>0</v>
      </c>
      <c r="AK370" s="33">
        <v>0</v>
      </c>
      <c r="AL370" s="33">
        <v>0</v>
      </c>
      <c r="AM370" s="33">
        <v>0</v>
      </c>
      <c r="AN370" s="33">
        <v>0</v>
      </c>
      <c r="AO370" s="33">
        <v>0</v>
      </c>
      <c r="AP370" s="33">
        <v>0</v>
      </c>
      <c r="AQ370" s="33">
        <v>0</v>
      </c>
      <c r="AR370" s="33">
        <v>0</v>
      </c>
      <c r="AS370" s="34">
        <v>0</v>
      </c>
      <c r="AU370" s="46" t="s">
        <v>544</v>
      </c>
      <c r="AV370" s="46" t="s">
        <v>545</v>
      </c>
      <c r="AW370" s="46" t="s">
        <v>703</v>
      </c>
      <c r="AX370" s="46" t="s">
        <v>544</v>
      </c>
      <c r="AY370" s="46" t="s">
        <v>705</v>
      </c>
      <c r="AZ370" s="46" t="s">
        <v>750</v>
      </c>
      <c r="BB370" s="47" t="b">
        <v>1</v>
      </c>
    </row>
    <row r="371" spans="1:54" hidden="1" x14ac:dyDescent="0.2">
      <c r="A371" s="97"/>
      <c r="B371" s="91"/>
      <c r="C371" s="92"/>
      <c r="D371" s="100" t="s">
        <v>751</v>
      </c>
      <c r="E371" s="33">
        <v>0</v>
      </c>
      <c r="F371" s="33">
        <v>0</v>
      </c>
      <c r="G371" s="33">
        <v>0</v>
      </c>
      <c r="H371" s="33">
        <v>0</v>
      </c>
      <c r="I371" s="33">
        <v>0</v>
      </c>
      <c r="J371" s="33">
        <v>0</v>
      </c>
      <c r="K371" s="33">
        <v>0</v>
      </c>
      <c r="L371" s="33">
        <v>0</v>
      </c>
      <c r="M371" s="33">
        <v>0</v>
      </c>
      <c r="N371" s="33">
        <v>0</v>
      </c>
      <c r="O371" s="33">
        <v>0</v>
      </c>
      <c r="P371" s="33">
        <v>0</v>
      </c>
      <c r="Q371" s="33">
        <v>0</v>
      </c>
      <c r="R371" s="33">
        <v>0</v>
      </c>
      <c r="S371" s="33">
        <v>0</v>
      </c>
      <c r="T371" s="33">
        <v>0</v>
      </c>
      <c r="U371" s="33">
        <v>0</v>
      </c>
      <c r="V371" s="33">
        <v>0</v>
      </c>
      <c r="W371" s="33">
        <v>0</v>
      </c>
      <c r="X371" s="33">
        <v>0</v>
      </c>
      <c r="Y371" s="33">
        <v>0</v>
      </c>
      <c r="Z371" s="33">
        <v>0</v>
      </c>
      <c r="AA371" s="33">
        <v>0</v>
      </c>
      <c r="AB371" s="33">
        <v>0</v>
      </c>
      <c r="AC371" s="33">
        <v>0</v>
      </c>
      <c r="AD371" s="33">
        <v>0</v>
      </c>
      <c r="AE371" s="33">
        <v>0</v>
      </c>
      <c r="AF371" s="33">
        <v>0</v>
      </c>
      <c r="AG371" s="33">
        <v>0</v>
      </c>
      <c r="AH371" s="33">
        <v>0</v>
      </c>
      <c r="AI371" s="33">
        <v>0</v>
      </c>
      <c r="AJ371" s="33">
        <v>0</v>
      </c>
      <c r="AK371" s="33">
        <v>0</v>
      </c>
      <c r="AL371" s="33">
        <v>0</v>
      </c>
      <c r="AM371" s="33">
        <v>0</v>
      </c>
      <c r="AN371" s="33">
        <v>0</v>
      </c>
      <c r="AO371" s="33">
        <v>0</v>
      </c>
      <c r="AP371" s="33">
        <v>0</v>
      </c>
      <c r="AQ371" s="33">
        <v>0</v>
      </c>
      <c r="AR371" s="33">
        <v>0</v>
      </c>
      <c r="AS371" s="34">
        <v>0</v>
      </c>
      <c r="AU371" s="46" t="s">
        <v>544</v>
      </c>
      <c r="AV371" s="46" t="s">
        <v>545</v>
      </c>
      <c r="AW371" s="46" t="s">
        <v>703</v>
      </c>
      <c r="AX371" s="46" t="s">
        <v>544</v>
      </c>
      <c r="AY371" s="46" t="s">
        <v>705</v>
      </c>
      <c r="AZ371" s="46" t="s">
        <v>752</v>
      </c>
      <c r="BB371" s="47" t="b">
        <v>0</v>
      </c>
    </row>
    <row r="372" spans="1:54" hidden="1" x14ac:dyDescent="0.2">
      <c r="A372" s="97"/>
      <c r="B372" s="91"/>
      <c r="C372" s="92"/>
      <c r="D372" s="100" t="s">
        <v>753</v>
      </c>
      <c r="E372" s="33">
        <v>0</v>
      </c>
      <c r="F372" s="33">
        <v>0</v>
      </c>
      <c r="G372" s="33">
        <v>0</v>
      </c>
      <c r="H372" s="33">
        <v>0</v>
      </c>
      <c r="I372" s="33">
        <v>0</v>
      </c>
      <c r="J372" s="33">
        <v>0</v>
      </c>
      <c r="K372" s="33">
        <v>0</v>
      </c>
      <c r="L372" s="33">
        <v>0</v>
      </c>
      <c r="M372" s="33">
        <v>0</v>
      </c>
      <c r="N372" s="33">
        <v>0</v>
      </c>
      <c r="O372" s="33">
        <v>0</v>
      </c>
      <c r="P372" s="33">
        <v>0</v>
      </c>
      <c r="Q372" s="33">
        <v>0</v>
      </c>
      <c r="R372" s="33">
        <v>0</v>
      </c>
      <c r="S372" s="33">
        <v>0</v>
      </c>
      <c r="T372" s="33">
        <v>0</v>
      </c>
      <c r="U372" s="33">
        <v>0</v>
      </c>
      <c r="V372" s="33">
        <v>0</v>
      </c>
      <c r="W372" s="33">
        <v>0</v>
      </c>
      <c r="X372" s="33">
        <v>0</v>
      </c>
      <c r="Y372" s="33">
        <v>0</v>
      </c>
      <c r="Z372" s="33">
        <v>0</v>
      </c>
      <c r="AA372" s="33">
        <v>0</v>
      </c>
      <c r="AB372" s="33">
        <v>0</v>
      </c>
      <c r="AC372" s="33">
        <v>0</v>
      </c>
      <c r="AD372" s="33">
        <v>0</v>
      </c>
      <c r="AE372" s="33">
        <v>0</v>
      </c>
      <c r="AF372" s="33">
        <v>0</v>
      </c>
      <c r="AG372" s="33">
        <v>0</v>
      </c>
      <c r="AH372" s="33">
        <v>0</v>
      </c>
      <c r="AI372" s="33">
        <v>0</v>
      </c>
      <c r="AJ372" s="33">
        <v>0</v>
      </c>
      <c r="AK372" s="33">
        <v>0</v>
      </c>
      <c r="AL372" s="33">
        <v>0</v>
      </c>
      <c r="AM372" s="33">
        <v>0</v>
      </c>
      <c r="AN372" s="33">
        <v>0</v>
      </c>
      <c r="AO372" s="33">
        <v>0</v>
      </c>
      <c r="AP372" s="33">
        <v>0</v>
      </c>
      <c r="AQ372" s="33">
        <v>0</v>
      </c>
      <c r="AR372" s="33">
        <v>0</v>
      </c>
      <c r="AS372" s="34">
        <v>0</v>
      </c>
      <c r="AU372" s="46" t="s">
        <v>544</v>
      </c>
      <c r="AV372" s="46" t="s">
        <v>545</v>
      </c>
      <c r="AW372" s="46" t="s">
        <v>703</v>
      </c>
      <c r="AX372" s="46" t="s">
        <v>544</v>
      </c>
      <c r="AY372" s="46" t="s">
        <v>723</v>
      </c>
      <c r="AZ372" s="46" t="s">
        <v>754</v>
      </c>
      <c r="BB372" s="47" t="b">
        <v>0</v>
      </c>
    </row>
    <row r="373" spans="1:54" x14ac:dyDescent="0.2">
      <c r="B373" s="91"/>
      <c r="C373" s="92"/>
      <c r="D373" s="100" t="s">
        <v>755</v>
      </c>
      <c r="E373" s="33">
        <v>39900.9609375</v>
      </c>
      <c r="F373" s="33">
        <v>38828.414215920959</v>
      </c>
      <c r="G373" s="33">
        <v>16543.358743359375</v>
      </c>
      <c r="H373" s="33">
        <v>16874.225918226562</v>
      </c>
      <c r="I373" s="33">
        <v>17211.710436591093</v>
      </c>
      <c r="J373" s="33">
        <v>17555.944645322917</v>
      </c>
      <c r="K373" s="33">
        <v>18281.166536938901</v>
      </c>
      <c r="L373" s="33">
        <v>19028.374926361397</v>
      </c>
      <c r="M373" s="33">
        <v>19798.159184746019</v>
      </c>
      <c r="N373" s="33">
        <v>20591.123463495478</v>
      </c>
      <c r="O373" s="33">
        <v>21407.887049721019</v>
      </c>
      <c r="P373" s="33">
        <v>22249.084730010185</v>
      </c>
      <c r="Q373" s="33">
        <v>23115.367162691029</v>
      </c>
      <c r="R373" s="33">
        <v>24007.4012587871</v>
      </c>
      <c r="S373" s="33">
        <v>24925.870571861939</v>
      </c>
      <c r="T373" s="33">
        <v>25871.475696956255</v>
      </c>
      <c r="U373" s="33">
        <v>26844.934678825601</v>
      </c>
      <c r="V373" s="33">
        <v>27846.983429690936</v>
      </c>
      <c r="W373" s="33">
        <v>28878.376156719358</v>
      </c>
      <c r="X373" s="33">
        <v>29939.885799457035</v>
      </c>
      <c r="Y373" s="33">
        <v>31032.304477441536</v>
      </c>
      <c r="Z373" s="33">
        <v>32156.443948225635</v>
      </c>
      <c r="AA373" s="33">
        <v>33313.136076050119</v>
      </c>
      <c r="AB373" s="33">
        <v>34503.233311408294</v>
      </c>
      <c r="AC373" s="33">
        <v>35727.609181750369</v>
      </c>
      <c r="AD373" s="33">
        <v>36987.158793581577</v>
      </c>
      <c r="AE373" s="33">
        <v>38282.799346213316</v>
      </c>
      <c r="AF373" s="33">
        <v>39615.470657432903</v>
      </c>
      <c r="AG373" s="33">
        <v>40986.135701362793</v>
      </c>
      <c r="AH373" s="33">
        <v>42395.7811587869</v>
      </c>
      <c r="AI373" s="33">
        <v>43845.417980227423</v>
      </c>
      <c r="AJ373" s="33">
        <v>45336.081962062053</v>
      </c>
      <c r="AK373" s="33">
        <v>46868.834335977976</v>
      </c>
      <c r="AL373" s="33">
        <v>48444.762372065721</v>
      </c>
      <c r="AM373" s="33">
        <v>50064.979995862574</v>
      </c>
      <c r="AN373" s="33">
        <v>51730.628419662484</v>
      </c>
      <c r="AO373" s="33">
        <v>53442.876788416041</v>
      </c>
      <c r="AP373" s="33">
        <v>55202.922840551866</v>
      </c>
      <c r="AQ373" s="33">
        <v>57011.993584057767</v>
      </c>
      <c r="AR373" s="33">
        <v>58871.345988167683</v>
      </c>
      <c r="AS373" s="34">
        <v>60782.267691008368</v>
      </c>
      <c r="AU373" s="46" t="s">
        <v>544</v>
      </c>
      <c r="AV373" s="46" t="s">
        <v>545</v>
      </c>
      <c r="AW373" s="46" t="s">
        <v>703</v>
      </c>
      <c r="AX373" s="46" t="s">
        <v>544</v>
      </c>
      <c r="AY373" s="46" t="s">
        <v>723</v>
      </c>
      <c r="AZ373" s="46" t="s">
        <v>756</v>
      </c>
      <c r="BB373" s="47" t="b">
        <v>1</v>
      </c>
    </row>
    <row r="374" spans="1:54" x14ac:dyDescent="0.2">
      <c r="A374" s="97"/>
      <c r="B374" s="91"/>
      <c r="C374" s="105" t="s">
        <v>757</v>
      </c>
      <c r="D374" s="49"/>
      <c r="E374" s="60">
        <v>61734.277812500019</v>
      </c>
      <c r="F374" s="60">
        <v>169915.20564648981</v>
      </c>
      <c r="G374" s="60">
        <f t="shared" ref="F374:AS374" si="45">SUM(G349:G373)</f>
        <v>-62431.711341122777</v>
      </c>
      <c r="H374" s="60">
        <f t="shared" si="45"/>
        <v>-50212.220782230936</v>
      </c>
      <c r="I374" s="60">
        <f t="shared" si="45"/>
        <v>-63195.657555018406</v>
      </c>
      <c r="J374" s="60">
        <f t="shared" si="45"/>
        <v>-79043.563863261646</v>
      </c>
      <c r="K374" s="60">
        <f t="shared" si="45"/>
        <v>-21530.155511731733</v>
      </c>
      <c r="L374" s="60">
        <f t="shared" si="45"/>
        <v>-24477.516766407858</v>
      </c>
      <c r="M374" s="60">
        <f t="shared" si="45"/>
        <v>-26578.429169450425</v>
      </c>
      <c r="N374" s="60">
        <f t="shared" si="45"/>
        <v>-28433.871010317536</v>
      </c>
      <c r="O374" s="60">
        <f t="shared" si="45"/>
        <v>-30033.183101561026</v>
      </c>
      <c r="P374" s="60">
        <f t="shared" si="45"/>
        <v>-31365.378076459612</v>
      </c>
      <c r="Q374" s="60">
        <f t="shared" si="45"/>
        <v>-32419.131525522942</v>
      </c>
      <c r="R374" s="60">
        <f t="shared" si="45"/>
        <v>-33502.488961318246</v>
      </c>
      <c r="S374" s="60">
        <f t="shared" si="45"/>
        <v>-34616.213041935182</v>
      </c>
      <c r="T374" s="60">
        <f t="shared" si="45"/>
        <v>-35761.085090192209</v>
      </c>
      <c r="U374" s="60">
        <f t="shared" si="45"/>
        <v>-36937.905535162769</v>
      </c>
      <c r="V374" s="60">
        <f t="shared" si="45"/>
        <v>-38147.494363896054</v>
      </c>
      <c r="W374" s="60">
        <f t="shared" si="45"/>
        <v>-39390.691583564694</v>
      </c>
      <c r="X374" s="60">
        <f t="shared" si="45"/>
        <v>-40668.357694274389</v>
      </c>
      <c r="Y374" s="60">
        <f t="shared" si="45"/>
        <v>-41981.374172779106</v>
      </c>
      <c r="Z374" s="60">
        <f t="shared" si="45"/>
        <v>-43330.643967346296</v>
      </c>
      <c r="AA374" s="60">
        <f t="shared" si="45"/>
        <v>-44717.092004027065</v>
      </c>
      <c r="AB374" s="60">
        <f t="shared" si="45"/>
        <v>-46141.665704588195</v>
      </c>
      <c r="AC374" s="60">
        <f t="shared" si="45"/>
        <v>-47605.33551637004</v>
      </c>
      <c r="AD374" s="60">
        <f t="shared" si="45"/>
        <v>-49109.095454341339</v>
      </c>
      <c r="AE374" s="60">
        <f t="shared" si="45"/>
        <v>-50653.963655625033</v>
      </c>
      <c r="AF374" s="60">
        <f t="shared" si="45"/>
        <v>-52240.982946778298</v>
      </c>
      <c r="AG374" s="60">
        <f t="shared" si="45"/>
        <v>-53871.221424115436</v>
      </c>
      <c r="AH374" s="60">
        <f t="shared" si="45"/>
        <v>-55545.773047367322</v>
      </c>
      <c r="AI374" s="60">
        <f t="shared" si="45"/>
        <v>-57265.758246979683</v>
      </c>
      <c r="AJ374" s="60">
        <f t="shared" si="45"/>
        <v>-59032.324545357485</v>
      </c>
      <c r="AK374" s="60">
        <f t="shared" si="45"/>
        <v>-60846.647192371653</v>
      </c>
      <c r="AL374" s="60">
        <f t="shared" si="45"/>
        <v>-62709.929815448319</v>
      </c>
      <c r="AM374" s="60">
        <f t="shared" si="45"/>
        <v>-64623.405084571183</v>
      </c>
      <c r="AN374" s="60">
        <f t="shared" si="45"/>
        <v>-66588.335392532608</v>
      </c>
      <c r="AO374" s="60">
        <f t="shared" si="45"/>
        <v>-68606.013550778793</v>
      </c>
      <c r="AP374" s="60">
        <f t="shared" si="45"/>
        <v>-70677.763501197565</v>
      </c>
      <c r="AQ374" s="60">
        <f t="shared" si="45"/>
        <v>-72804.941044213047</v>
      </c>
      <c r="AR374" s="60">
        <f t="shared" si="45"/>
        <v>-74988.93458354866</v>
      </c>
      <c r="AS374" s="61">
        <f t="shared" si="45"/>
        <v>-77231.165888039919</v>
      </c>
      <c r="AU374" s="111"/>
      <c r="AV374" s="111"/>
      <c r="AW374" s="111"/>
      <c r="AX374" s="111"/>
      <c r="AY374" s="111"/>
      <c r="AZ374" s="111"/>
      <c r="BB374" s="112" t="b">
        <v>1</v>
      </c>
    </row>
    <row r="375" spans="1:54" x14ac:dyDescent="0.2">
      <c r="A375" s="97"/>
      <c r="B375" s="91"/>
      <c r="C375" s="92"/>
      <c r="D375" s="93"/>
      <c r="E375" s="33"/>
      <c r="F375" s="33"/>
      <c r="G375" s="33"/>
      <c r="H375" s="33"/>
      <c r="I375" s="33"/>
      <c r="J375" s="33"/>
      <c r="K375" s="33"/>
      <c r="L375" s="33"/>
      <c r="M375" s="33"/>
      <c r="N375" s="33"/>
      <c r="O375" s="33"/>
      <c r="P375" s="33"/>
      <c r="Q375" s="33"/>
      <c r="R375" s="33"/>
      <c r="S375" s="33"/>
      <c r="T375" s="33"/>
      <c r="U375" s="33"/>
      <c r="V375" s="33"/>
      <c r="W375" s="33"/>
      <c r="X375" s="33"/>
      <c r="Y375" s="33"/>
      <c r="Z375" s="33"/>
      <c r="AA375" s="33"/>
      <c r="AB375" s="33"/>
      <c r="AC375" s="33"/>
      <c r="AD375" s="33"/>
      <c r="AE375" s="33"/>
      <c r="AF375" s="33"/>
      <c r="AG375" s="33"/>
      <c r="AH375" s="33"/>
      <c r="AI375" s="33"/>
      <c r="AJ375" s="33"/>
      <c r="AK375" s="33"/>
      <c r="AL375" s="33"/>
      <c r="AM375" s="33"/>
      <c r="AN375" s="33"/>
      <c r="AO375" s="33"/>
      <c r="AP375" s="33"/>
      <c r="AQ375" s="33"/>
      <c r="AR375" s="33"/>
      <c r="AS375" s="34"/>
      <c r="AU375" s="94"/>
      <c r="AV375" s="94"/>
      <c r="AW375" s="94"/>
      <c r="AX375" s="94"/>
      <c r="AY375" s="94"/>
      <c r="AZ375" s="94"/>
      <c r="BB375" s="47" t="b">
        <v>1</v>
      </c>
    </row>
    <row r="376" spans="1:54" x14ac:dyDescent="0.2">
      <c r="A376" s="1"/>
      <c r="B376" s="91" t="s">
        <v>758</v>
      </c>
      <c r="C376" s="92"/>
      <c r="D376" s="93"/>
      <c r="E376" s="33"/>
      <c r="F376" s="33"/>
      <c r="G376" s="33"/>
      <c r="H376" s="33"/>
      <c r="I376" s="33"/>
      <c r="J376" s="33"/>
      <c r="K376" s="33"/>
      <c r="L376" s="33"/>
      <c r="M376" s="33"/>
      <c r="N376" s="33"/>
      <c r="O376" s="33"/>
      <c r="P376" s="33"/>
      <c r="Q376" s="33"/>
      <c r="R376" s="33"/>
      <c r="S376" s="33"/>
      <c r="T376" s="33"/>
      <c r="U376" s="33"/>
      <c r="V376" s="33"/>
      <c r="W376" s="33"/>
      <c r="X376" s="33"/>
      <c r="Y376" s="33"/>
      <c r="Z376" s="33"/>
      <c r="AA376" s="33"/>
      <c r="AB376" s="33"/>
      <c r="AC376" s="33"/>
      <c r="AD376" s="33"/>
      <c r="AE376" s="33"/>
      <c r="AF376" s="33"/>
      <c r="AG376" s="33"/>
      <c r="AH376" s="33"/>
      <c r="AI376" s="33"/>
      <c r="AJ376" s="33"/>
      <c r="AK376" s="33"/>
      <c r="AL376" s="33"/>
      <c r="AM376" s="33"/>
      <c r="AN376" s="33"/>
      <c r="AO376" s="33"/>
      <c r="AP376" s="33"/>
      <c r="AQ376" s="33"/>
      <c r="AR376" s="33"/>
      <c r="AS376" s="34"/>
      <c r="AU376" s="94"/>
      <c r="AV376" s="94"/>
      <c r="AW376" s="94"/>
      <c r="AX376" s="94"/>
      <c r="AY376" s="94"/>
      <c r="AZ376" s="94"/>
      <c r="BB376" s="113" t="b">
        <v>1</v>
      </c>
    </row>
    <row r="377" spans="1:54" x14ac:dyDescent="0.2">
      <c r="A377" s="1"/>
      <c r="B377" s="91"/>
      <c r="C377" s="92"/>
      <c r="D377" s="100" t="s">
        <v>759</v>
      </c>
      <c r="E377" s="33">
        <v>-360697.18000000005</v>
      </c>
      <c r="F377" s="33">
        <v>-357996</v>
      </c>
      <c r="G377" s="33">
        <v>-357996</v>
      </c>
      <c r="H377" s="33">
        <v>-357996</v>
      </c>
      <c r="I377" s="33">
        <v>0</v>
      </c>
      <c r="J377" s="33">
        <v>0</v>
      </c>
      <c r="K377" s="33">
        <v>0</v>
      </c>
      <c r="L377" s="33">
        <v>0</v>
      </c>
      <c r="M377" s="33">
        <v>0</v>
      </c>
      <c r="N377" s="33">
        <v>0</v>
      </c>
      <c r="O377" s="33">
        <v>0</v>
      </c>
      <c r="P377" s="33">
        <v>0</v>
      </c>
      <c r="Q377" s="33">
        <v>0</v>
      </c>
      <c r="R377" s="33">
        <v>0</v>
      </c>
      <c r="S377" s="33">
        <v>0</v>
      </c>
      <c r="T377" s="33">
        <v>0</v>
      </c>
      <c r="U377" s="33">
        <v>0</v>
      </c>
      <c r="V377" s="33">
        <v>0</v>
      </c>
      <c r="W377" s="33">
        <v>0</v>
      </c>
      <c r="X377" s="33">
        <v>0</v>
      </c>
      <c r="Y377" s="33">
        <v>0</v>
      </c>
      <c r="Z377" s="33">
        <v>0</v>
      </c>
      <c r="AA377" s="33">
        <v>0</v>
      </c>
      <c r="AB377" s="33">
        <v>0</v>
      </c>
      <c r="AC377" s="33">
        <v>0</v>
      </c>
      <c r="AD377" s="33">
        <v>0</v>
      </c>
      <c r="AE377" s="33">
        <v>0</v>
      </c>
      <c r="AF377" s="33">
        <v>0</v>
      </c>
      <c r="AG377" s="33">
        <v>0</v>
      </c>
      <c r="AH377" s="33">
        <v>0</v>
      </c>
      <c r="AI377" s="33">
        <v>0</v>
      </c>
      <c r="AJ377" s="33">
        <v>0</v>
      </c>
      <c r="AK377" s="33">
        <v>0</v>
      </c>
      <c r="AL377" s="33">
        <v>0</v>
      </c>
      <c r="AM377" s="33">
        <v>0</v>
      </c>
      <c r="AN377" s="33">
        <v>0</v>
      </c>
      <c r="AO377" s="33">
        <v>0</v>
      </c>
      <c r="AP377" s="33">
        <v>0</v>
      </c>
      <c r="AQ377" s="33">
        <v>0</v>
      </c>
      <c r="AR377" s="33">
        <v>0</v>
      </c>
      <c r="AS377" s="34">
        <v>0</v>
      </c>
      <c r="AU377" s="46" t="s">
        <v>544</v>
      </c>
      <c r="AV377" s="46" t="s">
        <v>545</v>
      </c>
      <c r="AW377" s="46" t="s">
        <v>758</v>
      </c>
      <c r="AX377" s="46" t="s">
        <v>544</v>
      </c>
      <c r="AY377" s="46" t="s">
        <v>716</v>
      </c>
      <c r="AZ377" s="46" t="s">
        <v>760</v>
      </c>
      <c r="BB377" s="47" t="b">
        <v>1</v>
      </c>
    </row>
    <row r="378" spans="1:54" hidden="1" x14ac:dyDescent="0.2">
      <c r="A378" s="103"/>
      <c r="B378" s="114"/>
      <c r="C378" s="115"/>
      <c r="D378" s="100" t="s">
        <v>761</v>
      </c>
      <c r="E378" s="33">
        <v>0</v>
      </c>
      <c r="F378" s="33">
        <v>0</v>
      </c>
      <c r="G378" s="33">
        <v>0</v>
      </c>
      <c r="H378" s="33">
        <v>0</v>
      </c>
      <c r="I378" s="33">
        <v>0</v>
      </c>
      <c r="J378" s="33">
        <v>0</v>
      </c>
      <c r="K378" s="33">
        <v>0</v>
      </c>
      <c r="L378" s="33">
        <v>0</v>
      </c>
      <c r="M378" s="33">
        <v>0</v>
      </c>
      <c r="N378" s="33">
        <v>0</v>
      </c>
      <c r="O378" s="33">
        <v>0</v>
      </c>
      <c r="P378" s="33">
        <v>0</v>
      </c>
      <c r="Q378" s="33">
        <v>0</v>
      </c>
      <c r="R378" s="33">
        <v>0</v>
      </c>
      <c r="S378" s="33">
        <v>0</v>
      </c>
      <c r="T378" s="33">
        <v>0</v>
      </c>
      <c r="U378" s="33">
        <v>0</v>
      </c>
      <c r="V378" s="33">
        <v>0</v>
      </c>
      <c r="W378" s="33">
        <v>0</v>
      </c>
      <c r="X378" s="33">
        <v>0</v>
      </c>
      <c r="Y378" s="33">
        <v>0</v>
      </c>
      <c r="Z378" s="33">
        <v>0</v>
      </c>
      <c r="AA378" s="33">
        <v>0</v>
      </c>
      <c r="AB378" s="33">
        <v>0</v>
      </c>
      <c r="AC378" s="33">
        <v>0</v>
      </c>
      <c r="AD378" s="33">
        <v>0</v>
      </c>
      <c r="AE378" s="33">
        <v>0</v>
      </c>
      <c r="AF378" s="33">
        <v>0</v>
      </c>
      <c r="AG378" s="33">
        <v>0</v>
      </c>
      <c r="AH378" s="33">
        <v>0</v>
      </c>
      <c r="AI378" s="33">
        <v>0</v>
      </c>
      <c r="AJ378" s="33">
        <v>0</v>
      </c>
      <c r="AK378" s="33">
        <v>0</v>
      </c>
      <c r="AL378" s="33">
        <v>0</v>
      </c>
      <c r="AM378" s="33">
        <v>0</v>
      </c>
      <c r="AN378" s="33">
        <v>0</v>
      </c>
      <c r="AO378" s="33">
        <v>0</v>
      </c>
      <c r="AP378" s="33">
        <v>0</v>
      </c>
      <c r="AQ378" s="33">
        <v>0</v>
      </c>
      <c r="AR378" s="33">
        <v>0</v>
      </c>
      <c r="AS378" s="34">
        <v>0</v>
      </c>
      <c r="AU378" s="46" t="s">
        <v>544</v>
      </c>
      <c r="AV378" s="46" t="s">
        <v>613</v>
      </c>
      <c r="AW378" s="46" t="s">
        <v>758</v>
      </c>
      <c r="AX378" s="46" t="s">
        <v>544</v>
      </c>
      <c r="AY378" s="46" t="s">
        <v>762</v>
      </c>
      <c r="AZ378" s="46" t="s">
        <v>763</v>
      </c>
      <c r="BB378" s="47" t="b">
        <v>0</v>
      </c>
    </row>
    <row r="379" spans="1:54" hidden="1" x14ac:dyDescent="0.2">
      <c r="B379" s="114"/>
      <c r="C379" s="115"/>
      <c r="D379" s="100" t="s">
        <v>764</v>
      </c>
      <c r="E379" s="33">
        <v>0</v>
      </c>
      <c r="F379" s="33">
        <v>0</v>
      </c>
      <c r="G379" s="33">
        <v>0</v>
      </c>
      <c r="H379" s="33">
        <v>0</v>
      </c>
      <c r="I379" s="33">
        <v>0</v>
      </c>
      <c r="J379" s="33">
        <v>0</v>
      </c>
      <c r="K379" s="33">
        <v>0</v>
      </c>
      <c r="L379" s="33">
        <v>0</v>
      </c>
      <c r="M379" s="33">
        <v>0</v>
      </c>
      <c r="N379" s="33">
        <v>0</v>
      </c>
      <c r="O379" s="33">
        <v>0</v>
      </c>
      <c r="P379" s="33">
        <v>0</v>
      </c>
      <c r="Q379" s="33">
        <v>0</v>
      </c>
      <c r="R379" s="33">
        <v>0</v>
      </c>
      <c r="S379" s="33">
        <v>0</v>
      </c>
      <c r="T379" s="33">
        <v>0</v>
      </c>
      <c r="U379" s="33">
        <v>0</v>
      </c>
      <c r="V379" s="33">
        <v>0</v>
      </c>
      <c r="W379" s="33">
        <v>0</v>
      </c>
      <c r="X379" s="33">
        <v>0</v>
      </c>
      <c r="Y379" s="33">
        <v>0</v>
      </c>
      <c r="Z379" s="33">
        <v>0</v>
      </c>
      <c r="AA379" s="33">
        <v>0</v>
      </c>
      <c r="AB379" s="33">
        <v>0</v>
      </c>
      <c r="AC379" s="33">
        <v>0</v>
      </c>
      <c r="AD379" s="33">
        <v>0</v>
      </c>
      <c r="AE379" s="33">
        <v>0</v>
      </c>
      <c r="AF379" s="33">
        <v>0</v>
      </c>
      <c r="AG379" s="33">
        <v>0</v>
      </c>
      <c r="AH379" s="33">
        <v>0</v>
      </c>
      <c r="AI379" s="33">
        <v>0</v>
      </c>
      <c r="AJ379" s="33">
        <v>0</v>
      </c>
      <c r="AK379" s="33">
        <v>0</v>
      </c>
      <c r="AL379" s="33">
        <v>0</v>
      </c>
      <c r="AM379" s="33">
        <v>0</v>
      </c>
      <c r="AN379" s="33">
        <v>0</v>
      </c>
      <c r="AO379" s="33">
        <v>0</v>
      </c>
      <c r="AP379" s="33">
        <v>0</v>
      </c>
      <c r="AQ379" s="33">
        <v>0</v>
      </c>
      <c r="AR379" s="33">
        <v>0</v>
      </c>
      <c r="AS379" s="34">
        <v>0</v>
      </c>
      <c r="AU379" s="46" t="s">
        <v>544</v>
      </c>
      <c r="AV379" s="46" t="s">
        <v>613</v>
      </c>
      <c r="AW379" s="46" t="s">
        <v>758</v>
      </c>
      <c r="AX379" s="46" t="s">
        <v>544</v>
      </c>
      <c r="AY379" s="46" t="s">
        <v>762</v>
      </c>
      <c r="AZ379" s="46" t="s">
        <v>765</v>
      </c>
      <c r="BB379" s="47" t="b">
        <v>0</v>
      </c>
    </row>
    <row r="380" spans="1:54" hidden="1" x14ac:dyDescent="0.2">
      <c r="A380" s="103"/>
      <c r="B380" s="114"/>
      <c r="C380" s="115"/>
      <c r="D380" s="100" t="s">
        <v>766</v>
      </c>
      <c r="E380" s="33">
        <v>0</v>
      </c>
      <c r="F380" s="33">
        <v>0</v>
      </c>
      <c r="G380" s="33">
        <v>0</v>
      </c>
      <c r="H380" s="33">
        <v>0</v>
      </c>
      <c r="I380" s="33">
        <v>0</v>
      </c>
      <c r="J380" s="33">
        <v>0</v>
      </c>
      <c r="K380" s="33">
        <v>0</v>
      </c>
      <c r="L380" s="33">
        <v>0</v>
      </c>
      <c r="M380" s="33">
        <v>0</v>
      </c>
      <c r="N380" s="33">
        <v>0</v>
      </c>
      <c r="O380" s="33">
        <v>0</v>
      </c>
      <c r="P380" s="33">
        <v>0</v>
      </c>
      <c r="Q380" s="33">
        <v>0</v>
      </c>
      <c r="R380" s="33">
        <v>0</v>
      </c>
      <c r="S380" s="33">
        <v>0</v>
      </c>
      <c r="T380" s="33">
        <v>0</v>
      </c>
      <c r="U380" s="33">
        <v>0</v>
      </c>
      <c r="V380" s="33">
        <v>0</v>
      </c>
      <c r="W380" s="33">
        <v>0</v>
      </c>
      <c r="X380" s="33">
        <v>0</v>
      </c>
      <c r="Y380" s="33">
        <v>0</v>
      </c>
      <c r="Z380" s="33">
        <v>0</v>
      </c>
      <c r="AA380" s="33">
        <v>0</v>
      </c>
      <c r="AB380" s="33">
        <v>0</v>
      </c>
      <c r="AC380" s="33">
        <v>0</v>
      </c>
      <c r="AD380" s="33">
        <v>0</v>
      </c>
      <c r="AE380" s="33">
        <v>0</v>
      </c>
      <c r="AF380" s="33">
        <v>0</v>
      </c>
      <c r="AG380" s="33">
        <v>0</v>
      </c>
      <c r="AH380" s="33">
        <v>0</v>
      </c>
      <c r="AI380" s="33">
        <v>0</v>
      </c>
      <c r="AJ380" s="33">
        <v>0</v>
      </c>
      <c r="AK380" s="33">
        <v>0</v>
      </c>
      <c r="AL380" s="33">
        <v>0</v>
      </c>
      <c r="AM380" s="33">
        <v>0</v>
      </c>
      <c r="AN380" s="33">
        <v>0</v>
      </c>
      <c r="AO380" s="33">
        <v>0</v>
      </c>
      <c r="AP380" s="33">
        <v>0</v>
      </c>
      <c r="AQ380" s="33">
        <v>0</v>
      </c>
      <c r="AR380" s="33">
        <v>0</v>
      </c>
      <c r="AS380" s="34">
        <v>0</v>
      </c>
      <c r="AU380" s="46" t="s">
        <v>544</v>
      </c>
      <c r="AV380" s="46" t="s">
        <v>613</v>
      </c>
      <c r="AW380" s="46" t="s">
        <v>758</v>
      </c>
      <c r="AX380" s="46" t="s">
        <v>544</v>
      </c>
      <c r="AY380" s="46" t="s">
        <v>762</v>
      </c>
      <c r="AZ380" s="46" t="s">
        <v>767</v>
      </c>
      <c r="BB380" s="47" t="b">
        <v>0</v>
      </c>
    </row>
    <row r="381" spans="1:54" hidden="1" x14ac:dyDescent="0.2">
      <c r="A381" s="103"/>
      <c r="B381" s="114"/>
      <c r="C381" s="100"/>
      <c r="D381" s="100" t="s">
        <v>768</v>
      </c>
      <c r="E381" s="33">
        <v>0</v>
      </c>
      <c r="F381" s="33">
        <v>0</v>
      </c>
      <c r="G381" s="33">
        <v>0</v>
      </c>
      <c r="H381" s="33">
        <v>0</v>
      </c>
      <c r="I381" s="33">
        <v>0</v>
      </c>
      <c r="J381" s="33">
        <v>0</v>
      </c>
      <c r="K381" s="33">
        <v>0</v>
      </c>
      <c r="L381" s="33">
        <v>0</v>
      </c>
      <c r="M381" s="33">
        <v>0</v>
      </c>
      <c r="N381" s="33">
        <v>0</v>
      </c>
      <c r="O381" s="33">
        <v>0</v>
      </c>
      <c r="P381" s="33">
        <v>0</v>
      </c>
      <c r="Q381" s="33">
        <v>0</v>
      </c>
      <c r="R381" s="33">
        <v>0</v>
      </c>
      <c r="S381" s="33">
        <v>0</v>
      </c>
      <c r="T381" s="33">
        <v>0</v>
      </c>
      <c r="U381" s="33">
        <v>0</v>
      </c>
      <c r="V381" s="33">
        <v>0</v>
      </c>
      <c r="W381" s="33">
        <v>0</v>
      </c>
      <c r="X381" s="33">
        <v>0</v>
      </c>
      <c r="Y381" s="33">
        <v>0</v>
      </c>
      <c r="Z381" s="33">
        <v>0</v>
      </c>
      <c r="AA381" s="33">
        <v>0</v>
      </c>
      <c r="AB381" s="33">
        <v>0</v>
      </c>
      <c r="AC381" s="33">
        <v>0</v>
      </c>
      <c r="AD381" s="33">
        <v>0</v>
      </c>
      <c r="AE381" s="33">
        <v>0</v>
      </c>
      <c r="AF381" s="33">
        <v>0</v>
      </c>
      <c r="AG381" s="33">
        <v>0</v>
      </c>
      <c r="AH381" s="33">
        <v>0</v>
      </c>
      <c r="AI381" s="33">
        <v>0</v>
      </c>
      <c r="AJ381" s="33">
        <v>0</v>
      </c>
      <c r="AK381" s="33">
        <v>0</v>
      </c>
      <c r="AL381" s="33">
        <v>0</v>
      </c>
      <c r="AM381" s="33">
        <v>0</v>
      </c>
      <c r="AN381" s="33">
        <v>0</v>
      </c>
      <c r="AO381" s="33">
        <v>0</v>
      </c>
      <c r="AP381" s="33">
        <v>0</v>
      </c>
      <c r="AQ381" s="33">
        <v>0</v>
      </c>
      <c r="AR381" s="33">
        <v>0</v>
      </c>
      <c r="AS381" s="34">
        <v>0</v>
      </c>
      <c r="AU381" s="46" t="s">
        <v>544</v>
      </c>
      <c r="AV381" s="46" t="s">
        <v>613</v>
      </c>
      <c r="AW381" s="46" t="s">
        <v>758</v>
      </c>
      <c r="AX381" s="46" t="s">
        <v>544</v>
      </c>
      <c r="AY381" s="46" t="s">
        <v>762</v>
      </c>
      <c r="AZ381" s="46" t="s">
        <v>769</v>
      </c>
      <c r="BB381" s="47" t="b">
        <v>0</v>
      </c>
    </row>
    <row r="382" spans="1:54" x14ac:dyDescent="0.2">
      <c r="A382" s="103"/>
      <c r="B382" s="114"/>
      <c r="C382" s="100"/>
      <c r="D382" s="116" t="s">
        <v>770</v>
      </c>
      <c r="E382" s="33">
        <v>-60430.619921874997</v>
      </c>
      <c r="F382" s="33">
        <v>-35196.118265047524</v>
      </c>
      <c r="G382" s="33">
        <v>-36941.589999999997</v>
      </c>
      <c r="H382" s="33">
        <v>-32180.33</v>
      </c>
      <c r="I382" s="33">
        <v>0</v>
      </c>
      <c r="J382" s="33">
        <v>0</v>
      </c>
      <c r="K382" s="33">
        <v>0</v>
      </c>
      <c r="L382" s="33">
        <v>0</v>
      </c>
      <c r="M382" s="33">
        <v>0</v>
      </c>
      <c r="N382" s="33">
        <v>0</v>
      </c>
      <c r="O382" s="33">
        <v>0</v>
      </c>
      <c r="P382" s="33">
        <v>0</v>
      </c>
      <c r="Q382" s="33">
        <v>0</v>
      </c>
      <c r="R382" s="33">
        <v>0</v>
      </c>
      <c r="S382" s="33">
        <v>0</v>
      </c>
      <c r="T382" s="33">
        <v>0</v>
      </c>
      <c r="U382" s="33">
        <v>0</v>
      </c>
      <c r="V382" s="33">
        <v>0</v>
      </c>
      <c r="W382" s="33">
        <v>0</v>
      </c>
      <c r="X382" s="33">
        <v>0</v>
      </c>
      <c r="Y382" s="33">
        <v>0</v>
      </c>
      <c r="Z382" s="33">
        <v>0</v>
      </c>
      <c r="AA382" s="33">
        <v>0</v>
      </c>
      <c r="AB382" s="33">
        <v>0</v>
      </c>
      <c r="AC382" s="33">
        <v>0</v>
      </c>
      <c r="AD382" s="33">
        <v>0</v>
      </c>
      <c r="AE382" s="33">
        <v>0</v>
      </c>
      <c r="AF382" s="33">
        <v>0</v>
      </c>
      <c r="AG382" s="33">
        <v>0</v>
      </c>
      <c r="AH382" s="33">
        <v>0</v>
      </c>
      <c r="AI382" s="33">
        <v>0</v>
      </c>
      <c r="AJ382" s="33">
        <v>0</v>
      </c>
      <c r="AK382" s="33">
        <v>0</v>
      </c>
      <c r="AL382" s="33">
        <v>0</v>
      </c>
      <c r="AM382" s="33">
        <v>0</v>
      </c>
      <c r="AN382" s="33">
        <v>0</v>
      </c>
      <c r="AO382" s="33">
        <v>0</v>
      </c>
      <c r="AP382" s="33">
        <v>0</v>
      </c>
      <c r="AQ382" s="33">
        <v>0</v>
      </c>
      <c r="AR382" s="33">
        <v>0</v>
      </c>
      <c r="AS382" s="34">
        <v>0</v>
      </c>
      <c r="AU382" s="46" t="s">
        <v>544</v>
      </c>
      <c r="AV382" s="46" t="s">
        <v>613</v>
      </c>
      <c r="AW382" s="46" t="s">
        <v>758</v>
      </c>
      <c r="AX382" s="46" t="s">
        <v>544</v>
      </c>
      <c r="AY382" s="46" t="s">
        <v>762</v>
      </c>
      <c r="AZ382" s="46" t="s">
        <v>771</v>
      </c>
      <c r="BB382" s="47" t="b">
        <v>1</v>
      </c>
    </row>
    <row r="383" spans="1:54" x14ac:dyDescent="0.2">
      <c r="A383" s="97"/>
      <c r="B383" s="91"/>
      <c r="C383" s="105" t="s">
        <v>772</v>
      </c>
      <c r="D383" s="49"/>
      <c r="E383" s="50">
        <v>-421127.79992187506</v>
      </c>
      <c r="F383" s="50">
        <v>-393192.11826504755</v>
      </c>
      <c r="G383" s="50">
        <f t="shared" ref="F383:AS383" si="46">SUM(G377:G382)</f>
        <v>-394937.58999999997</v>
      </c>
      <c r="H383" s="50">
        <f t="shared" si="46"/>
        <v>-390176.33</v>
      </c>
      <c r="I383" s="50">
        <f t="shared" si="46"/>
        <v>0</v>
      </c>
      <c r="J383" s="50">
        <f t="shared" si="46"/>
        <v>0</v>
      </c>
      <c r="K383" s="50">
        <f t="shared" si="46"/>
        <v>0</v>
      </c>
      <c r="L383" s="50">
        <f t="shared" si="46"/>
        <v>0</v>
      </c>
      <c r="M383" s="50">
        <f t="shared" si="46"/>
        <v>0</v>
      </c>
      <c r="N383" s="50">
        <f t="shared" si="46"/>
        <v>0</v>
      </c>
      <c r="O383" s="50">
        <f t="shared" si="46"/>
        <v>0</v>
      </c>
      <c r="P383" s="50">
        <f t="shared" si="46"/>
        <v>0</v>
      </c>
      <c r="Q383" s="50">
        <f t="shared" si="46"/>
        <v>0</v>
      </c>
      <c r="R383" s="50">
        <f t="shared" si="46"/>
        <v>0</v>
      </c>
      <c r="S383" s="50">
        <f t="shared" si="46"/>
        <v>0</v>
      </c>
      <c r="T383" s="50">
        <f t="shared" si="46"/>
        <v>0</v>
      </c>
      <c r="U383" s="50">
        <f t="shared" si="46"/>
        <v>0</v>
      </c>
      <c r="V383" s="50">
        <f t="shared" si="46"/>
        <v>0</v>
      </c>
      <c r="W383" s="50">
        <f t="shared" si="46"/>
        <v>0</v>
      </c>
      <c r="X383" s="50">
        <f t="shared" si="46"/>
        <v>0</v>
      </c>
      <c r="Y383" s="50">
        <f t="shared" si="46"/>
        <v>0</v>
      </c>
      <c r="Z383" s="50">
        <f t="shared" si="46"/>
        <v>0</v>
      </c>
      <c r="AA383" s="50">
        <f t="shared" si="46"/>
        <v>0</v>
      </c>
      <c r="AB383" s="50">
        <f t="shared" si="46"/>
        <v>0</v>
      </c>
      <c r="AC383" s="50">
        <f t="shared" si="46"/>
        <v>0</v>
      </c>
      <c r="AD383" s="50">
        <f t="shared" si="46"/>
        <v>0</v>
      </c>
      <c r="AE383" s="50">
        <f t="shared" si="46"/>
        <v>0</v>
      </c>
      <c r="AF383" s="50">
        <f t="shared" si="46"/>
        <v>0</v>
      </c>
      <c r="AG383" s="50">
        <f t="shared" si="46"/>
        <v>0</v>
      </c>
      <c r="AH383" s="50">
        <f t="shared" si="46"/>
        <v>0</v>
      </c>
      <c r="AI383" s="50">
        <f t="shared" si="46"/>
        <v>0</v>
      </c>
      <c r="AJ383" s="50">
        <f t="shared" si="46"/>
        <v>0</v>
      </c>
      <c r="AK383" s="50">
        <f t="shared" si="46"/>
        <v>0</v>
      </c>
      <c r="AL383" s="50">
        <f t="shared" si="46"/>
        <v>0</v>
      </c>
      <c r="AM383" s="50">
        <f t="shared" si="46"/>
        <v>0</v>
      </c>
      <c r="AN383" s="50">
        <f t="shared" si="46"/>
        <v>0</v>
      </c>
      <c r="AO383" s="50">
        <f t="shared" si="46"/>
        <v>0</v>
      </c>
      <c r="AP383" s="50">
        <f t="shared" si="46"/>
        <v>0</v>
      </c>
      <c r="AQ383" s="50">
        <f t="shared" si="46"/>
        <v>0</v>
      </c>
      <c r="AR383" s="50">
        <f t="shared" si="46"/>
        <v>0</v>
      </c>
      <c r="AS383" s="51">
        <f t="shared" si="46"/>
        <v>0</v>
      </c>
      <c r="AU383" s="111"/>
      <c r="AV383" s="111"/>
      <c r="AW383" s="111"/>
      <c r="AX383" s="111"/>
      <c r="AY383" s="111"/>
      <c r="AZ383" s="111"/>
      <c r="BB383" s="107" t="b">
        <v>1</v>
      </c>
    </row>
    <row r="384" spans="1:54" x14ac:dyDescent="0.2">
      <c r="A384" s="97"/>
      <c r="B384" s="91"/>
      <c r="C384" s="92"/>
      <c r="D384" s="92"/>
      <c r="E384" s="33"/>
      <c r="F384" s="33"/>
      <c r="G384" s="33"/>
      <c r="H384" s="33"/>
      <c r="I384" s="33"/>
      <c r="J384" s="33"/>
      <c r="K384" s="33"/>
      <c r="L384" s="33"/>
      <c r="M384" s="33"/>
      <c r="N384" s="33"/>
      <c r="O384" s="33"/>
      <c r="P384" s="33"/>
      <c r="Q384" s="33"/>
      <c r="R384" s="33"/>
      <c r="S384" s="33"/>
      <c r="T384" s="33"/>
      <c r="U384" s="33"/>
      <c r="V384" s="33"/>
      <c r="W384" s="33"/>
      <c r="X384" s="33"/>
      <c r="Y384" s="33"/>
      <c r="Z384" s="33"/>
      <c r="AA384" s="33"/>
      <c r="AB384" s="33"/>
      <c r="AC384" s="33"/>
      <c r="AD384" s="33"/>
      <c r="AE384" s="33"/>
      <c r="AF384" s="33"/>
      <c r="AG384" s="33"/>
      <c r="AH384" s="33"/>
      <c r="AI384" s="33"/>
      <c r="AJ384" s="33"/>
      <c r="AK384" s="33"/>
      <c r="AL384" s="33"/>
      <c r="AM384" s="33"/>
      <c r="AN384" s="33"/>
      <c r="AO384" s="33"/>
      <c r="AP384" s="33"/>
      <c r="AQ384" s="33"/>
      <c r="AR384" s="33"/>
      <c r="AS384" s="34"/>
      <c r="AU384" s="94"/>
      <c r="AV384" s="94"/>
      <c r="AW384" s="94"/>
      <c r="AX384" s="94"/>
      <c r="AY384" s="94"/>
      <c r="AZ384" s="94"/>
      <c r="BB384" s="47" t="b">
        <v>1</v>
      </c>
    </row>
    <row r="385" spans="1:56" x14ac:dyDescent="0.2">
      <c r="A385" s="97"/>
      <c r="B385" s="117"/>
      <c r="C385" s="118" t="s">
        <v>773</v>
      </c>
      <c r="D385" s="118"/>
      <c r="E385" s="119">
        <v>-898533.04520419519</v>
      </c>
      <c r="F385" s="119">
        <v>390459.98206296458</v>
      </c>
      <c r="G385" s="119">
        <f t="shared" ref="F385:AS385" si="47">G346+G374+G383</f>
        <v>-348983.8796244504</v>
      </c>
      <c r="H385" s="119">
        <f t="shared" si="47"/>
        <v>-358710.00761693448</v>
      </c>
      <c r="I385" s="119">
        <f t="shared" si="47"/>
        <v>15553.741830723797</v>
      </c>
      <c r="J385" s="119">
        <f t="shared" si="47"/>
        <v>-4377.8144517816108</v>
      </c>
      <c r="K385" s="119">
        <f t="shared" si="47"/>
        <v>-984307.44186591799</v>
      </c>
      <c r="L385" s="119">
        <f t="shared" si="47"/>
        <v>-808671.51526996167</v>
      </c>
      <c r="M385" s="119">
        <f t="shared" si="47"/>
        <v>-625800.06310389913</v>
      </c>
      <c r="N385" s="119">
        <f t="shared" si="47"/>
        <v>-435473.11459865572</v>
      </c>
      <c r="O385" s="119">
        <f t="shared" si="47"/>
        <v>-237464.79436462431</v>
      </c>
      <c r="P385" s="119">
        <f t="shared" si="47"/>
        <v>-31543.174195136915</v>
      </c>
      <c r="Q385" s="119">
        <f t="shared" si="47"/>
        <v>182529.87869603912</v>
      </c>
      <c r="R385" s="119">
        <f t="shared" si="47"/>
        <v>404998.85708660085</v>
      </c>
      <c r="S385" s="119">
        <f t="shared" si="47"/>
        <v>636114.77289230668</v>
      </c>
      <c r="T385" s="119">
        <f t="shared" si="47"/>
        <v>876135.32013527164</v>
      </c>
      <c r="U385" s="119">
        <f t="shared" si="47"/>
        <v>1125325.0418236062</v>
      </c>
      <c r="V385" s="119">
        <f t="shared" si="47"/>
        <v>1383955.5008331432</v>
      </c>
      <c r="W385" s="119">
        <f t="shared" si="47"/>
        <v>1652305.4548849419</v>
      </c>
      <c r="X385" s="119">
        <f t="shared" si="47"/>
        <v>1930661.0357140177</v>
      </c>
      <c r="Y385" s="119">
        <f t="shared" si="47"/>
        <v>2219315.9325267384</v>
      </c>
      <c r="Z385" s="119">
        <f t="shared" si="47"/>
        <v>2518571.5798470429</v>
      </c>
      <c r="AA385" s="119">
        <f t="shared" si="47"/>
        <v>2828737.3498533997</v>
      </c>
      <c r="AB385" s="119">
        <f t="shared" si="47"/>
        <v>3150130.7493112558</v>
      </c>
      <c r="AC385" s="119">
        <f t="shared" si="47"/>
        <v>3483077.6212075669</v>
      </c>
      <c r="AD385" s="119">
        <f t="shared" si="47"/>
        <v>3827912.3511969973</v>
      </c>
      <c r="AE385" s="119">
        <f t="shared" si="47"/>
        <v>4184978.0789714153</v>
      </c>
      <c r="AF385" s="119">
        <f t="shared" si="47"/>
        <v>4554626.9146671481</v>
      </c>
      <c r="AG385" s="119">
        <f t="shared" si="47"/>
        <v>4937220.1604268551</v>
      </c>
      <c r="AH385" s="119">
        <f t="shared" si="47"/>
        <v>5333128.5372357089</v>
      </c>
      <c r="AI385" s="119">
        <f t="shared" si="47"/>
        <v>5742732.4171542758</v>
      </c>
      <c r="AJ385" s="119">
        <f t="shared" si="47"/>
        <v>6166422.0610731738</v>
      </c>
      <c r="AK385" s="119">
        <f t="shared" si="47"/>
        <v>6604597.8621173119</v>
      </c>
      <c r="AL385" s="119">
        <f t="shared" si="47"/>
        <v>7057670.5948310718</v>
      </c>
      <c r="AM385" s="119">
        <f t="shared" si="47"/>
        <v>7526061.6702777045</v>
      </c>
      <c r="AN385" s="119">
        <f t="shared" si="47"/>
        <v>8010203.3971903753</v>
      </c>
      <c r="AO385" s="119">
        <f t="shared" si="47"/>
        <v>8510539.2493144497</v>
      </c>
      <c r="AP385" s="119">
        <f t="shared" si="47"/>
        <v>9027524.1390844993</v>
      </c>
      <c r="AQ385" s="119">
        <f t="shared" si="47"/>
        <v>9561624.6977824811</v>
      </c>
      <c r="AR385" s="119">
        <f t="shared" si="47"/>
        <v>10113319.562326457</v>
      </c>
      <c r="AS385" s="120">
        <f t="shared" si="47"/>
        <v>10683099.668843757</v>
      </c>
      <c r="AU385" s="121"/>
      <c r="AV385" s="121"/>
      <c r="AW385" s="121"/>
      <c r="AX385" s="121"/>
      <c r="AY385" s="121"/>
      <c r="AZ385" s="121"/>
      <c r="BB385" s="122" t="b">
        <v>1</v>
      </c>
      <c r="BD385" s="123"/>
    </row>
    <row r="386" spans="1:56" x14ac:dyDescent="0.2">
      <c r="A386" s="97"/>
      <c r="B386" s="124"/>
      <c r="C386" s="124"/>
      <c r="D386" s="124"/>
      <c r="E386" s="125"/>
      <c r="F386" s="126"/>
      <c r="G386" s="126"/>
      <c r="H386" s="126"/>
      <c r="I386" s="126"/>
      <c r="J386" s="126"/>
      <c r="K386" s="126"/>
      <c r="L386" s="126"/>
      <c r="M386" s="126"/>
      <c r="N386" s="126"/>
      <c r="O386" s="126"/>
      <c r="P386" s="126"/>
      <c r="Q386" s="126"/>
      <c r="R386" s="126"/>
      <c r="S386" s="126"/>
      <c r="T386" s="126"/>
      <c r="U386" s="126"/>
      <c r="V386" s="126"/>
      <c r="W386" s="126"/>
      <c r="X386" s="126"/>
      <c r="Y386" s="126"/>
      <c r="Z386" s="126"/>
      <c r="AA386" s="126"/>
      <c r="AB386" s="126"/>
      <c r="AC386" s="126"/>
      <c r="AD386" s="126"/>
      <c r="AE386" s="126"/>
      <c r="AF386" s="126"/>
      <c r="AG386" s="126"/>
      <c r="AH386" s="126"/>
      <c r="AI386" s="126"/>
      <c r="AJ386" s="126"/>
      <c r="AK386" s="126"/>
      <c r="AL386" s="126"/>
      <c r="AM386" s="126"/>
      <c r="AN386" s="126"/>
      <c r="AO386" s="126"/>
      <c r="AP386" s="126"/>
      <c r="AQ386" s="126"/>
      <c r="AR386" s="126"/>
      <c r="AS386" s="126"/>
      <c r="AU386" s="127"/>
      <c r="AV386" s="127"/>
      <c r="AW386" s="127"/>
      <c r="AX386" s="127"/>
      <c r="AY386" s="127"/>
      <c r="AZ386" s="127"/>
      <c r="BB386" s="126"/>
    </row>
    <row r="387" spans="1:56" x14ac:dyDescent="0.2">
      <c r="A387"/>
      <c r="B387" s="13" t="s">
        <v>774</v>
      </c>
      <c r="C387" s="14"/>
      <c r="D387" s="14"/>
      <c r="E387" s="128"/>
      <c r="F387" s="128"/>
      <c r="G387" s="128"/>
      <c r="H387" s="128"/>
      <c r="I387" s="128"/>
      <c r="J387" s="128"/>
      <c r="K387" s="128"/>
      <c r="L387" s="128"/>
      <c r="M387" s="128"/>
      <c r="N387" s="128"/>
      <c r="O387" s="128"/>
      <c r="P387" s="128"/>
      <c r="Q387" s="128"/>
      <c r="R387" s="128"/>
      <c r="S387" s="128"/>
      <c r="T387" s="128"/>
      <c r="U387" s="128"/>
      <c r="V387" s="128"/>
      <c r="W387" s="128"/>
      <c r="X387" s="128"/>
      <c r="Y387" s="128"/>
      <c r="Z387" s="128"/>
      <c r="AA387" s="128"/>
      <c r="AB387" s="128"/>
      <c r="AC387" s="128"/>
      <c r="AD387" s="128"/>
      <c r="AE387" s="128"/>
      <c r="AF387" s="128"/>
      <c r="AG387" s="128"/>
      <c r="AH387" s="128"/>
      <c r="AI387" s="128"/>
      <c r="AJ387" s="128"/>
      <c r="AK387" s="128"/>
      <c r="AL387" s="128"/>
      <c r="AM387" s="128"/>
      <c r="AN387" s="128"/>
      <c r="AO387" s="128"/>
      <c r="AP387" s="128"/>
      <c r="AQ387" s="128"/>
      <c r="AR387" s="128"/>
      <c r="AS387" s="129"/>
      <c r="AU387"/>
      <c r="AV387"/>
      <c r="AW387"/>
      <c r="AX387"/>
      <c r="AY387"/>
      <c r="AZ387"/>
    </row>
    <row r="388" spans="1:56" x14ac:dyDescent="0.2">
      <c r="A388" s="6"/>
      <c r="B388" s="31"/>
      <c r="C388" s="32" t="s">
        <v>775</v>
      </c>
      <c r="D388" s="32"/>
      <c r="E388" s="33">
        <v>1150319.7200000025</v>
      </c>
      <c r="F388" s="33">
        <f t="shared" ref="F388:AS388" si="48">E389</f>
        <v>251786.67479580734</v>
      </c>
      <c r="G388" s="33">
        <f t="shared" si="48"/>
        <v>642246.65685877192</v>
      </c>
      <c r="H388" s="33">
        <f t="shared" si="48"/>
        <v>293262.77723432152</v>
      </c>
      <c r="I388" s="33">
        <f t="shared" si="48"/>
        <v>-65447.230382612965</v>
      </c>
      <c r="J388" s="33">
        <f t="shared" si="48"/>
        <v>-49893.488551889168</v>
      </c>
      <c r="K388" s="33">
        <f t="shared" si="48"/>
        <v>-54271.303003670779</v>
      </c>
      <c r="L388" s="33">
        <f t="shared" si="48"/>
        <v>-1038578.7448695888</v>
      </c>
      <c r="M388" s="33">
        <f t="shared" si="48"/>
        <v>-1847250.2601395505</v>
      </c>
      <c r="N388" s="33">
        <f t="shared" si="48"/>
        <v>-2473050.3232434494</v>
      </c>
      <c r="O388" s="33">
        <f t="shared" si="48"/>
        <v>-2908523.437842105</v>
      </c>
      <c r="P388" s="33">
        <f t="shared" si="48"/>
        <v>-3145988.2322067292</v>
      </c>
      <c r="Q388" s="33">
        <f t="shared" si="48"/>
        <v>-3177531.4064018661</v>
      </c>
      <c r="R388" s="33">
        <f t="shared" si="48"/>
        <v>-2995001.5277058268</v>
      </c>
      <c r="S388" s="33">
        <f t="shared" si="48"/>
        <v>-2590002.6706192261</v>
      </c>
      <c r="T388" s="33">
        <f t="shared" si="48"/>
        <v>-1953887.8977269195</v>
      </c>
      <c r="U388" s="33">
        <f t="shared" si="48"/>
        <v>-1077752.5775916479</v>
      </c>
      <c r="V388" s="33">
        <f t="shared" si="48"/>
        <v>47572.46423195838</v>
      </c>
      <c r="W388" s="33">
        <f t="shared" si="48"/>
        <v>1431527.9650651016</v>
      </c>
      <c r="X388" s="33">
        <f t="shared" si="48"/>
        <v>3083833.4199500438</v>
      </c>
      <c r="Y388" s="33">
        <f t="shared" si="48"/>
        <v>5014494.455664061</v>
      </c>
      <c r="Z388" s="33">
        <f t="shared" si="48"/>
        <v>7233810.3881907994</v>
      </c>
      <c r="AA388" s="33">
        <f t="shared" si="48"/>
        <v>9752381.9680378418</v>
      </c>
      <c r="AB388" s="33">
        <f t="shared" si="48"/>
        <v>12581119.317891242</v>
      </c>
      <c r="AC388" s="33">
        <f t="shared" si="48"/>
        <v>15731250.067202497</v>
      </c>
      <c r="AD388" s="33">
        <f t="shared" si="48"/>
        <v>19214327.688410066</v>
      </c>
      <c r="AE388" s="33">
        <f t="shared" si="48"/>
        <v>23042240.039607063</v>
      </c>
      <c r="AF388" s="33">
        <f t="shared" si="48"/>
        <v>27227218.118578479</v>
      </c>
      <c r="AG388" s="33">
        <f t="shared" si="48"/>
        <v>31781845.033245627</v>
      </c>
      <c r="AH388" s="33">
        <f t="shared" si="48"/>
        <v>36719065.193672478</v>
      </c>
      <c r="AI388" s="33">
        <f t="shared" si="48"/>
        <v>42052193.730908185</v>
      </c>
      <c r="AJ388" s="33">
        <f t="shared" si="48"/>
        <v>47794926.14806246</v>
      </c>
      <c r="AK388" s="33">
        <f t="shared" si="48"/>
        <v>53961348.209135637</v>
      </c>
      <c r="AL388" s="33">
        <f t="shared" si="48"/>
        <v>60565946.07125295</v>
      </c>
      <c r="AM388" s="33">
        <f t="shared" si="48"/>
        <v>67623616.666084021</v>
      </c>
      <c r="AN388" s="33">
        <f t="shared" si="48"/>
        <v>75149678.336361721</v>
      </c>
      <c r="AO388" s="33">
        <f t="shared" si="48"/>
        <v>83159881.733552098</v>
      </c>
      <c r="AP388" s="33">
        <f t="shared" si="48"/>
        <v>91670420.982866555</v>
      </c>
      <c r="AQ388" s="33">
        <f t="shared" si="48"/>
        <v>100697945.12195106</v>
      </c>
      <c r="AR388" s="33">
        <f t="shared" si="48"/>
        <v>110259569.81973355</v>
      </c>
      <c r="AS388" s="34">
        <f t="shared" si="48"/>
        <v>120372889.38206001</v>
      </c>
      <c r="AU388"/>
      <c r="AV388"/>
      <c r="AW388"/>
      <c r="AX388"/>
      <c r="AY388"/>
      <c r="AZ388"/>
    </row>
    <row r="389" spans="1:56" x14ac:dyDescent="0.2">
      <c r="A389" s="6"/>
      <c r="B389" s="31"/>
      <c r="C389" s="32" t="s">
        <v>776</v>
      </c>
      <c r="D389" s="32"/>
      <c r="E389" s="33">
        <f t="shared" ref="E389:AS389" si="49">E385+E388</f>
        <v>251786.67479580734</v>
      </c>
      <c r="F389" s="33">
        <f t="shared" si="49"/>
        <v>642246.65685877192</v>
      </c>
      <c r="G389" s="33">
        <f t="shared" si="49"/>
        <v>293262.77723432152</v>
      </c>
      <c r="H389" s="33">
        <f t="shared" si="49"/>
        <v>-65447.230382612965</v>
      </c>
      <c r="I389" s="33">
        <f t="shared" si="49"/>
        <v>-49893.488551889168</v>
      </c>
      <c r="J389" s="33">
        <f t="shared" si="49"/>
        <v>-54271.303003670779</v>
      </c>
      <c r="K389" s="33">
        <f t="shared" si="49"/>
        <v>-1038578.7448695888</v>
      </c>
      <c r="L389" s="33">
        <f t="shared" si="49"/>
        <v>-1847250.2601395505</v>
      </c>
      <c r="M389" s="33">
        <f t="shared" si="49"/>
        <v>-2473050.3232434494</v>
      </c>
      <c r="N389" s="33">
        <f t="shared" si="49"/>
        <v>-2908523.437842105</v>
      </c>
      <c r="O389" s="33">
        <f t="shared" si="49"/>
        <v>-3145988.2322067292</v>
      </c>
      <c r="P389" s="33">
        <f t="shared" si="49"/>
        <v>-3177531.4064018661</v>
      </c>
      <c r="Q389" s="33">
        <f t="shared" si="49"/>
        <v>-2995001.5277058268</v>
      </c>
      <c r="R389" s="33">
        <f t="shared" si="49"/>
        <v>-2590002.6706192261</v>
      </c>
      <c r="S389" s="33">
        <f t="shared" si="49"/>
        <v>-1953887.8977269195</v>
      </c>
      <c r="T389" s="33">
        <f t="shared" si="49"/>
        <v>-1077752.5775916479</v>
      </c>
      <c r="U389" s="33">
        <f t="shared" si="49"/>
        <v>47572.46423195838</v>
      </c>
      <c r="V389" s="33">
        <f t="shared" si="49"/>
        <v>1431527.9650651016</v>
      </c>
      <c r="W389" s="33">
        <f t="shared" si="49"/>
        <v>3083833.4199500438</v>
      </c>
      <c r="X389" s="33">
        <f t="shared" si="49"/>
        <v>5014494.455664061</v>
      </c>
      <c r="Y389" s="33">
        <f t="shared" si="49"/>
        <v>7233810.3881907994</v>
      </c>
      <c r="Z389" s="33">
        <f t="shared" si="49"/>
        <v>9752381.9680378418</v>
      </c>
      <c r="AA389" s="33">
        <f t="shared" si="49"/>
        <v>12581119.317891242</v>
      </c>
      <c r="AB389" s="33">
        <f t="shared" si="49"/>
        <v>15731250.067202497</v>
      </c>
      <c r="AC389" s="33">
        <f t="shared" si="49"/>
        <v>19214327.688410066</v>
      </c>
      <c r="AD389" s="33">
        <f t="shared" si="49"/>
        <v>23042240.039607063</v>
      </c>
      <c r="AE389" s="33">
        <f t="shared" si="49"/>
        <v>27227218.118578479</v>
      </c>
      <c r="AF389" s="33">
        <f t="shared" si="49"/>
        <v>31781845.033245627</v>
      </c>
      <c r="AG389" s="33">
        <f t="shared" si="49"/>
        <v>36719065.193672478</v>
      </c>
      <c r="AH389" s="33">
        <f t="shared" si="49"/>
        <v>42052193.730908185</v>
      </c>
      <c r="AI389" s="33">
        <f t="shared" si="49"/>
        <v>47794926.14806246</v>
      </c>
      <c r="AJ389" s="33">
        <f t="shared" si="49"/>
        <v>53961348.209135637</v>
      </c>
      <c r="AK389" s="33">
        <f t="shared" si="49"/>
        <v>60565946.07125295</v>
      </c>
      <c r="AL389" s="33">
        <f t="shared" si="49"/>
        <v>67623616.666084021</v>
      </c>
      <c r="AM389" s="33">
        <f t="shared" si="49"/>
        <v>75149678.336361721</v>
      </c>
      <c r="AN389" s="33">
        <f t="shared" si="49"/>
        <v>83159881.733552098</v>
      </c>
      <c r="AO389" s="33">
        <f t="shared" si="49"/>
        <v>91670420.982866555</v>
      </c>
      <c r="AP389" s="33">
        <f t="shared" si="49"/>
        <v>100697945.12195106</v>
      </c>
      <c r="AQ389" s="33">
        <f t="shared" si="49"/>
        <v>110259569.81973355</v>
      </c>
      <c r="AR389" s="33">
        <f t="shared" si="49"/>
        <v>120372889.38206001</v>
      </c>
      <c r="AS389" s="34">
        <f t="shared" si="49"/>
        <v>131055989.05090377</v>
      </c>
      <c r="AU389"/>
      <c r="AV389"/>
      <c r="AW389"/>
      <c r="AX389"/>
      <c r="AY389"/>
      <c r="AZ389"/>
      <c r="BD389" s="73"/>
    </row>
    <row r="390" spans="1:56" x14ac:dyDescent="0.2">
      <c r="A390" s="6"/>
      <c r="B390" s="31"/>
      <c r="C390" s="32"/>
      <c r="D390" s="32"/>
      <c r="E390" s="33"/>
      <c r="F390" s="33"/>
      <c r="G390" s="33"/>
      <c r="H390" s="33"/>
      <c r="I390" s="33"/>
      <c r="J390" s="33"/>
      <c r="K390" s="33"/>
      <c r="L390" s="33"/>
      <c r="M390" s="33"/>
      <c r="N390" s="33"/>
      <c r="O390" s="33"/>
      <c r="P390" s="33"/>
      <c r="Q390" s="33"/>
      <c r="R390" s="33"/>
      <c r="S390" s="33"/>
      <c r="T390" s="33"/>
      <c r="U390" s="33"/>
      <c r="V390" s="33"/>
      <c r="W390" s="33"/>
      <c r="X390" s="33"/>
      <c r="Y390" s="33"/>
      <c r="Z390" s="33"/>
      <c r="AA390" s="33"/>
      <c r="AB390" s="33"/>
      <c r="AC390" s="33"/>
      <c r="AD390" s="33"/>
      <c r="AE390" s="33"/>
      <c r="AF390" s="33"/>
      <c r="AG390" s="33"/>
      <c r="AH390" s="33"/>
      <c r="AI390" s="33"/>
      <c r="AJ390" s="33"/>
      <c r="AK390" s="33"/>
      <c r="AL390" s="33"/>
      <c r="AM390" s="33"/>
      <c r="AN390" s="33"/>
      <c r="AO390" s="33"/>
      <c r="AP390" s="33"/>
      <c r="AQ390" s="33"/>
      <c r="AR390" s="33"/>
      <c r="AS390" s="34"/>
      <c r="AU390"/>
      <c r="AV390"/>
      <c r="AW390"/>
      <c r="AX390"/>
      <c r="AY390"/>
      <c r="AZ390"/>
    </row>
    <row r="391" spans="1:56" x14ac:dyDescent="0.2">
      <c r="A391" s="6"/>
      <c r="B391" s="31"/>
      <c r="C391" s="32" t="s">
        <v>777</v>
      </c>
      <c r="D391" s="32"/>
      <c r="E391" s="33">
        <f t="shared" ref="E391:AS391" si="50">E255/12</f>
        <v>1185651.0585538158</v>
      </c>
      <c r="F391" s="33">
        <f t="shared" si="50"/>
        <v>982764.00854426401</v>
      </c>
      <c r="G391" s="33">
        <f t="shared" si="50"/>
        <v>1129462.5305116617</v>
      </c>
      <c r="H391" s="33">
        <f t="shared" si="50"/>
        <v>1149753.0586552278</v>
      </c>
      <c r="I391" s="33">
        <f t="shared" si="50"/>
        <v>1170449.397361666</v>
      </c>
      <c r="J391" s="33">
        <f t="shared" si="50"/>
        <v>1191607.1264707621</v>
      </c>
      <c r="K391" s="33">
        <f t="shared" si="50"/>
        <v>1318411.407380515</v>
      </c>
      <c r="L391" s="33">
        <f t="shared" si="50"/>
        <v>1350209.0698515072</v>
      </c>
      <c r="M391" s="33">
        <f t="shared" si="50"/>
        <v>1382683.5807819285</v>
      </c>
      <c r="N391" s="33">
        <f t="shared" si="50"/>
        <v>1415850.8734998119</v>
      </c>
      <c r="O391" s="33">
        <f t="shared" si="50"/>
        <v>1449727.2479269272</v>
      </c>
      <c r="P391" s="33">
        <f t="shared" si="50"/>
        <v>1484329.3788692011</v>
      </c>
      <c r="Q391" s="33">
        <f t="shared" si="50"/>
        <v>1519674.324492112</v>
      </c>
      <c r="R391" s="33">
        <f t="shared" si="50"/>
        <v>1555779.534985153</v>
      </c>
      <c r="S391" s="33">
        <f t="shared" si="50"/>
        <v>1592662.8614195234</v>
      </c>
      <c r="T391" s="33">
        <f t="shared" si="50"/>
        <v>1630342.5648033239</v>
      </c>
      <c r="U391" s="33">
        <f t="shared" si="50"/>
        <v>1668837.3253386014</v>
      </c>
      <c r="V391" s="33">
        <f t="shared" si="50"/>
        <v>1708166.2518847052</v>
      </c>
      <c r="W391" s="33">
        <f t="shared" si="50"/>
        <v>1748348.8916324975</v>
      </c>
      <c r="X391" s="33">
        <f t="shared" si="50"/>
        <v>1789405.2399940726</v>
      </c>
      <c r="Y391" s="33">
        <f t="shared" si="50"/>
        <v>1831355.7507127256</v>
      </c>
      <c r="Z391" s="33">
        <f t="shared" si="50"/>
        <v>1874221.3461980398</v>
      </c>
      <c r="AA391" s="33">
        <f t="shared" si="50"/>
        <v>1918023.4280910369</v>
      </c>
      <c r="AB391" s="33">
        <f t="shared" si="50"/>
        <v>1962783.8880644746</v>
      </c>
      <c r="AC391" s="33">
        <f t="shared" si="50"/>
        <v>2008525.1188634566</v>
      </c>
      <c r="AD391" s="33">
        <f t="shared" si="50"/>
        <v>2055270.0255916596</v>
      </c>
      <c r="AE391" s="33">
        <f t="shared" si="50"/>
        <v>2103042.0372485775</v>
      </c>
      <c r="AF391" s="33">
        <f t="shared" si="50"/>
        <v>2151865.1185233099</v>
      </c>
      <c r="AG391" s="33">
        <f t="shared" si="50"/>
        <v>2201763.7818505522</v>
      </c>
      <c r="AH391" s="33">
        <f t="shared" si="50"/>
        <v>2252763.0997345368</v>
      </c>
      <c r="AI391" s="33">
        <f t="shared" si="50"/>
        <v>2304888.7173468485</v>
      </c>
      <c r="AJ391" s="33">
        <f t="shared" si="50"/>
        <v>2358166.8654041081</v>
      </c>
      <c r="AK391" s="33">
        <f t="shared" si="50"/>
        <v>2412624.3733317144</v>
      </c>
      <c r="AL391" s="33">
        <f t="shared" si="50"/>
        <v>2468288.6827199026</v>
      </c>
      <c r="AM391" s="33">
        <f t="shared" si="50"/>
        <v>2525187.8610785673</v>
      </c>
      <c r="AN391" s="33">
        <f t="shared" si="50"/>
        <v>2583350.6158974166</v>
      </c>
      <c r="AO391" s="33">
        <f t="shared" si="50"/>
        <v>2642806.3090181579</v>
      </c>
      <c r="AP391" s="33">
        <f t="shared" si="50"/>
        <v>2703584.9713255856</v>
      </c>
      <c r="AQ391" s="33">
        <f t="shared" si="50"/>
        <v>2765717.3177645593</v>
      </c>
      <c r="AR391" s="33">
        <f t="shared" si="50"/>
        <v>2829234.7626900636</v>
      </c>
      <c r="AS391" s="34">
        <f t="shared" si="50"/>
        <v>2894169.4355576281</v>
      </c>
      <c r="AU391"/>
      <c r="AV391"/>
      <c r="AW391"/>
      <c r="AX391"/>
      <c r="AY391"/>
      <c r="AZ391"/>
    </row>
    <row r="392" spans="1:56" x14ac:dyDescent="0.2">
      <c r="A392" s="6"/>
      <c r="B392" s="130"/>
      <c r="C392" s="131" t="s">
        <v>778</v>
      </c>
      <c r="D392" s="131"/>
      <c r="E392" s="132">
        <f t="shared" ref="E392:AS392" si="51">E389/E391</f>
        <v>0.2123615316490513</v>
      </c>
      <c r="F392" s="132">
        <f t="shared" si="51"/>
        <v>0.65351055927466328</v>
      </c>
      <c r="G392" s="132">
        <f t="shared" si="51"/>
        <v>0.25964807978310672</v>
      </c>
      <c r="H392" s="132">
        <f t="shared" si="51"/>
        <v>-5.692285825198086E-2</v>
      </c>
      <c r="I392" s="132">
        <f t="shared" si="51"/>
        <v>-4.2627634021902276E-2</v>
      </c>
      <c r="J392" s="132">
        <f t="shared" si="51"/>
        <v>-4.5544627753619268E-2</v>
      </c>
      <c r="K392" s="133">
        <f t="shared" si="51"/>
        <v>-0.78775012037637659</v>
      </c>
      <c r="L392" s="133">
        <f t="shared" si="51"/>
        <v>-1.368121649740293</v>
      </c>
      <c r="M392" s="133">
        <f t="shared" si="51"/>
        <v>-1.788587322230949</v>
      </c>
      <c r="N392" s="133">
        <f t="shared" si="51"/>
        <v>-2.0542583207598604</v>
      </c>
      <c r="O392" s="133">
        <f t="shared" si="51"/>
        <v>-2.1700552546731888</v>
      </c>
      <c r="P392" s="133">
        <f t="shared" si="51"/>
        <v>-2.1407185302918332</v>
      </c>
      <c r="Q392" s="133">
        <f t="shared" si="51"/>
        <v>-1.9708180097777079</v>
      </c>
      <c r="R392" s="133">
        <f t="shared" si="51"/>
        <v>-1.6647620131112875</v>
      </c>
      <c r="S392" s="133">
        <f t="shared" si="51"/>
        <v>-1.2268057132853842</v>
      </c>
      <c r="T392" s="133">
        <f t="shared" si="51"/>
        <v>-0.66105897058613716</v>
      </c>
      <c r="U392" s="133">
        <f t="shared" si="51"/>
        <v>2.8506352003066619E-2</v>
      </c>
      <c r="V392" s="133">
        <f t="shared" si="51"/>
        <v>0.83804955371622947</v>
      </c>
      <c r="W392" s="133">
        <f t="shared" si="51"/>
        <v>1.7638547058365195</v>
      </c>
      <c r="X392" s="133">
        <f t="shared" si="51"/>
        <v>2.8023246739126972</v>
      </c>
      <c r="Y392" s="133">
        <f t="shared" si="51"/>
        <v>3.949975522437708</v>
      </c>
      <c r="Z392" s="133">
        <f t="shared" si="51"/>
        <v>5.2034312744442275</v>
      </c>
      <c r="AA392" s="133">
        <f t="shared" si="51"/>
        <v>6.5594190006390756</v>
      </c>
      <c r="AB392" s="133">
        <f t="shared" si="51"/>
        <v>8.0147642146763687</v>
      </c>
      <c r="AC392" s="133">
        <f t="shared" si="51"/>
        <v>9.5663865529760859</v>
      </c>
      <c r="AD392" s="133">
        <f t="shared" si="51"/>
        <v>11.211295719147071</v>
      </c>
      <c r="AE392" s="133">
        <f t="shared" si="51"/>
        <v>12.946587674585912</v>
      </c>
      <c r="AF392" s="133">
        <f t="shared" si="51"/>
        <v>14.76944105820885</v>
      </c>
      <c r="AG392" s="133">
        <f t="shared" si="51"/>
        <v>16.677113819544534</v>
      </c>
      <c r="AH392" s="133">
        <f t="shared" si="51"/>
        <v>18.666940050582138</v>
      </c>
      <c r="AI392" s="133">
        <f t="shared" si="51"/>
        <v>20.73632700284076</v>
      </c>
      <c r="AJ392" s="133">
        <f t="shared" si="51"/>
        <v>22.88275227711188</v>
      </c>
      <c r="AK392" s="133">
        <f t="shared" si="51"/>
        <v>25.103761174233014</v>
      </c>
      <c r="AL392" s="133">
        <f t="shared" si="51"/>
        <v>27.396964196087044</v>
      </c>
      <c r="AM392" s="133">
        <f t="shared" si="51"/>
        <v>29.760034686790995</v>
      </c>
      <c r="AN392" s="133">
        <f t="shared" si="51"/>
        <v>32.19070660474928</v>
      </c>
      <c r="AO392" s="133">
        <f t="shared" si="51"/>
        <v>34.68677241690235</v>
      </c>
      <c r="AP392" s="133">
        <f t="shared" si="51"/>
        <v>37.246081107108012</v>
      </c>
      <c r="AQ392" s="133">
        <f t="shared" si="51"/>
        <v>39.866536291153871</v>
      </c>
      <c r="AR392" s="133">
        <f t="shared" si="51"/>
        <v>42.546094431417316</v>
      </c>
      <c r="AS392" s="134">
        <f t="shared" si="51"/>
        <v>45.282763144671534</v>
      </c>
      <c r="AU392"/>
      <c r="AV392"/>
      <c r="AW392"/>
      <c r="AX392"/>
      <c r="AY392"/>
      <c r="AZ392"/>
    </row>
    <row r="393" spans="1:56" x14ac:dyDescent="0.2">
      <c r="F393" s="135"/>
      <c r="G393" s="135"/>
      <c r="H393" s="135"/>
      <c r="I393" s="135"/>
      <c r="J393" s="135"/>
      <c r="K393" s="135"/>
      <c r="L393" s="135"/>
      <c r="M393" s="135"/>
      <c r="N393" s="135"/>
      <c r="O393" s="135"/>
      <c r="P393" s="135"/>
      <c r="Q393" s="135"/>
      <c r="R393" s="135"/>
      <c r="S393" s="135"/>
      <c r="T393" s="135"/>
      <c r="U393" s="135"/>
      <c r="V393" s="135"/>
      <c r="W393" s="135"/>
      <c r="X393" s="135"/>
      <c r="Y393" s="135"/>
      <c r="Z393" s="135"/>
      <c r="AA393" s="135"/>
      <c r="AB393" s="135"/>
      <c r="AC393" s="135"/>
      <c r="AD393" s="135"/>
      <c r="AE393" s="135"/>
      <c r="AF393" s="135"/>
      <c r="AG393" s="135"/>
      <c r="AH393" s="135"/>
      <c r="AI393" s="135"/>
      <c r="AJ393" s="135"/>
      <c r="AK393" s="135"/>
      <c r="AL393" s="135"/>
      <c r="AM393" s="135"/>
      <c r="AN393" s="135"/>
      <c r="AO393" s="135"/>
      <c r="AP393" s="135"/>
      <c r="AQ393" s="135"/>
      <c r="AR393" s="135"/>
      <c r="AS393" s="135"/>
      <c r="BB393" s="135"/>
    </row>
    <row r="394" spans="1:56" x14ac:dyDescent="0.2">
      <c r="B394" s="14" t="s">
        <v>779</v>
      </c>
      <c r="C394" s="14"/>
      <c r="D394" s="14"/>
      <c r="E394" s="137"/>
      <c r="F394" s="137"/>
      <c r="G394" s="135"/>
      <c r="H394" s="135"/>
      <c r="I394" s="135"/>
      <c r="J394" s="135"/>
      <c r="K394" s="135"/>
      <c r="L394" s="135"/>
      <c r="M394" s="135"/>
      <c r="N394" s="135"/>
      <c r="O394" s="135"/>
      <c r="P394" s="135"/>
      <c r="Q394" s="135"/>
      <c r="R394" s="135"/>
      <c r="S394" s="135"/>
      <c r="T394" s="135"/>
      <c r="U394" s="135"/>
      <c r="V394" s="135"/>
      <c r="W394" s="135"/>
      <c r="X394" s="135"/>
      <c r="Y394" s="135"/>
      <c r="Z394" s="135"/>
      <c r="AA394" s="135"/>
      <c r="AB394" s="135"/>
      <c r="AC394" s="135"/>
      <c r="AD394" s="135"/>
      <c r="AE394" s="135"/>
      <c r="AF394" s="135"/>
      <c r="AG394" s="135"/>
      <c r="AH394" s="135"/>
      <c r="AI394" s="135"/>
      <c r="AJ394" s="135"/>
      <c r="AK394" s="135"/>
      <c r="AL394" s="135"/>
      <c r="AM394" s="135"/>
      <c r="AN394" s="135"/>
      <c r="AO394" s="135"/>
      <c r="AP394" s="135"/>
      <c r="AQ394" s="135"/>
      <c r="AR394" s="135"/>
      <c r="AS394" s="135"/>
      <c r="BB394" s="135"/>
    </row>
    <row r="395" spans="1:56" x14ac:dyDescent="0.2">
      <c r="D395" s="4" t="s">
        <v>780</v>
      </c>
      <c r="E395" s="138">
        <f t="shared" ref="E395:F395" si="52">E185/E$106</f>
        <v>0.7336959309963228</v>
      </c>
      <c r="F395" s="138">
        <f t="shared" si="52"/>
        <v>0.56948157305409863</v>
      </c>
      <c r="G395" s="135"/>
      <c r="H395" s="135"/>
      <c r="I395" s="135"/>
      <c r="J395" s="135"/>
      <c r="K395" s="135"/>
      <c r="L395" s="135"/>
      <c r="M395" s="135"/>
      <c r="N395" s="135"/>
      <c r="O395" s="135"/>
      <c r="P395" s="135"/>
      <c r="Q395" s="135"/>
      <c r="R395" s="135"/>
      <c r="S395" s="135"/>
      <c r="T395" s="135"/>
      <c r="U395" s="135"/>
      <c r="V395" s="135"/>
      <c r="W395" s="135"/>
      <c r="X395" s="135"/>
      <c r="Y395" s="135"/>
      <c r="Z395" s="135"/>
      <c r="AA395" s="135"/>
      <c r="AB395" s="135"/>
      <c r="AC395" s="135"/>
      <c r="AD395" s="135"/>
      <c r="AE395" s="135"/>
      <c r="AF395" s="135"/>
      <c r="AG395" s="135"/>
      <c r="AH395" s="135"/>
      <c r="AI395" s="135"/>
      <c r="AJ395" s="135"/>
      <c r="AK395" s="135"/>
      <c r="AL395" s="135"/>
      <c r="AM395" s="135"/>
      <c r="AN395" s="135"/>
      <c r="AO395" s="135"/>
      <c r="AP395" s="135"/>
      <c r="AQ395" s="135"/>
      <c r="AR395" s="135"/>
      <c r="AS395" s="135"/>
      <c r="BB395" s="135"/>
    </row>
    <row r="396" spans="1:56" x14ac:dyDescent="0.2">
      <c r="D396" s="4" t="s">
        <v>781</v>
      </c>
      <c r="E396" s="138">
        <f t="shared" ref="E396:F396" si="53">E199/E$106</f>
        <v>0.12649399764778668</v>
      </c>
      <c r="F396" s="138">
        <f t="shared" si="53"/>
        <v>0.12150271331563514</v>
      </c>
      <c r="G396" s="135"/>
      <c r="H396" s="135"/>
      <c r="I396" s="135"/>
      <c r="J396" s="135"/>
      <c r="K396" s="135"/>
      <c r="L396" s="135"/>
      <c r="M396" s="135"/>
      <c r="N396" s="135"/>
      <c r="O396" s="135"/>
      <c r="P396" s="135"/>
      <c r="Q396" s="135"/>
      <c r="R396" s="135"/>
      <c r="S396" s="135"/>
      <c r="T396" s="135"/>
      <c r="U396" s="135"/>
      <c r="V396" s="135"/>
      <c r="W396" s="135"/>
      <c r="X396" s="135"/>
      <c r="Y396" s="135"/>
      <c r="Z396" s="135"/>
      <c r="AA396" s="135"/>
      <c r="AB396" s="135"/>
      <c r="AC396" s="135"/>
      <c r="AD396" s="135"/>
      <c r="AE396" s="135"/>
      <c r="AF396" s="135"/>
      <c r="AG396" s="135"/>
      <c r="AH396" s="135"/>
      <c r="AI396" s="135"/>
      <c r="AJ396" s="135"/>
      <c r="AK396" s="135"/>
      <c r="AL396" s="135"/>
      <c r="AM396" s="135"/>
      <c r="AN396" s="135"/>
      <c r="AO396" s="135"/>
      <c r="AP396" s="135"/>
      <c r="AQ396" s="135"/>
      <c r="AR396" s="135"/>
      <c r="AS396" s="135"/>
      <c r="BB396" s="135"/>
    </row>
    <row r="397" spans="1:56" x14ac:dyDescent="0.2">
      <c r="D397" s="4" t="s">
        <v>782</v>
      </c>
      <c r="E397" s="138">
        <f t="shared" ref="E397:F397" si="54">E219/E$106</f>
        <v>7.8944200369296585E-2</v>
      </c>
      <c r="F397" s="138">
        <f t="shared" si="54"/>
        <v>7.8970767279748805E-2</v>
      </c>
      <c r="G397" s="135"/>
      <c r="H397" s="135"/>
      <c r="I397" s="135"/>
      <c r="J397" s="135"/>
      <c r="K397" s="135"/>
      <c r="L397" s="135"/>
      <c r="M397" s="135"/>
      <c r="N397" s="135"/>
      <c r="O397" s="135"/>
      <c r="P397" s="135"/>
      <c r="Q397" s="135"/>
      <c r="R397" s="135"/>
      <c r="S397" s="135"/>
      <c r="T397" s="135"/>
      <c r="U397" s="135"/>
      <c r="V397" s="135"/>
      <c r="W397" s="135"/>
      <c r="X397" s="135"/>
      <c r="Y397" s="135"/>
      <c r="Z397" s="135"/>
      <c r="AA397" s="135"/>
      <c r="AB397" s="135"/>
      <c r="AC397" s="135"/>
      <c r="AD397" s="135"/>
      <c r="AE397" s="135"/>
      <c r="AF397" s="135"/>
      <c r="AG397" s="135"/>
      <c r="AH397" s="135"/>
      <c r="AI397" s="135"/>
      <c r="AJ397" s="135"/>
      <c r="AK397" s="135"/>
      <c r="AL397" s="135"/>
      <c r="AM397" s="135"/>
      <c r="AN397" s="135"/>
      <c r="AO397" s="135"/>
      <c r="AP397" s="135"/>
      <c r="AQ397" s="135"/>
      <c r="AR397" s="135"/>
      <c r="AS397" s="135"/>
      <c r="BB397" s="135"/>
    </row>
    <row r="398" spans="1:56" x14ac:dyDescent="0.2">
      <c r="D398" s="4" t="s">
        <v>783</v>
      </c>
      <c r="E398" s="138">
        <f t="shared" ref="E398:F398" si="55">(E245+E239+E227)/E$106</f>
        <v>9.9124057707292462E-2</v>
      </c>
      <c r="F398" s="138">
        <f t="shared" si="55"/>
        <v>0.14985489695893991</v>
      </c>
      <c r="G398" s="135"/>
      <c r="H398" s="135"/>
      <c r="I398" s="135"/>
      <c r="J398" s="135"/>
      <c r="K398" s="135"/>
      <c r="L398" s="135"/>
      <c r="M398" s="135"/>
      <c r="N398" s="135"/>
      <c r="O398" s="135"/>
      <c r="P398" s="135"/>
      <c r="Q398" s="135"/>
      <c r="R398" s="135"/>
      <c r="S398" s="135"/>
      <c r="T398" s="135"/>
      <c r="U398" s="135"/>
      <c r="V398" s="135"/>
      <c r="W398" s="135"/>
      <c r="X398" s="135"/>
      <c r="Y398" s="135"/>
      <c r="Z398" s="135"/>
      <c r="AA398" s="135"/>
      <c r="AB398" s="135"/>
      <c r="AC398" s="135"/>
      <c r="AD398" s="135"/>
      <c r="AE398" s="135"/>
      <c r="AF398" s="135"/>
      <c r="AG398" s="135"/>
      <c r="AH398" s="135"/>
      <c r="AI398" s="135"/>
      <c r="AJ398" s="135"/>
      <c r="AK398" s="135"/>
      <c r="AL398" s="135"/>
      <c r="AM398" s="135"/>
      <c r="AN398" s="135"/>
      <c r="AO398" s="135"/>
      <c r="AP398" s="135"/>
      <c r="AQ398" s="135"/>
      <c r="AR398" s="135"/>
      <c r="AS398" s="135"/>
      <c r="BB398" s="135"/>
    </row>
    <row r="399" spans="1:56" x14ac:dyDescent="0.2">
      <c r="D399" s="4" t="s">
        <v>784</v>
      </c>
      <c r="E399" s="138">
        <f t="shared" ref="E399:F399" si="56">E251/E$106</f>
        <v>0</v>
      </c>
      <c r="F399" s="138">
        <f t="shared" si="56"/>
        <v>1.0000000000000002E-2</v>
      </c>
      <c r="G399" s="135"/>
      <c r="H399" s="135"/>
      <c r="I399" s="135"/>
      <c r="J399" s="135"/>
      <c r="K399" s="135"/>
      <c r="L399" s="135"/>
      <c r="M399" s="135"/>
      <c r="N399" s="135"/>
      <c r="O399" s="135"/>
      <c r="P399" s="135"/>
      <c r="Q399" s="135"/>
      <c r="R399" s="135"/>
      <c r="S399" s="135"/>
      <c r="T399" s="135"/>
      <c r="U399" s="135"/>
      <c r="V399" s="135"/>
      <c r="W399" s="135"/>
      <c r="X399" s="135"/>
      <c r="Y399" s="135"/>
      <c r="Z399" s="135"/>
      <c r="AA399" s="135"/>
      <c r="AB399" s="135"/>
      <c r="AC399" s="135"/>
      <c r="AD399" s="135"/>
      <c r="AE399" s="135"/>
      <c r="AF399" s="135"/>
      <c r="AG399" s="135"/>
      <c r="AH399" s="135"/>
      <c r="AI399" s="135"/>
      <c r="AJ399" s="135"/>
      <c r="AK399" s="135"/>
      <c r="AL399" s="135"/>
      <c r="AM399" s="135"/>
      <c r="AN399" s="135"/>
      <c r="AO399" s="135"/>
      <c r="AP399" s="135"/>
      <c r="AQ399" s="135"/>
      <c r="AR399" s="135"/>
      <c r="AS399" s="135"/>
      <c r="BB399" s="135"/>
    </row>
    <row r="400" spans="1:56" x14ac:dyDescent="0.2">
      <c r="E400" s="4"/>
      <c r="F400" s="135"/>
      <c r="G400" s="135"/>
      <c r="H400" s="135"/>
      <c r="I400" s="135"/>
      <c r="J400" s="135"/>
      <c r="K400" s="135"/>
      <c r="L400" s="135"/>
      <c r="M400" s="135"/>
      <c r="N400" s="135"/>
      <c r="O400" s="135"/>
      <c r="P400" s="135"/>
      <c r="Q400" s="135"/>
      <c r="R400" s="135"/>
      <c r="S400" s="135"/>
      <c r="T400" s="135"/>
      <c r="U400" s="135"/>
      <c r="V400" s="135"/>
      <c r="W400" s="135"/>
      <c r="X400" s="135"/>
      <c r="Y400" s="135"/>
      <c r="Z400" s="135"/>
      <c r="AA400" s="135"/>
      <c r="AB400" s="135"/>
      <c r="AC400" s="135"/>
      <c r="AD400" s="135"/>
      <c r="AE400" s="135"/>
      <c r="AF400" s="135"/>
      <c r="AG400" s="135"/>
      <c r="AH400" s="135"/>
      <c r="AI400" s="135"/>
      <c r="AJ400" s="135"/>
      <c r="AK400" s="135"/>
      <c r="AL400" s="135"/>
      <c r="AM400" s="135"/>
      <c r="AN400" s="135"/>
      <c r="AO400" s="135"/>
      <c r="AP400" s="135"/>
      <c r="AQ400" s="135"/>
      <c r="AR400" s="135"/>
      <c r="AS400" s="135"/>
      <c r="BB400" s="135"/>
    </row>
    <row r="401" spans="2:54" x14ac:dyDescent="0.2">
      <c r="B401" s="14" t="s">
        <v>785</v>
      </c>
      <c r="C401" s="14"/>
      <c r="D401" s="14"/>
      <c r="E401" s="137"/>
      <c r="F401" s="137"/>
      <c r="G401" s="135"/>
      <c r="H401" s="135"/>
      <c r="I401" s="135"/>
      <c r="J401" s="135"/>
      <c r="K401" s="135"/>
      <c r="L401" s="135"/>
      <c r="M401" s="135"/>
      <c r="N401" s="135"/>
      <c r="O401" s="135"/>
      <c r="P401" s="135"/>
      <c r="Q401" s="135"/>
      <c r="R401" s="135"/>
      <c r="S401" s="135"/>
      <c r="T401" s="135"/>
      <c r="U401" s="135"/>
      <c r="V401" s="135"/>
      <c r="W401" s="135"/>
      <c r="X401" s="135"/>
      <c r="Y401" s="135"/>
      <c r="Z401" s="135"/>
      <c r="AA401" s="135"/>
      <c r="AB401" s="135"/>
      <c r="AC401" s="135"/>
      <c r="AD401" s="135"/>
      <c r="AE401" s="135"/>
      <c r="AF401" s="135"/>
      <c r="AG401" s="135"/>
      <c r="AH401" s="135"/>
      <c r="AI401" s="135"/>
      <c r="AJ401" s="135"/>
      <c r="AK401" s="135"/>
      <c r="AL401" s="135"/>
      <c r="AM401" s="135"/>
      <c r="AN401" s="135"/>
      <c r="AO401" s="135"/>
      <c r="AP401" s="135"/>
      <c r="AQ401" s="135"/>
      <c r="AR401" s="135"/>
      <c r="AS401" s="135"/>
      <c r="BB401" s="135"/>
    </row>
    <row r="402" spans="2:54" x14ac:dyDescent="0.2">
      <c r="D402" s="4" t="s">
        <v>786</v>
      </c>
      <c r="E402" s="140">
        <f t="shared" ref="E402:F402" si="57">E264/E106</f>
        <v>-5.5327218087764522E-2</v>
      </c>
      <c r="F402" s="139">
        <f t="shared" si="57"/>
        <v>4.9444922761131084E-2</v>
      </c>
      <c r="G402" s="135"/>
      <c r="H402" s="135"/>
      <c r="I402" s="135"/>
      <c r="J402" s="135"/>
      <c r="K402" s="135"/>
      <c r="L402" s="135"/>
      <c r="M402" s="135"/>
      <c r="N402" s="135"/>
      <c r="O402" s="135"/>
      <c r="P402" s="135"/>
      <c r="Q402" s="135"/>
      <c r="R402" s="135"/>
      <c r="S402" s="135"/>
      <c r="T402" s="135"/>
      <c r="U402" s="135"/>
      <c r="V402" s="135"/>
      <c r="W402" s="135"/>
      <c r="X402" s="135"/>
      <c r="Y402" s="135"/>
      <c r="Z402" s="135"/>
      <c r="AA402" s="135"/>
      <c r="AB402" s="135"/>
      <c r="AC402" s="135"/>
      <c r="AD402" s="135"/>
      <c r="AE402" s="135"/>
      <c r="AF402" s="135"/>
      <c r="AG402" s="135"/>
      <c r="AH402" s="135"/>
      <c r="AI402" s="135"/>
      <c r="AJ402" s="135"/>
      <c r="AK402" s="135"/>
      <c r="AL402" s="135"/>
      <c r="AM402" s="135"/>
      <c r="AN402" s="135"/>
      <c r="AO402" s="135"/>
      <c r="AP402" s="135"/>
      <c r="AQ402" s="135"/>
      <c r="AR402" s="135"/>
      <c r="AS402" s="135"/>
      <c r="BB402" s="135"/>
    </row>
    <row r="403" spans="2:54" x14ac:dyDescent="0.2">
      <c r="D403" s="4" t="s">
        <v>787</v>
      </c>
      <c r="E403" s="140">
        <f t="shared" ref="E403" si="58">E346/E106</f>
        <v>-3.9343083532003241E-2</v>
      </c>
      <c r="F403" s="139">
        <f>F346/F106</f>
        <v>4.8388920328195126E-2</v>
      </c>
      <c r="G403" s="135"/>
      <c r="H403" s="135"/>
      <c r="I403" s="135"/>
      <c r="J403" s="135"/>
      <c r="K403" s="135"/>
      <c r="L403" s="135"/>
      <c r="M403" s="135"/>
      <c r="N403" s="135"/>
      <c r="O403" s="135"/>
      <c r="P403" s="135"/>
      <c r="Q403" s="135"/>
      <c r="R403" s="135"/>
      <c r="S403" s="135"/>
      <c r="T403" s="135"/>
      <c r="U403" s="135"/>
      <c r="V403" s="135"/>
      <c r="W403" s="135"/>
      <c r="X403" s="135"/>
      <c r="Y403" s="135"/>
      <c r="Z403" s="135"/>
      <c r="AA403" s="135"/>
      <c r="AB403" s="135"/>
      <c r="AC403" s="135"/>
      <c r="AD403" s="135"/>
      <c r="AE403" s="135"/>
      <c r="AF403" s="135"/>
      <c r="AG403" s="135"/>
      <c r="AH403" s="135"/>
      <c r="AI403" s="135"/>
      <c r="AJ403" s="135"/>
      <c r="AK403" s="135"/>
      <c r="AL403" s="135"/>
      <c r="AM403" s="135"/>
      <c r="AN403" s="135"/>
      <c r="AO403" s="135"/>
      <c r="AP403" s="135"/>
      <c r="AQ403" s="135"/>
      <c r="AR403" s="135"/>
      <c r="AS403" s="135"/>
      <c r="BB403" s="135"/>
    </row>
    <row r="404" spans="2:54" x14ac:dyDescent="0.2">
      <c r="F404" s="135"/>
      <c r="G404" s="135"/>
      <c r="H404" s="135"/>
      <c r="I404" s="135"/>
      <c r="J404" s="135"/>
      <c r="K404" s="135"/>
      <c r="L404" s="135"/>
      <c r="M404" s="135"/>
      <c r="N404" s="135"/>
      <c r="O404" s="135"/>
      <c r="P404" s="135"/>
      <c r="Q404" s="135"/>
      <c r="R404" s="135"/>
      <c r="S404" s="135"/>
      <c r="T404" s="135"/>
      <c r="U404" s="135"/>
      <c r="V404" s="135"/>
      <c r="W404" s="135"/>
      <c r="X404" s="135"/>
      <c r="Y404" s="135"/>
      <c r="Z404" s="135"/>
      <c r="AA404" s="135"/>
      <c r="AB404" s="135"/>
      <c r="AC404" s="135"/>
      <c r="AD404" s="135"/>
      <c r="AE404" s="135"/>
      <c r="AF404" s="135"/>
      <c r="AG404" s="135"/>
      <c r="AH404" s="135"/>
      <c r="AI404" s="135"/>
      <c r="AJ404" s="135"/>
      <c r="AK404" s="135"/>
      <c r="AL404" s="135"/>
      <c r="AM404" s="135"/>
      <c r="AN404" s="135"/>
      <c r="AO404" s="135"/>
      <c r="AP404" s="135"/>
      <c r="AQ404" s="135"/>
      <c r="AR404" s="135"/>
      <c r="AS404" s="135"/>
      <c r="BB404" s="135"/>
    </row>
    <row r="405" spans="2:54" x14ac:dyDescent="0.2">
      <c r="F405" s="135"/>
      <c r="G405" s="135"/>
      <c r="H405" s="135"/>
      <c r="I405" s="135"/>
      <c r="J405" s="135"/>
      <c r="K405" s="135"/>
      <c r="L405" s="135"/>
      <c r="M405" s="135"/>
      <c r="N405" s="135"/>
      <c r="O405" s="135"/>
      <c r="P405" s="135"/>
      <c r="Q405" s="135"/>
      <c r="R405" s="135"/>
      <c r="S405" s="135"/>
      <c r="T405" s="135"/>
      <c r="U405" s="135"/>
      <c r="V405" s="135"/>
      <c r="W405" s="135"/>
      <c r="X405" s="135"/>
      <c r="Y405" s="135"/>
      <c r="Z405" s="135"/>
      <c r="AA405" s="135"/>
      <c r="AB405" s="135"/>
      <c r="AC405" s="135"/>
      <c r="AD405" s="135"/>
      <c r="AE405" s="135"/>
      <c r="AF405" s="135"/>
      <c r="AG405" s="135"/>
      <c r="AH405" s="135"/>
      <c r="AI405" s="135"/>
      <c r="AJ405" s="135"/>
      <c r="AK405" s="135"/>
      <c r="AL405" s="135"/>
      <c r="AM405" s="135"/>
      <c r="AN405" s="135"/>
      <c r="AO405" s="135"/>
      <c r="AP405" s="135"/>
      <c r="AQ405" s="135"/>
      <c r="AR405" s="135"/>
      <c r="AS405" s="135"/>
      <c r="BB405" s="135"/>
    </row>
    <row r="406" spans="2:54" x14ac:dyDescent="0.2">
      <c r="F406" s="141"/>
      <c r="G406" s="135"/>
      <c r="H406" s="135"/>
      <c r="I406" s="135"/>
      <c r="J406" s="135"/>
      <c r="K406" s="135"/>
      <c r="L406" s="135"/>
      <c r="M406" s="135"/>
      <c r="N406" s="135"/>
      <c r="O406" s="135"/>
      <c r="P406" s="135"/>
      <c r="Q406" s="135"/>
      <c r="R406" s="135"/>
      <c r="S406" s="135"/>
      <c r="T406" s="135"/>
      <c r="U406" s="135"/>
      <c r="V406" s="135"/>
      <c r="W406" s="135"/>
      <c r="X406" s="135"/>
      <c r="Y406" s="135"/>
      <c r="Z406" s="135"/>
      <c r="AA406" s="135"/>
      <c r="AB406" s="135"/>
      <c r="AC406" s="135"/>
      <c r="AD406" s="135"/>
      <c r="AE406" s="135"/>
      <c r="AF406" s="135"/>
      <c r="AG406" s="135"/>
      <c r="AH406" s="135"/>
      <c r="AI406" s="135"/>
      <c r="AJ406" s="135"/>
      <c r="AK406" s="135"/>
      <c r="AL406" s="135"/>
      <c r="AM406" s="135"/>
      <c r="AN406" s="135"/>
      <c r="AO406" s="135"/>
      <c r="AP406" s="135"/>
      <c r="AQ406" s="135"/>
      <c r="AR406" s="135"/>
      <c r="AS406" s="135"/>
      <c r="BB406" s="135"/>
    </row>
    <row r="407" spans="2:54" x14ac:dyDescent="0.2">
      <c r="F407" s="135"/>
      <c r="G407" s="135"/>
      <c r="H407" s="135"/>
      <c r="I407" s="135"/>
      <c r="J407" s="135"/>
      <c r="K407" s="135"/>
      <c r="L407" s="135"/>
      <c r="M407" s="135"/>
      <c r="N407" s="135"/>
      <c r="O407" s="135"/>
      <c r="P407" s="135"/>
      <c r="Q407" s="135"/>
      <c r="R407" s="135"/>
      <c r="S407" s="135"/>
      <c r="T407" s="135"/>
      <c r="U407" s="135"/>
      <c r="V407" s="135"/>
      <c r="W407" s="135"/>
      <c r="X407" s="135"/>
      <c r="Y407" s="135"/>
      <c r="Z407" s="135"/>
      <c r="AA407" s="135"/>
      <c r="AB407" s="135"/>
      <c r="AC407" s="135"/>
      <c r="AD407" s="135"/>
      <c r="AE407" s="135"/>
      <c r="AF407" s="135"/>
      <c r="AG407" s="135"/>
      <c r="AH407" s="135"/>
      <c r="AI407" s="135"/>
      <c r="AJ407" s="135"/>
      <c r="AK407" s="135"/>
      <c r="AL407" s="135"/>
      <c r="AM407" s="135"/>
      <c r="AN407" s="135"/>
      <c r="AO407" s="135"/>
      <c r="AP407" s="135"/>
      <c r="AQ407" s="135"/>
      <c r="AR407" s="135"/>
      <c r="AS407" s="135"/>
      <c r="BB407" s="135"/>
    </row>
    <row r="408" spans="2:54" x14ac:dyDescent="0.2">
      <c r="F408" s="142"/>
      <c r="G408" s="135"/>
      <c r="H408" s="135"/>
      <c r="I408" s="135"/>
      <c r="J408" s="135"/>
      <c r="K408" s="135"/>
      <c r="L408" s="135"/>
      <c r="M408" s="135"/>
      <c r="N408" s="135"/>
      <c r="O408" s="135"/>
      <c r="P408" s="135"/>
      <c r="Q408" s="135"/>
      <c r="R408" s="135"/>
      <c r="S408" s="135"/>
      <c r="T408" s="135"/>
      <c r="U408" s="135"/>
      <c r="V408" s="135"/>
      <c r="W408" s="135"/>
      <c r="X408" s="135"/>
      <c r="Y408" s="135"/>
      <c r="Z408" s="135"/>
      <c r="AA408" s="135"/>
      <c r="AB408" s="135"/>
      <c r="AC408" s="135"/>
      <c r="AD408" s="135"/>
      <c r="AE408" s="135"/>
      <c r="AF408" s="135"/>
      <c r="AG408" s="135"/>
      <c r="AH408" s="135"/>
      <c r="AI408" s="135"/>
      <c r="AJ408" s="135"/>
      <c r="AK408" s="135"/>
      <c r="AL408" s="135"/>
      <c r="AM408" s="135"/>
      <c r="AN408" s="135"/>
      <c r="AO408" s="135"/>
      <c r="AP408" s="135"/>
      <c r="AQ408" s="135"/>
      <c r="AR408" s="135"/>
      <c r="AS408" s="135"/>
      <c r="BB408" s="135"/>
    </row>
    <row r="409" spans="2:54" x14ac:dyDescent="0.2">
      <c r="F409" s="142"/>
      <c r="G409" s="135"/>
      <c r="H409" s="135"/>
      <c r="I409" s="135"/>
      <c r="J409" s="135"/>
      <c r="K409" s="135"/>
      <c r="L409" s="135"/>
      <c r="M409" s="135"/>
      <c r="N409" s="135"/>
      <c r="O409" s="135"/>
      <c r="P409" s="135"/>
      <c r="Q409" s="135"/>
      <c r="R409" s="135"/>
      <c r="S409" s="135"/>
      <c r="T409" s="135"/>
      <c r="U409" s="135"/>
      <c r="V409" s="135"/>
      <c r="W409" s="135"/>
      <c r="X409" s="135"/>
      <c r="Y409" s="135"/>
      <c r="Z409" s="135"/>
      <c r="AA409" s="135"/>
      <c r="AB409" s="135"/>
      <c r="AC409" s="135"/>
      <c r="AD409" s="135"/>
      <c r="AE409" s="135"/>
      <c r="AF409" s="135"/>
      <c r="AG409" s="135"/>
      <c r="AH409" s="135"/>
      <c r="AI409" s="135"/>
      <c r="AJ409" s="135"/>
      <c r="AK409" s="135"/>
      <c r="AL409" s="135"/>
      <c r="AM409" s="135"/>
      <c r="AN409" s="135"/>
      <c r="AO409" s="135"/>
      <c r="AP409" s="135"/>
      <c r="AQ409" s="135"/>
      <c r="AR409" s="135"/>
      <c r="AS409" s="135"/>
      <c r="BB409" s="135"/>
    </row>
    <row r="410" spans="2:54" x14ac:dyDescent="0.2">
      <c r="F410" s="135"/>
      <c r="G410" s="135"/>
      <c r="H410" s="135"/>
      <c r="I410" s="135"/>
      <c r="J410" s="135"/>
      <c r="K410" s="135"/>
      <c r="L410" s="135"/>
      <c r="M410" s="135"/>
      <c r="N410" s="135"/>
      <c r="O410" s="135"/>
      <c r="P410" s="135"/>
      <c r="Q410" s="135"/>
      <c r="R410" s="135"/>
      <c r="S410" s="135"/>
      <c r="T410" s="135"/>
      <c r="U410" s="135"/>
      <c r="V410" s="135"/>
      <c r="W410" s="135"/>
      <c r="X410" s="135"/>
      <c r="Y410" s="135"/>
      <c r="Z410" s="135"/>
      <c r="AA410" s="135"/>
      <c r="AB410" s="135"/>
      <c r="AC410" s="135"/>
      <c r="AD410" s="135"/>
      <c r="AE410" s="135"/>
      <c r="AF410" s="135"/>
      <c r="AG410" s="135"/>
      <c r="AH410" s="135"/>
      <c r="AI410" s="135"/>
      <c r="AJ410" s="135"/>
      <c r="AK410" s="135"/>
      <c r="AL410" s="135"/>
      <c r="AM410" s="135"/>
      <c r="AN410" s="135"/>
      <c r="AO410" s="135"/>
      <c r="AP410" s="135"/>
      <c r="AQ410" s="135"/>
      <c r="AR410" s="135"/>
      <c r="AS410" s="135"/>
      <c r="BB410" s="135"/>
    </row>
    <row r="411" spans="2:54" x14ac:dyDescent="0.2">
      <c r="F411" s="135"/>
      <c r="G411" s="135"/>
      <c r="H411" s="135"/>
      <c r="I411" s="135"/>
      <c r="J411" s="135"/>
      <c r="K411" s="135"/>
      <c r="L411" s="135"/>
      <c r="M411" s="135"/>
      <c r="N411" s="135"/>
      <c r="O411" s="135"/>
      <c r="P411" s="135"/>
      <c r="Q411" s="135"/>
      <c r="R411" s="135"/>
      <c r="S411" s="135"/>
      <c r="T411" s="135"/>
      <c r="U411" s="135"/>
      <c r="V411" s="135"/>
      <c r="W411" s="135"/>
      <c r="X411" s="135"/>
      <c r="Y411" s="135"/>
      <c r="Z411" s="135"/>
      <c r="AA411" s="135"/>
      <c r="AB411" s="135"/>
      <c r="AC411" s="135"/>
      <c r="AD411" s="135"/>
      <c r="AE411" s="135"/>
      <c r="AF411" s="135"/>
      <c r="AG411" s="135"/>
      <c r="AH411" s="135"/>
      <c r="AI411" s="135"/>
      <c r="AJ411" s="135"/>
      <c r="AK411" s="135"/>
      <c r="AL411" s="135"/>
      <c r="AM411" s="135"/>
      <c r="AN411" s="135"/>
      <c r="AO411" s="135"/>
      <c r="AP411" s="135"/>
      <c r="AQ411" s="135"/>
      <c r="AR411" s="135"/>
      <c r="AS411" s="135"/>
      <c r="BB411" s="135"/>
    </row>
    <row r="412" spans="2:54" x14ac:dyDescent="0.2">
      <c r="F412" s="135"/>
      <c r="G412" s="135"/>
      <c r="H412" s="135"/>
      <c r="I412" s="135"/>
      <c r="J412" s="135"/>
      <c r="K412" s="135"/>
      <c r="L412" s="135"/>
      <c r="M412" s="135"/>
      <c r="N412" s="135"/>
      <c r="O412" s="135"/>
      <c r="P412" s="135"/>
      <c r="Q412" s="135"/>
      <c r="R412" s="135"/>
      <c r="S412" s="135"/>
      <c r="T412" s="135"/>
      <c r="U412" s="135"/>
      <c r="V412" s="135"/>
      <c r="W412" s="135"/>
      <c r="X412" s="135"/>
      <c r="Y412" s="135"/>
      <c r="Z412" s="135"/>
      <c r="AA412" s="135"/>
      <c r="AB412" s="135"/>
      <c r="AC412" s="135"/>
      <c r="AD412" s="135"/>
      <c r="AE412" s="135"/>
      <c r="AF412" s="135"/>
      <c r="AG412" s="135"/>
      <c r="AH412" s="135"/>
      <c r="AI412" s="135"/>
      <c r="AJ412" s="135"/>
      <c r="AK412" s="135"/>
      <c r="AL412" s="135"/>
      <c r="AM412" s="135"/>
      <c r="AN412" s="135"/>
      <c r="AO412" s="135"/>
      <c r="AP412" s="135"/>
      <c r="AQ412" s="135"/>
      <c r="AR412" s="135"/>
      <c r="AS412" s="135"/>
      <c r="BB412" s="135"/>
    </row>
    <row r="413" spans="2:54" x14ac:dyDescent="0.2">
      <c r="F413" s="135"/>
      <c r="G413" s="135"/>
      <c r="H413" s="135"/>
      <c r="I413" s="135"/>
      <c r="J413" s="135"/>
      <c r="K413" s="135"/>
      <c r="L413" s="135"/>
      <c r="M413" s="135"/>
      <c r="N413" s="135"/>
      <c r="O413" s="135"/>
      <c r="P413" s="135"/>
      <c r="Q413" s="135"/>
      <c r="R413" s="135"/>
      <c r="S413" s="135"/>
      <c r="T413" s="135"/>
      <c r="U413" s="135"/>
      <c r="V413" s="135"/>
      <c r="W413" s="135"/>
      <c r="X413" s="135"/>
      <c r="Y413" s="135"/>
      <c r="Z413" s="135"/>
      <c r="AA413" s="135"/>
      <c r="AB413" s="135"/>
      <c r="AC413" s="135"/>
      <c r="AD413" s="135"/>
      <c r="AE413" s="135"/>
      <c r="AF413" s="135"/>
      <c r="AG413" s="135"/>
      <c r="AH413" s="135"/>
      <c r="AI413" s="135"/>
      <c r="AJ413" s="135"/>
      <c r="AK413" s="135"/>
      <c r="AL413" s="135"/>
      <c r="AM413" s="135"/>
      <c r="AN413" s="135"/>
      <c r="AO413" s="135"/>
      <c r="AP413" s="135"/>
      <c r="AQ413" s="135"/>
      <c r="AR413" s="135"/>
      <c r="AS413" s="135"/>
      <c r="BB413" s="135"/>
    </row>
    <row r="414" spans="2:54" x14ac:dyDescent="0.2">
      <c r="F414" s="135"/>
      <c r="G414" s="135"/>
      <c r="H414" s="135"/>
      <c r="I414" s="135"/>
      <c r="J414" s="135"/>
      <c r="K414" s="135"/>
      <c r="L414" s="135"/>
      <c r="M414" s="135"/>
      <c r="N414" s="135"/>
      <c r="O414" s="135"/>
      <c r="P414" s="135"/>
      <c r="Q414" s="135"/>
      <c r="R414" s="135"/>
      <c r="S414" s="135"/>
      <c r="T414" s="135"/>
      <c r="U414" s="135"/>
      <c r="V414" s="135"/>
      <c r="W414" s="135"/>
      <c r="X414" s="135"/>
      <c r="Y414" s="135"/>
      <c r="Z414" s="135"/>
      <c r="AA414" s="135"/>
      <c r="AB414" s="135"/>
      <c r="AC414" s="135"/>
      <c r="AD414" s="135"/>
      <c r="AE414" s="135"/>
      <c r="AF414" s="135"/>
      <c r="AG414" s="135"/>
      <c r="AH414" s="135"/>
      <c r="AI414" s="135"/>
      <c r="AJ414" s="135"/>
      <c r="AK414" s="135"/>
      <c r="AL414" s="135"/>
      <c r="AM414" s="135"/>
      <c r="AN414" s="135"/>
      <c r="AO414" s="135"/>
      <c r="AP414" s="135"/>
      <c r="AQ414" s="135"/>
      <c r="AR414" s="135"/>
      <c r="AS414" s="135"/>
      <c r="BB414" s="135"/>
    </row>
    <row r="415" spans="2:54" x14ac:dyDescent="0.2">
      <c r="F415" s="135"/>
      <c r="G415" s="135"/>
      <c r="H415" s="135"/>
      <c r="I415" s="135"/>
      <c r="J415" s="135"/>
      <c r="K415" s="135"/>
      <c r="L415" s="135"/>
      <c r="M415" s="135"/>
      <c r="N415" s="135"/>
      <c r="O415" s="135"/>
      <c r="P415" s="135"/>
      <c r="Q415" s="135"/>
      <c r="R415" s="135"/>
      <c r="S415" s="135"/>
      <c r="T415" s="135"/>
      <c r="U415" s="135"/>
      <c r="V415" s="135"/>
      <c r="W415" s="135"/>
      <c r="X415" s="135"/>
      <c r="Y415" s="135"/>
      <c r="Z415" s="135"/>
      <c r="AA415" s="135"/>
      <c r="AB415" s="135"/>
      <c r="AC415" s="135"/>
      <c r="AD415" s="135"/>
      <c r="AE415" s="135"/>
      <c r="AF415" s="135"/>
      <c r="AG415" s="135"/>
      <c r="AH415" s="135"/>
      <c r="AI415" s="135"/>
      <c r="AJ415" s="135"/>
      <c r="AK415" s="135"/>
      <c r="AL415" s="135"/>
      <c r="AM415" s="135"/>
      <c r="AN415" s="135"/>
      <c r="AO415" s="135"/>
      <c r="AP415" s="135"/>
      <c r="AQ415" s="135"/>
      <c r="AR415" s="135"/>
      <c r="AS415" s="135"/>
      <c r="BB415" s="135"/>
    </row>
    <row r="416" spans="2:54" x14ac:dyDescent="0.2">
      <c r="F416" s="135"/>
      <c r="G416" s="135"/>
      <c r="H416" s="135"/>
      <c r="I416" s="135"/>
      <c r="J416" s="135"/>
      <c r="K416" s="135"/>
      <c r="L416" s="135"/>
      <c r="M416" s="135"/>
      <c r="N416" s="135"/>
      <c r="O416" s="135"/>
      <c r="P416" s="135"/>
      <c r="Q416" s="135"/>
      <c r="R416" s="135"/>
      <c r="S416" s="135"/>
      <c r="T416" s="135"/>
      <c r="U416" s="135"/>
      <c r="V416" s="135"/>
      <c r="W416" s="135"/>
      <c r="X416" s="135"/>
      <c r="Y416" s="135"/>
      <c r="Z416" s="135"/>
      <c r="AA416" s="135"/>
      <c r="AB416" s="135"/>
      <c r="AC416" s="135"/>
      <c r="AD416" s="135"/>
      <c r="AE416" s="135"/>
      <c r="AF416" s="135"/>
      <c r="AG416" s="135"/>
      <c r="AH416" s="135"/>
      <c r="AI416" s="135"/>
      <c r="AJ416" s="135"/>
      <c r="AK416" s="135"/>
      <c r="AL416" s="135"/>
      <c r="AM416" s="135"/>
      <c r="AN416" s="135"/>
      <c r="AO416" s="135"/>
      <c r="AP416" s="135"/>
      <c r="AQ416" s="135"/>
      <c r="AR416" s="135"/>
      <c r="AS416" s="135"/>
      <c r="BB416" s="135"/>
    </row>
    <row r="417" spans="6:54" x14ac:dyDescent="0.2">
      <c r="F417" s="135"/>
      <c r="G417" s="135"/>
      <c r="H417" s="135"/>
      <c r="I417" s="135"/>
      <c r="J417" s="135"/>
      <c r="K417" s="135"/>
      <c r="L417" s="135"/>
      <c r="M417" s="135"/>
      <c r="N417" s="135"/>
      <c r="O417" s="135"/>
      <c r="P417" s="135"/>
      <c r="Q417" s="135"/>
      <c r="R417" s="135"/>
      <c r="S417" s="135"/>
      <c r="T417" s="135"/>
      <c r="U417" s="135"/>
      <c r="V417" s="135"/>
      <c r="W417" s="135"/>
      <c r="X417" s="135"/>
      <c r="Y417" s="135"/>
      <c r="Z417" s="135"/>
      <c r="AA417" s="135"/>
      <c r="AB417" s="135"/>
      <c r="AC417" s="135"/>
      <c r="AD417" s="135"/>
      <c r="AE417" s="135"/>
      <c r="AF417" s="135"/>
      <c r="AG417" s="135"/>
      <c r="AH417" s="135"/>
      <c r="AI417" s="135"/>
      <c r="AJ417" s="135"/>
      <c r="AK417" s="135"/>
      <c r="AL417" s="135"/>
      <c r="AM417" s="135"/>
      <c r="AN417" s="135"/>
      <c r="AO417" s="135"/>
      <c r="AP417" s="135"/>
      <c r="AQ417" s="135"/>
      <c r="AR417" s="135"/>
      <c r="AS417" s="135"/>
      <c r="BB417" s="135"/>
    </row>
    <row r="418" spans="6:54" x14ac:dyDescent="0.2">
      <c r="F418" s="135"/>
      <c r="G418" s="135"/>
      <c r="H418" s="135"/>
      <c r="I418" s="135"/>
      <c r="J418" s="135"/>
      <c r="K418" s="135"/>
      <c r="L418" s="135"/>
      <c r="M418" s="135"/>
      <c r="N418" s="135"/>
      <c r="O418" s="135"/>
      <c r="P418" s="135"/>
      <c r="Q418" s="135"/>
      <c r="R418" s="135"/>
      <c r="S418" s="135"/>
      <c r="T418" s="135"/>
      <c r="U418" s="135"/>
      <c r="V418" s="135"/>
      <c r="W418" s="135"/>
      <c r="X418" s="135"/>
      <c r="Y418" s="135"/>
      <c r="Z418" s="135"/>
      <c r="AA418" s="135"/>
      <c r="AB418" s="135"/>
      <c r="AC418" s="135"/>
      <c r="AD418" s="135"/>
      <c r="AE418" s="135"/>
      <c r="AF418" s="135"/>
      <c r="AG418" s="135"/>
      <c r="AH418" s="135"/>
      <c r="AI418" s="135"/>
      <c r="AJ418" s="135"/>
      <c r="AK418" s="135"/>
      <c r="AL418" s="135"/>
      <c r="AM418" s="135"/>
      <c r="AN418" s="135"/>
      <c r="AO418" s="135"/>
      <c r="AP418" s="135"/>
      <c r="AQ418" s="135"/>
      <c r="AR418" s="135"/>
      <c r="AS418" s="135"/>
      <c r="BB418" s="135"/>
    </row>
    <row r="419" spans="6:54" x14ac:dyDescent="0.2">
      <c r="F419" s="135"/>
      <c r="G419" s="135"/>
      <c r="H419" s="135"/>
      <c r="I419" s="135"/>
      <c r="J419" s="135"/>
      <c r="K419" s="135"/>
      <c r="L419" s="135"/>
      <c r="M419" s="135"/>
      <c r="N419" s="135"/>
      <c r="O419" s="135"/>
      <c r="P419" s="135"/>
      <c r="Q419" s="135"/>
      <c r="R419" s="135"/>
      <c r="S419" s="135"/>
      <c r="T419" s="135"/>
      <c r="U419" s="135"/>
      <c r="V419" s="135"/>
      <c r="W419" s="135"/>
      <c r="X419" s="135"/>
      <c r="Y419" s="135"/>
      <c r="Z419" s="135"/>
      <c r="AA419" s="135"/>
      <c r="AB419" s="135"/>
      <c r="AC419" s="135"/>
      <c r="AD419" s="135"/>
      <c r="AE419" s="135"/>
      <c r="AF419" s="135"/>
      <c r="AG419" s="135"/>
      <c r="AH419" s="135"/>
      <c r="AI419" s="135"/>
      <c r="AJ419" s="135"/>
      <c r="AK419" s="135"/>
      <c r="AL419" s="135"/>
      <c r="AM419" s="135"/>
      <c r="AN419" s="135"/>
      <c r="AO419" s="135"/>
      <c r="AP419" s="135"/>
      <c r="AQ419" s="135"/>
      <c r="AR419" s="135"/>
      <c r="AS419" s="135"/>
      <c r="BB419" s="135"/>
    </row>
    <row r="420" spans="6:54" x14ac:dyDescent="0.2">
      <c r="F420" s="135"/>
      <c r="G420" s="135"/>
      <c r="H420" s="135"/>
      <c r="I420" s="135"/>
      <c r="J420" s="135"/>
      <c r="K420" s="135"/>
      <c r="L420" s="135"/>
      <c r="M420" s="135"/>
      <c r="N420" s="135"/>
      <c r="O420" s="135"/>
      <c r="P420" s="135"/>
      <c r="Q420" s="135"/>
      <c r="R420" s="135"/>
      <c r="S420" s="135"/>
      <c r="T420" s="135"/>
      <c r="U420" s="135"/>
      <c r="V420" s="135"/>
      <c r="W420" s="135"/>
      <c r="X420" s="135"/>
      <c r="Y420" s="135"/>
      <c r="Z420" s="135"/>
      <c r="AA420" s="135"/>
      <c r="AB420" s="135"/>
      <c r="AC420" s="135"/>
      <c r="AD420" s="135"/>
      <c r="AE420" s="135"/>
      <c r="AF420" s="135"/>
      <c r="AG420" s="135"/>
      <c r="AH420" s="135"/>
      <c r="AI420" s="135"/>
      <c r="AJ420" s="135"/>
      <c r="AK420" s="135"/>
      <c r="AL420" s="135"/>
      <c r="AM420" s="135"/>
      <c r="AN420" s="135"/>
      <c r="AO420" s="135"/>
      <c r="AP420" s="135"/>
      <c r="AQ420" s="135"/>
      <c r="AR420" s="135"/>
      <c r="AS420" s="135"/>
      <c r="BB420" s="135"/>
    </row>
    <row r="421" spans="6:54" x14ac:dyDescent="0.2">
      <c r="F421" s="135"/>
      <c r="G421" s="135"/>
      <c r="H421" s="135"/>
      <c r="I421" s="135"/>
      <c r="J421" s="135"/>
      <c r="K421" s="135"/>
      <c r="L421" s="135"/>
      <c r="M421" s="135"/>
      <c r="N421" s="135"/>
      <c r="O421" s="135"/>
      <c r="P421" s="135"/>
      <c r="Q421" s="135"/>
      <c r="R421" s="135"/>
      <c r="S421" s="135"/>
      <c r="T421" s="135"/>
      <c r="U421" s="135"/>
      <c r="V421" s="135"/>
      <c r="W421" s="135"/>
      <c r="X421" s="135"/>
      <c r="Y421" s="135"/>
      <c r="Z421" s="135"/>
      <c r="AA421" s="135"/>
      <c r="AB421" s="135"/>
      <c r="AC421" s="135"/>
      <c r="AD421" s="135"/>
      <c r="AE421" s="135"/>
      <c r="AF421" s="135"/>
      <c r="AG421" s="135"/>
      <c r="AH421" s="135"/>
      <c r="AI421" s="135"/>
      <c r="AJ421" s="135"/>
      <c r="AK421" s="135"/>
      <c r="AL421" s="135"/>
      <c r="AM421" s="135"/>
      <c r="AN421" s="135"/>
      <c r="AO421" s="135"/>
      <c r="AP421" s="135"/>
      <c r="AQ421" s="135"/>
      <c r="AR421" s="135"/>
      <c r="AS421" s="135"/>
      <c r="BB421" s="135"/>
    </row>
    <row r="422" spans="6:54" x14ac:dyDescent="0.2">
      <c r="F422" s="135"/>
      <c r="G422" s="135"/>
      <c r="H422" s="135"/>
      <c r="I422" s="135"/>
      <c r="J422" s="135"/>
      <c r="K422" s="135"/>
      <c r="L422" s="135"/>
      <c r="M422" s="135"/>
      <c r="N422" s="135"/>
      <c r="O422" s="135"/>
      <c r="P422" s="135"/>
      <c r="Q422" s="135"/>
      <c r="R422" s="135"/>
      <c r="S422" s="135"/>
      <c r="T422" s="135"/>
      <c r="U422" s="135"/>
      <c r="V422" s="135"/>
      <c r="W422" s="135"/>
      <c r="X422" s="135"/>
      <c r="Y422" s="135"/>
      <c r="Z422" s="135"/>
      <c r="AA422" s="135"/>
      <c r="AB422" s="135"/>
      <c r="AC422" s="135"/>
      <c r="AD422" s="135"/>
      <c r="AE422" s="135"/>
      <c r="AF422" s="135"/>
      <c r="AG422" s="135"/>
      <c r="AH422" s="135"/>
      <c r="AI422" s="135"/>
      <c r="AJ422" s="135"/>
      <c r="AK422" s="135"/>
      <c r="AL422" s="135"/>
      <c r="AM422" s="135"/>
      <c r="AN422" s="135"/>
      <c r="AO422" s="135"/>
      <c r="AP422" s="135"/>
      <c r="AQ422" s="135"/>
      <c r="AR422" s="135"/>
      <c r="AS422" s="135"/>
      <c r="BB422" s="135"/>
    </row>
    <row r="423" spans="6:54" x14ac:dyDescent="0.2">
      <c r="F423" s="135"/>
      <c r="G423" s="135"/>
      <c r="H423" s="135"/>
      <c r="I423" s="135"/>
      <c r="J423" s="135"/>
      <c r="K423" s="135"/>
      <c r="L423" s="135"/>
      <c r="M423" s="135"/>
      <c r="N423" s="135"/>
      <c r="O423" s="135"/>
      <c r="P423" s="135"/>
      <c r="Q423" s="135"/>
      <c r="R423" s="135"/>
      <c r="S423" s="135"/>
      <c r="T423" s="135"/>
      <c r="U423" s="135"/>
      <c r="V423" s="135"/>
      <c r="W423" s="135"/>
      <c r="X423" s="135"/>
      <c r="Y423" s="135"/>
      <c r="Z423" s="135"/>
      <c r="AA423" s="135"/>
      <c r="AB423" s="135"/>
      <c r="AC423" s="135"/>
      <c r="AD423" s="135"/>
      <c r="AE423" s="135"/>
      <c r="AF423" s="135"/>
      <c r="AG423" s="135"/>
      <c r="AH423" s="135"/>
      <c r="AI423" s="135"/>
      <c r="AJ423" s="135"/>
      <c r="AK423" s="135"/>
      <c r="AL423" s="135"/>
      <c r="AM423" s="135"/>
      <c r="AN423" s="135"/>
      <c r="AO423" s="135"/>
      <c r="AP423" s="135"/>
      <c r="AQ423" s="135"/>
      <c r="AR423" s="135"/>
      <c r="AS423" s="135"/>
      <c r="BB423" s="135"/>
    </row>
    <row r="424" spans="6:54" x14ac:dyDescent="0.2">
      <c r="F424" s="135"/>
      <c r="G424" s="135"/>
      <c r="H424" s="135"/>
      <c r="I424" s="135"/>
      <c r="J424" s="135"/>
      <c r="K424" s="135"/>
      <c r="L424" s="135"/>
      <c r="M424" s="135"/>
      <c r="N424" s="135"/>
      <c r="O424" s="135"/>
      <c r="P424" s="135"/>
      <c r="Q424" s="135"/>
      <c r="R424" s="135"/>
      <c r="S424" s="135"/>
      <c r="T424" s="135"/>
      <c r="U424" s="135"/>
      <c r="V424" s="135"/>
      <c r="W424" s="135"/>
      <c r="X424" s="135"/>
      <c r="Y424" s="135"/>
      <c r="Z424" s="135"/>
      <c r="AA424" s="135"/>
      <c r="AB424" s="135"/>
      <c r="AC424" s="135"/>
      <c r="AD424" s="135"/>
      <c r="AE424" s="135"/>
      <c r="AF424" s="135"/>
      <c r="AG424" s="135"/>
      <c r="AH424" s="135"/>
      <c r="AI424" s="135"/>
      <c r="AJ424" s="135"/>
      <c r="AK424" s="135"/>
      <c r="AL424" s="135"/>
      <c r="AM424" s="135"/>
      <c r="AN424" s="135"/>
      <c r="AO424" s="135"/>
      <c r="AP424" s="135"/>
      <c r="AQ424" s="135"/>
      <c r="AR424" s="135"/>
      <c r="AS424" s="135"/>
      <c r="BB424" s="135"/>
    </row>
    <row r="425" spans="6:54" x14ac:dyDescent="0.2">
      <c r="F425" s="135"/>
      <c r="G425" s="135"/>
      <c r="H425" s="135"/>
      <c r="I425" s="135"/>
      <c r="J425" s="135"/>
      <c r="K425" s="135"/>
      <c r="L425" s="135"/>
      <c r="M425" s="135"/>
      <c r="N425" s="135"/>
      <c r="O425" s="135"/>
      <c r="P425" s="135"/>
      <c r="Q425" s="135"/>
      <c r="R425" s="135"/>
      <c r="S425" s="135"/>
      <c r="T425" s="135"/>
      <c r="U425" s="135"/>
      <c r="V425" s="135"/>
      <c r="W425" s="135"/>
      <c r="X425" s="135"/>
      <c r="Y425" s="135"/>
      <c r="Z425" s="135"/>
      <c r="AA425" s="135"/>
      <c r="AB425" s="135"/>
      <c r="AC425" s="135"/>
      <c r="AD425" s="135"/>
      <c r="AE425" s="135"/>
      <c r="AF425" s="135"/>
      <c r="AG425" s="135"/>
      <c r="AH425" s="135"/>
      <c r="AI425" s="135"/>
      <c r="AJ425" s="135"/>
      <c r="AK425" s="135"/>
      <c r="AL425" s="135"/>
      <c r="AM425" s="135"/>
      <c r="AN425" s="135"/>
      <c r="AO425" s="135"/>
      <c r="AP425" s="135"/>
      <c r="AQ425" s="135"/>
      <c r="AR425" s="135"/>
      <c r="AS425" s="135"/>
      <c r="BB425" s="135"/>
    </row>
    <row r="426" spans="6:54" x14ac:dyDescent="0.2">
      <c r="F426" s="135"/>
      <c r="G426" s="135"/>
      <c r="H426" s="135"/>
      <c r="I426" s="135"/>
      <c r="J426" s="135"/>
      <c r="K426" s="135"/>
      <c r="L426" s="135"/>
      <c r="M426" s="135"/>
      <c r="N426" s="135"/>
      <c r="O426" s="135"/>
      <c r="P426" s="135"/>
      <c r="Q426" s="135"/>
      <c r="R426" s="135"/>
      <c r="S426" s="135"/>
      <c r="T426" s="135"/>
      <c r="U426" s="135"/>
      <c r="V426" s="135"/>
      <c r="W426" s="135"/>
      <c r="X426" s="135"/>
      <c r="Y426" s="135"/>
      <c r="Z426" s="135"/>
      <c r="AA426" s="135"/>
      <c r="AB426" s="135"/>
      <c r="AC426" s="135"/>
      <c r="AD426" s="135"/>
      <c r="AE426" s="135"/>
      <c r="AF426" s="135"/>
      <c r="AG426" s="135"/>
      <c r="AH426" s="135"/>
      <c r="AI426" s="135"/>
      <c r="AJ426" s="135"/>
      <c r="AK426" s="135"/>
      <c r="AL426" s="135"/>
      <c r="AM426" s="135"/>
      <c r="AN426" s="135"/>
      <c r="AO426" s="135"/>
      <c r="AP426" s="135"/>
      <c r="AQ426" s="135"/>
      <c r="AR426" s="135"/>
      <c r="AS426" s="135"/>
      <c r="BB426" s="135"/>
    </row>
    <row r="427" spans="6:54" x14ac:dyDescent="0.2">
      <c r="F427" s="135"/>
      <c r="G427" s="135"/>
      <c r="H427" s="135"/>
      <c r="I427" s="135"/>
      <c r="J427" s="135"/>
      <c r="K427" s="135"/>
      <c r="L427" s="135"/>
      <c r="M427" s="135"/>
      <c r="N427" s="135"/>
      <c r="O427" s="135"/>
      <c r="P427" s="135"/>
      <c r="Q427" s="135"/>
      <c r="R427" s="135"/>
      <c r="S427" s="135"/>
      <c r="T427" s="135"/>
      <c r="U427" s="135"/>
      <c r="V427" s="135"/>
      <c r="W427" s="135"/>
      <c r="X427" s="135"/>
      <c r="Y427" s="135"/>
      <c r="Z427" s="135"/>
      <c r="AA427" s="135"/>
      <c r="AB427" s="135"/>
      <c r="AC427" s="135"/>
      <c r="AD427" s="135"/>
      <c r="AE427" s="135"/>
      <c r="AF427" s="135"/>
      <c r="AG427" s="135"/>
      <c r="AH427" s="135"/>
      <c r="AI427" s="135"/>
      <c r="AJ427" s="135"/>
      <c r="AK427" s="135"/>
      <c r="AL427" s="135"/>
      <c r="AM427" s="135"/>
      <c r="AN427" s="135"/>
      <c r="AO427" s="135"/>
      <c r="AP427" s="135"/>
      <c r="AQ427" s="135"/>
      <c r="AR427" s="135"/>
      <c r="AS427" s="135"/>
      <c r="BB427" s="135"/>
    </row>
    <row r="428" spans="6:54" x14ac:dyDescent="0.2">
      <c r="F428" s="135"/>
      <c r="G428" s="135"/>
      <c r="H428" s="135"/>
      <c r="I428" s="135"/>
      <c r="J428" s="135"/>
      <c r="K428" s="135"/>
      <c r="L428" s="135"/>
      <c r="M428" s="135"/>
      <c r="N428" s="135"/>
      <c r="O428" s="135"/>
      <c r="P428" s="135"/>
      <c r="Q428" s="135"/>
      <c r="R428" s="135"/>
      <c r="S428" s="135"/>
      <c r="T428" s="135"/>
      <c r="U428" s="135"/>
      <c r="V428" s="135"/>
      <c r="W428" s="135"/>
      <c r="X428" s="135"/>
      <c r="Y428" s="135"/>
      <c r="Z428" s="135"/>
      <c r="AA428" s="135"/>
      <c r="AB428" s="135"/>
      <c r="AC428" s="135"/>
      <c r="AD428" s="135"/>
      <c r="AE428" s="135"/>
      <c r="AF428" s="135"/>
      <c r="AG428" s="135"/>
      <c r="AH428" s="135"/>
      <c r="AI428" s="135"/>
      <c r="AJ428" s="135"/>
      <c r="AK428" s="135"/>
      <c r="AL428" s="135"/>
      <c r="AM428" s="135"/>
      <c r="AN428" s="135"/>
      <c r="AO428" s="135"/>
      <c r="AP428" s="135"/>
      <c r="AQ428" s="135"/>
      <c r="AR428" s="135"/>
      <c r="AS428" s="135"/>
      <c r="BB428" s="135"/>
    </row>
    <row r="429" spans="6:54" x14ac:dyDescent="0.2">
      <c r="F429" s="135"/>
      <c r="G429" s="135"/>
      <c r="H429" s="135"/>
      <c r="I429" s="135"/>
      <c r="J429" s="135"/>
      <c r="K429" s="135"/>
      <c r="L429" s="135"/>
      <c r="M429" s="135"/>
      <c r="N429" s="135"/>
      <c r="O429" s="135"/>
      <c r="P429" s="135"/>
      <c r="Q429" s="135"/>
      <c r="R429" s="135"/>
      <c r="S429" s="135"/>
      <c r="T429" s="135"/>
      <c r="U429" s="135"/>
      <c r="V429" s="135"/>
      <c r="W429" s="135"/>
      <c r="X429" s="135"/>
      <c r="Y429" s="135"/>
      <c r="Z429" s="135"/>
      <c r="AA429" s="135"/>
      <c r="AB429" s="135"/>
      <c r="AC429" s="135"/>
      <c r="AD429" s="135"/>
      <c r="AE429" s="135"/>
      <c r="AF429" s="135"/>
      <c r="AG429" s="135"/>
      <c r="AH429" s="135"/>
      <c r="AI429" s="135"/>
      <c r="AJ429" s="135"/>
      <c r="AK429" s="135"/>
      <c r="AL429" s="135"/>
      <c r="AM429" s="135"/>
      <c r="AN429" s="135"/>
      <c r="AO429" s="135"/>
      <c r="AP429" s="135"/>
      <c r="AQ429" s="135"/>
      <c r="AR429" s="135"/>
      <c r="AS429" s="135"/>
      <c r="BB429" s="135"/>
    </row>
    <row r="430" spans="6:54" x14ac:dyDescent="0.2">
      <c r="F430" s="135"/>
      <c r="G430" s="135"/>
      <c r="H430" s="135"/>
      <c r="I430" s="135"/>
      <c r="J430" s="135"/>
      <c r="K430" s="135"/>
      <c r="L430" s="135"/>
      <c r="M430" s="135"/>
      <c r="N430" s="135"/>
      <c r="O430" s="135"/>
      <c r="P430" s="135"/>
      <c r="Q430" s="135"/>
      <c r="R430" s="135"/>
      <c r="S430" s="135"/>
      <c r="T430" s="135"/>
      <c r="U430" s="135"/>
      <c r="V430" s="135"/>
      <c r="W430" s="135"/>
      <c r="X430" s="135"/>
      <c r="Y430" s="135"/>
      <c r="Z430" s="135"/>
      <c r="AA430" s="135"/>
      <c r="AB430" s="135"/>
      <c r="AC430" s="135"/>
      <c r="AD430" s="135"/>
      <c r="AE430" s="135"/>
      <c r="AF430" s="135"/>
      <c r="AG430" s="135"/>
      <c r="AH430" s="135"/>
      <c r="AI430" s="135"/>
      <c r="AJ430" s="135"/>
      <c r="AK430" s="135"/>
      <c r="AL430" s="135"/>
      <c r="AM430" s="135"/>
      <c r="AN430" s="135"/>
      <c r="AO430" s="135"/>
      <c r="AP430" s="135"/>
      <c r="AQ430" s="135"/>
      <c r="AR430" s="135"/>
      <c r="AS430" s="135"/>
      <c r="BB430" s="135"/>
    </row>
    <row r="431" spans="6:54" x14ac:dyDescent="0.2">
      <c r="F431" s="135"/>
      <c r="G431" s="135"/>
      <c r="H431" s="135"/>
      <c r="I431" s="135"/>
      <c r="J431" s="135"/>
      <c r="K431" s="135"/>
      <c r="L431" s="135"/>
      <c r="M431" s="135"/>
      <c r="N431" s="135"/>
      <c r="O431" s="135"/>
      <c r="P431" s="135"/>
      <c r="Q431" s="135"/>
      <c r="R431" s="135"/>
      <c r="S431" s="135"/>
      <c r="T431" s="135"/>
      <c r="U431" s="135"/>
      <c r="V431" s="135"/>
      <c r="W431" s="135"/>
      <c r="X431" s="135"/>
      <c r="Y431" s="135"/>
      <c r="Z431" s="135"/>
      <c r="AA431" s="135"/>
      <c r="AB431" s="135"/>
      <c r="AC431" s="135"/>
      <c r="AD431" s="135"/>
      <c r="AE431" s="135"/>
      <c r="AF431" s="135"/>
      <c r="AG431" s="135"/>
      <c r="AH431" s="135"/>
      <c r="AI431" s="135"/>
      <c r="AJ431" s="135"/>
      <c r="AK431" s="135"/>
      <c r="AL431" s="135"/>
      <c r="AM431" s="135"/>
      <c r="AN431" s="135"/>
      <c r="AO431" s="135"/>
      <c r="AP431" s="135"/>
      <c r="AQ431" s="135"/>
      <c r="AR431" s="135"/>
      <c r="AS431" s="135"/>
      <c r="BB431" s="135"/>
    </row>
    <row r="432" spans="6:54" x14ac:dyDescent="0.2">
      <c r="F432" s="135"/>
      <c r="G432" s="135"/>
      <c r="H432" s="135"/>
      <c r="I432" s="135"/>
      <c r="J432" s="135"/>
      <c r="K432" s="135"/>
      <c r="L432" s="135"/>
      <c r="M432" s="135"/>
      <c r="N432" s="135"/>
      <c r="O432" s="135"/>
      <c r="P432" s="135"/>
      <c r="Q432" s="135"/>
      <c r="R432" s="135"/>
      <c r="S432" s="135"/>
      <c r="T432" s="135"/>
      <c r="U432" s="135"/>
      <c r="V432" s="135"/>
      <c r="W432" s="135"/>
      <c r="X432" s="135"/>
      <c r="Y432" s="135"/>
      <c r="Z432" s="135"/>
      <c r="AA432" s="135"/>
      <c r="AB432" s="135"/>
      <c r="AC432" s="135"/>
      <c r="AD432" s="135"/>
      <c r="AE432" s="135"/>
      <c r="AF432" s="135"/>
      <c r="AG432" s="135"/>
      <c r="AH432" s="135"/>
      <c r="AI432" s="135"/>
      <c r="AJ432" s="135"/>
      <c r="AK432" s="135"/>
      <c r="AL432" s="135"/>
      <c r="AM432" s="135"/>
      <c r="AN432" s="135"/>
      <c r="AO432" s="135"/>
      <c r="AP432" s="135"/>
      <c r="AQ432" s="135"/>
      <c r="AR432" s="135"/>
      <c r="AS432" s="135"/>
      <c r="BB432" s="135"/>
    </row>
    <row r="433" spans="6:54" x14ac:dyDescent="0.2">
      <c r="F433" s="135"/>
      <c r="G433" s="135"/>
      <c r="H433" s="135"/>
      <c r="I433" s="135"/>
      <c r="J433" s="135"/>
      <c r="K433" s="135"/>
      <c r="L433" s="135"/>
      <c r="M433" s="135"/>
      <c r="N433" s="135"/>
      <c r="O433" s="135"/>
      <c r="P433" s="135"/>
      <c r="Q433" s="135"/>
      <c r="R433" s="135"/>
      <c r="S433" s="135"/>
      <c r="T433" s="135"/>
      <c r="U433" s="135"/>
      <c r="V433" s="135"/>
      <c r="W433" s="135"/>
      <c r="X433" s="135"/>
      <c r="Y433" s="135"/>
      <c r="Z433" s="135"/>
      <c r="AA433" s="135"/>
      <c r="AB433" s="135"/>
      <c r="AC433" s="135"/>
      <c r="AD433" s="135"/>
      <c r="AE433" s="135"/>
      <c r="AF433" s="135"/>
      <c r="AG433" s="135"/>
      <c r="AH433" s="135"/>
      <c r="AI433" s="135"/>
      <c r="AJ433" s="135"/>
      <c r="AK433" s="135"/>
      <c r="AL433" s="135"/>
      <c r="AM433" s="135"/>
      <c r="AN433" s="135"/>
      <c r="AO433" s="135"/>
      <c r="AP433" s="135"/>
      <c r="AQ433" s="135"/>
      <c r="AR433" s="135"/>
      <c r="AS433" s="135"/>
      <c r="BB433" s="135"/>
    </row>
    <row r="434" spans="6:54" x14ac:dyDescent="0.2">
      <c r="F434" s="135"/>
      <c r="G434" s="135"/>
      <c r="H434" s="135"/>
      <c r="I434" s="135"/>
      <c r="J434" s="135"/>
      <c r="K434" s="135"/>
      <c r="L434" s="135"/>
      <c r="M434" s="135"/>
      <c r="N434" s="135"/>
      <c r="O434" s="135"/>
      <c r="P434" s="135"/>
      <c r="Q434" s="135"/>
      <c r="R434" s="135"/>
      <c r="S434" s="135"/>
      <c r="T434" s="135"/>
      <c r="U434" s="135"/>
      <c r="V434" s="135"/>
      <c r="W434" s="135"/>
      <c r="X434" s="135"/>
      <c r="Y434" s="135"/>
      <c r="Z434" s="135"/>
      <c r="AA434" s="135"/>
      <c r="AB434" s="135"/>
      <c r="AC434" s="135"/>
      <c r="AD434" s="135"/>
      <c r="AE434" s="135"/>
      <c r="AF434" s="135"/>
      <c r="AG434" s="135"/>
      <c r="AH434" s="135"/>
      <c r="AI434" s="135"/>
      <c r="AJ434" s="135"/>
      <c r="AK434" s="135"/>
      <c r="AL434" s="135"/>
      <c r="AM434" s="135"/>
      <c r="AN434" s="135"/>
      <c r="AO434" s="135"/>
      <c r="AP434" s="135"/>
      <c r="AQ434" s="135"/>
      <c r="AR434" s="135"/>
      <c r="AS434" s="135"/>
      <c r="BB434" s="135"/>
    </row>
    <row r="435" spans="6:54" x14ac:dyDescent="0.2">
      <c r="F435" s="135"/>
      <c r="G435" s="135"/>
      <c r="H435" s="135"/>
      <c r="I435" s="135"/>
      <c r="J435" s="135"/>
      <c r="K435" s="135"/>
      <c r="L435" s="135"/>
      <c r="M435" s="135"/>
      <c r="N435" s="135"/>
      <c r="O435" s="135"/>
      <c r="P435" s="135"/>
      <c r="Q435" s="135"/>
      <c r="R435" s="135"/>
      <c r="S435" s="135"/>
      <c r="T435" s="135"/>
      <c r="U435" s="135"/>
      <c r="V435" s="135"/>
      <c r="W435" s="135"/>
      <c r="X435" s="135"/>
      <c r="Y435" s="135"/>
      <c r="Z435" s="135"/>
      <c r="AA435" s="135"/>
      <c r="AB435" s="135"/>
      <c r="AC435" s="135"/>
      <c r="AD435" s="135"/>
      <c r="AE435" s="135"/>
      <c r="AF435" s="135"/>
      <c r="AG435" s="135"/>
      <c r="AH435" s="135"/>
      <c r="AI435" s="135"/>
      <c r="AJ435" s="135"/>
      <c r="AK435" s="135"/>
      <c r="AL435" s="135"/>
      <c r="AM435" s="135"/>
      <c r="AN435" s="135"/>
      <c r="AO435" s="135"/>
      <c r="AP435" s="135"/>
      <c r="AQ435" s="135"/>
      <c r="AR435" s="135"/>
      <c r="AS435" s="135"/>
      <c r="BB435" s="135"/>
    </row>
    <row r="436" spans="6:54" x14ac:dyDescent="0.2">
      <c r="F436" s="135"/>
      <c r="G436" s="135"/>
      <c r="H436" s="135"/>
      <c r="I436" s="135"/>
      <c r="J436" s="135"/>
      <c r="K436" s="135"/>
      <c r="L436" s="135"/>
      <c r="M436" s="135"/>
      <c r="N436" s="135"/>
      <c r="O436" s="135"/>
      <c r="P436" s="135"/>
      <c r="Q436" s="135"/>
      <c r="R436" s="135"/>
      <c r="S436" s="135"/>
      <c r="T436" s="135"/>
      <c r="U436" s="135"/>
      <c r="V436" s="135"/>
      <c r="W436" s="135"/>
      <c r="X436" s="135"/>
      <c r="Y436" s="135"/>
      <c r="Z436" s="135"/>
      <c r="AA436" s="135"/>
      <c r="AB436" s="135"/>
      <c r="AC436" s="135"/>
      <c r="AD436" s="135"/>
      <c r="AE436" s="135"/>
      <c r="AF436" s="135"/>
      <c r="AG436" s="135"/>
      <c r="AH436" s="135"/>
      <c r="AI436" s="135"/>
      <c r="AJ436" s="135"/>
      <c r="AK436" s="135"/>
      <c r="AL436" s="135"/>
      <c r="AM436" s="135"/>
      <c r="AN436" s="135"/>
      <c r="AO436" s="135"/>
      <c r="AP436" s="135"/>
      <c r="AQ436" s="135"/>
      <c r="AR436" s="135"/>
      <c r="AS436" s="135"/>
      <c r="BB436" s="135"/>
    </row>
    <row r="437" spans="6:54" x14ac:dyDescent="0.2">
      <c r="F437" s="135"/>
      <c r="G437" s="135"/>
      <c r="H437" s="135"/>
      <c r="I437" s="135"/>
      <c r="J437" s="135"/>
      <c r="K437" s="135"/>
      <c r="L437" s="135"/>
      <c r="M437" s="135"/>
      <c r="N437" s="135"/>
      <c r="O437" s="135"/>
      <c r="P437" s="135"/>
      <c r="Q437" s="135"/>
      <c r="R437" s="135"/>
      <c r="S437" s="135"/>
      <c r="T437" s="135"/>
      <c r="U437" s="135"/>
      <c r="V437" s="135"/>
      <c r="W437" s="135"/>
      <c r="X437" s="135"/>
      <c r="Y437" s="135"/>
      <c r="Z437" s="135"/>
      <c r="AA437" s="135"/>
      <c r="AB437" s="135"/>
      <c r="AC437" s="135"/>
      <c r="AD437" s="135"/>
      <c r="AE437" s="135"/>
      <c r="AF437" s="135"/>
      <c r="AG437" s="135"/>
      <c r="AH437" s="135"/>
      <c r="AI437" s="135"/>
      <c r="AJ437" s="135"/>
      <c r="AK437" s="135"/>
      <c r="AL437" s="135"/>
      <c r="AM437" s="135"/>
      <c r="AN437" s="135"/>
      <c r="AO437" s="135"/>
      <c r="AP437" s="135"/>
      <c r="AQ437" s="135"/>
      <c r="AR437" s="135"/>
      <c r="AS437" s="135"/>
      <c r="BB437" s="135"/>
    </row>
    <row r="438" spans="6:54" x14ac:dyDescent="0.2">
      <c r="F438" s="135"/>
      <c r="G438" s="135"/>
      <c r="H438" s="135"/>
      <c r="I438" s="135"/>
      <c r="J438" s="135"/>
      <c r="K438" s="135"/>
      <c r="L438" s="135"/>
      <c r="M438" s="135"/>
      <c r="N438" s="135"/>
      <c r="O438" s="135"/>
      <c r="P438" s="135"/>
      <c r="Q438" s="135"/>
      <c r="R438" s="135"/>
      <c r="S438" s="135"/>
      <c r="T438" s="135"/>
      <c r="U438" s="135"/>
      <c r="V438" s="135"/>
      <c r="W438" s="135"/>
      <c r="X438" s="135"/>
      <c r="Y438" s="135"/>
      <c r="Z438" s="135"/>
      <c r="AA438" s="135"/>
      <c r="AB438" s="135"/>
      <c r="AC438" s="135"/>
      <c r="AD438" s="135"/>
      <c r="AE438" s="135"/>
      <c r="AF438" s="135"/>
      <c r="AG438" s="135"/>
      <c r="AH438" s="135"/>
      <c r="AI438" s="135"/>
      <c r="AJ438" s="135"/>
      <c r="AK438" s="135"/>
      <c r="AL438" s="135"/>
      <c r="AM438" s="135"/>
      <c r="AN438" s="135"/>
      <c r="AO438" s="135"/>
      <c r="AP438" s="135"/>
      <c r="AQ438" s="135"/>
      <c r="AR438" s="135"/>
      <c r="AS438" s="135"/>
      <c r="BB438" s="135"/>
    </row>
    <row r="439" spans="6:54" x14ac:dyDescent="0.2">
      <c r="F439" s="135"/>
      <c r="G439" s="135"/>
      <c r="H439" s="135"/>
      <c r="I439" s="135"/>
      <c r="J439" s="135"/>
      <c r="K439" s="135"/>
      <c r="L439" s="135"/>
      <c r="M439" s="135"/>
      <c r="N439" s="135"/>
      <c r="O439" s="135"/>
      <c r="P439" s="135"/>
      <c r="Q439" s="135"/>
      <c r="R439" s="135"/>
      <c r="S439" s="135"/>
      <c r="T439" s="135"/>
      <c r="U439" s="135"/>
      <c r="V439" s="135"/>
      <c r="W439" s="135"/>
      <c r="X439" s="135"/>
      <c r="Y439" s="135"/>
      <c r="Z439" s="135"/>
      <c r="AA439" s="135"/>
      <c r="AB439" s="135"/>
      <c r="AC439" s="135"/>
      <c r="AD439" s="135"/>
      <c r="AE439" s="135"/>
      <c r="AF439" s="135"/>
      <c r="AG439" s="135"/>
      <c r="AH439" s="135"/>
      <c r="AI439" s="135"/>
      <c r="AJ439" s="135"/>
      <c r="AK439" s="135"/>
      <c r="AL439" s="135"/>
      <c r="AM439" s="135"/>
      <c r="AN439" s="135"/>
      <c r="AO439" s="135"/>
      <c r="AP439" s="135"/>
      <c r="AQ439" s="135"/>
      <c r="AR439" s="135"/>
      <c r="AS439" s="135"/>
      <c r="BB439" s="135"/>
    </row>
    <row r="440" spans="6:54" x14ac:dyDescent="0.2">
      <c r="F440" s="135"/>
      <c r="G440" s="135"/>
      <c r="H440" s="135"/>
      <c r="I440" s="135"/>
      <c r="J440" s="135"/>
      <c r="K440" s="135"/>
      <c r="L440" s="135"/>
      <c r="M440" s="135"/>
      <c r="N440" s="135"/>
      <c r="O440" s="135"/>
      <c r="P440" s="135"/>
      <c r="Q440" s="135"/>
      <c r="R440" s="135"/>
      <c r="S440" s="135"/>
      <c r="T440" s="135"/>
      <c r="U440" s="135"/>
      <c r="V440" s="135"/>
      <c r="W440" s="135"/>
      <c r="X440" s="135"/>
      <c r="Y440" s="135"/>
      <c r="Z440" s="135"/>
      <c r="AA440" s="135"/>
      <c r="AB440" s="135"/>
      <c r="AC440" s="135"/>
      <c r="AD440" s="135"/>
      <c r="AE440" s="135"/>
      <c r="AF440" s="135"/>
      <c r="AG440" s="135"/>
      <c r="AH440" s="135"/>
      <c r="AI440" s="135"/>
      <c r="AJ440" s="135"/>
      <c r="AK440" s="135"/>
      <c r="AL440" s="135"/>
      <c r="AM440" s="135"/>
      <c r="AN440" s="135"/>
      <c r="AO440" s="135"/>
      <c r="AP440" s="135"/>
      <c r="AQ440" s="135"/>
      <c r="AR440" s="135"/>
      <c r="AS440" s="135"/>
      <c r="BB440" s="135"/>
    </row>
    <row r="441" spans="6:54" x14ac:dyDescent="0.2">
      <c r="F441" s="135"/>
      <c r="G441" s="135"/>
      <c r="H441" s="135"/>
      <c r="I441" s="135"/>
      <c r="J441" s="135"/>
      <c r="K441" s="135"/>
      <c r="L441" s="135"/>
      <c r="M441" s="135"/>
      <c r="N441" s="135"/>
      <c r="O441" s="135"/>
      <c r="P441" s="135"/>
      <c r="Q441" s="135"/>
      <c r="R441" s="135"/>
      <c r="S441" s="135"/>
      <c r="T441" s="135"/>
      <c r="U441" s="135"/>
      <c r="V441" s="135"/>
      <c r="W441" s="135"/>
      <c r="X441" s="135"/>
      <c r="Y441" s="135"/>
      <c r="Z441" s="135"/>
      <c r="AA441" s="135"/>
      <c r="AB441" s="135"/>
      <c r="AC441" s="135"/>
      <c r="AD441" s="135"/>
      <c r="AE441" s="135"/>
      <c r="AF441" s="135"/>
      <c r="AG441" s="135"/>
      <c r="AH441" s="135"/>
      <c r="AI441" s="135"/>
      <c r="AJ441" s="135"/>
      <c r="AK441" s="135"/>
      <c r="AL441" s="135"/>
      <c r="AM441" s="135"/>
      <c r="AN441" s="135"/>
      <c r="AO441" s="135"/>
      <c r="AP441" s="135"/>
      <c r="AQ441" s="135"/>
      <c r="AR441" s="135"/>
      <c r="AS441" s="135"/>
      <c r="BB441" s="135"/>
    </row>
    <row r="442" spans="6:54" x14ac:dyDescent="0.2">
      <c r="F442" s="135"/>
      <c r="G442" s="135"/>
      <c r="H442" s="135"/>
      <c r="I442" s="135"/>
      <c r="J442" s="135"/>
      <c r="K442" s="135"/>
      <c r="L442" s="135"/>
      <c r="M442" s="135"/>
      <c r="N442" s="135"/>
      <c r="O442" s="135"/>
      <c r="P442" s="135"/>
      <c r="Q442" s="135"/>
      <c r="R442" s="135"/>
      <c r="S442" s="135"/>
      <c r="T442" s="135"/>
      <c r="U442" s="135"/>
      <c r="V442" s="135"/>
      <c r="W442" s="135"/>
      <c r="X442" s="135"/>
      <c r="Y442" s="135"/>
      <c r="Z442" s="135"/>
      <c r="AA442" s="135"/>
      <c r="AB442" s="135"/>
      <c r="AC442" s="135"/>
      <c r="AD442" s="135"/>
      <c r="AE442" s="135"/>
      <c r="AF442" s="135"/>
      <c r="AG442" s="135"/>
      <c r="AH442" s="135"/>
      <c r="AI442" s="135"/>
      <c r="AJ442" s="135"/>
      <c r="AK442" s="135"/>
      <c r="AL442" s="135"/>
      <c r="AM442" s="135"/>
      <c r="AN442" s="135"/>
      <c r="AO442" s="135"/>
      <c r="AP442" s="135"/>
      <c r="AQ442" s="135"/>
      <c r="AR442" s="135"/>
      <c r="AS442" s="135"/>
      <c r="BB442" s="135"/>
    </row>
    <row r="443" spans="6:54" x14ac:dyDescent="0.2">
      <c r="F443" s="135"/>
      <c r="G443" s="135"/>
      <c r="H443" s="135"/>
      <c r="I443" s="135"/>
      <c r="J443" s="135"/>
      <c r="K443" s="135"/>
      <c r="L443" s="135"/>
      <c r="M443" s="135"/>
      <c r="N443" s="135"/>
      <c r="O443" s="135"/>
      <c r="P443" s="135"/>
      <c r="Q443" s="135"/>
      <c r="R443" s="135"/>
      <c r="S443" s="135"/>
      <c r="T443" s="135"/>
      <c r="U443" s="135"/>
      <c r="V443" s="135"/>
      <c r="W443" s="135"/>
      <c r="X443" s="135"/>
      <c r="Y443" s="135"/>
      <c r="Z443" s="135"/>
      <c r="AA443" s="135"/>
      <c r="AB443" s="135"/>
      <c r="AC443" s="135"/>
      <c r="AD443" s="135"/>
      <c r="AE443" s="135"/>
      <c r="AF443" s="135"/>
      <c r="AG443" s="135"/>
      <c r="AH443" s="135"/>
      <c r="AI443" s="135"/>
      <c r="AJ443" s="135"/>
      <c r="AK443" s="135"/>
      <c r="AL443" s="135"/>
      <c r="AM443" s="135"/>
      <c r="AN443" s="135"/>
      <c r="AO443" s="135"/>
      <c r="AP443" s="135"/>
      <c r="AQ443" s="135"/>
      <c r="AR443" s="135"/>
      <c r="AS443" s="135"/>
      <c r="BB443" s="135"/>
    </row>
    <row r="444" spans="6:54" x14ac:dyDescent="0.2">
      <c r="F444" s="135"/>
      <c r="G444" s="135"/>
      <c r="H444" s="135"/>
      <c r="I444" s="135"/>
      <c r="J444" s="135"/>
      <c r="K444" s="135"/>
      <c r="L444" s="135"/>
      <c r="M444" s="135"/>
      <c r="N444" s="135"/>
      <c r="O444" s="135"/>
      <c r="P444" s="135"/>
      <c r="Q444" s="135"/>
      <c r="R444" s="135"/>
      <c r="S444" s="135"/>
      <c r="T444" s="135"/>
      <c r="U444" s="135"/>
      <c r="V444" s="135"/>
      <c r="W444" s="135"/>
      <c r="X444" s="135"/>
      <c r="Y444" s="135"/>
      <c r="Z444" s="135"/>
      <c r="AA444" s="135"/>
      <c r="AB444" s="135"/>
      <c r="AC444" s="135"/>
      <c r="AD444" s="135"/>
      <c r="AE444" s="135"/>
      <c r="AF444" s="135"/>
      <c r="AG444" s="135"/>
      <c r="AH444" s="135"/>
      <c r="AI444" s="135"/>
      <c r="AJ444" s="135"/>
      <c r="AK444" s="135"/>
      <c r="AL444" s="135"/>
      <c r="AM444" s="135"/>
      <c r="AN444" s="135"/>
      <c r="AO444" s="135"/>
      <c r="AP444" s="135"/>
      <c r="AQ444" s="135"/>
      <c r="AR444" s="135"/>
      <c r="AS444" s="135"/>
      <c r="BB444" s="135"/>
    </row>
    <row r="445" spans="6:54" x14ac:dyDescent="0.2">
      <c r="F445" s="135"/>
      <c r="G445" s="135"/>
      <c r="H445" s="135"/>
      <c r="I445" s="135"/>
      <c r="J445" s="135"/>
      <c r="K445" s="135"/>
      <c r="L445" s="135"/>
      <c r="M445" s="135"/>
      <c r="N445" s="135"/>
      <c r="O445" s="135"/>
      <c r="P445" s="135"/>
      <c r="Q445" s="135"/>
      <c r="R445" s="135"/>
      <c r="S445" s="135"/>
      <c r="T445" s="135"/>
      <c r="U445" s="135"/>
      <c r="V445" s="135"/>
      <c r="W445" s="135"/>
      <c r="X445" s="135"/>
      <c r="Y445" s="135"/>
      <c r="Z445" s="135"/>
      <c r="AA445" s="135"/>
      <c r="AB445" s="135"/>
      <c r="AC445" s="135"/>
      <c r="AD445" s="135"/>
      <c r="AE445" s="135"/>
      <c r="AF445" s="135"/>
      <c r="AG445" s="135"/>
      <c r="AH445" s="135"/>
      <c r="AI445" s="135"/>
      <c r="AJ445" s="135"/>
      <c r="AK445" s="135"/>
      <c r="AL445" s="135"/>
      <c r="AM445" s="135"/>
      <c r="AN445" s="135"/>
      <c r="AO445" s="135"/>
      <c r="AP445" s="135"/>
      <c r="AQ445" s="135"/>
      <c r="AR445" s="135"/>
      <c r="AS445" s="135"/>
      <c r="BB445" s="135"/>
    </row>
    <row r="446" spans="6:54" x14ac:dyDescent="0.2">
      <c r="F446" s="135"/>
      <c r="G446" s="135"/>
      <c r="H446" s="135"/>
      <c r="I446" s="135"/>
      <c r="J446" s="135"/>
      <c r="K446" s="135"/>
      <c r="L446" s="135"/>
      <c r="M446" s="135"/>
      <c r="N446" s="135"/>
      <c r="O446" s="135"/>
      <c r="P446" s="135"/>
      <c r="Q446" s="135"/>
      <c r="R446" s="135"/>
      <c r="S446" s="135"/>
      <c r="T446" s="135"/>
      <c r="U446" s="135"/>
      <c r="V446" s="135"/>
      <c r="W446" s="135"/>
      <c r="X446" s="135"/>
      <c r="Y446" s="135"/>
      <c r="Z446" s="135"/>
      <c r="AA446" s="135"/>
      <c r="AB446" s="135"/>
      <c r="AC446" s="135"/>
      <c r="AD446" s="135"/>
      <c r="AE446" s="135"/>
      <c r="AF446" s="135"/>
      <c r="AG446" s="135"/>
      <c r="AH446" s="135"/>
      <c r="AI446" s="135"/>
      <c r="AJ446" s="135"/>
      <c r="AK446" s="135"/>
      <c r="AL446" s="135"/>
      <c r="AM446" s="135"/>
      <c r="AN446" s="135"/>
      <c r="AO446" s="135"/>
      <c r="AP446" s="135"/>
      <c r="AQ446" s="135"/>
      <c r="AR446" s="135"/>
      <c r="AS446" s="135"/>
      <c r="BB446" s="135"/>
    </row>
    <row r="447" spans="6:54" x14ac:dyDescent="0.2">
      <c r="F447" s="135"/>
      <c r="G447" s="135"/>
      <c r="H447" s="135"/>
      <c r="I447" s="135"/>
      <c r="J447" s="135"/>
      <c r="K447" s="135"/>
      <c r="L447" s="135"/>
      <c r="M447" s="135"/>
      <c r="N447" s="135"/>
      <c r="O447" s="135"/>
      <c r="P447" s="135"/>
      <c r="Q447" s="135"/>
      <c r="R447" s="135"/>
      <c r="S447" s="135"/>
      <c r="T447" s="135"/>
      <c r="U447" s="135"/>
      <c r="V447" s="135"/>
      <c r="W447" s="135"/>
      <c r="X447" s="135"/>
      <c r="Y447" s="135"/>
      <c r="Z447" s="135"/>
      <c r="AA447" s="135"/>
      <c r="AB447" s="135"/>
      <c r="AC447" s="135"/>
      <c r="AD447" s="135"/>
      <c r="AE447" s="135"/>
      <c r="AF447" s="135"/>
      <c r="AG447" s="135"/>
      <c r="AH447" s="135"/>
      <c r="AI447" s="135"/>
      <c r="AJ447" s="135"/>
      <c r="AK447" s="135"/>
      <c r="AL447" s="135"/>
      <c r="AM447" s="135"/>
      <c r="AN447" s="135"/>
      <c r="AO447" s="135"/>
      <c r="AP447" s="135"/>
      <c r="AQ447" s="135"/>
      <c r="AR447" s="135"/>
      <c r="AS447" s="135"/>
      <c r="BB447" s="135"/>
    </row>
    <row r="448" spans="6:54" x14ac:dyDescent="0.2">
      <c r="F448" s="135"/>
      <c r="G448" s="135"/>
      <c r="H448" s="135"/>
      <c r="I448" s="135"/>
      <c r="J448" s="135"/>
      <c r="K448" s="135"/>
      <c r="L448" s="135"/>
      <c r="M448" s="135"/>
      <c r="N448" s="135"/>
      <c r="O448" s="135"/>
      <c r="P448" s="135"/>
      <c r="Q448" s="135"/>
      <c r="R448" s="135"/>
      <c r="S448" s="135"/>
      <c r="T448" s="135"/>
      <c r="U448" s="135"/>
      <c r="V448" s="135"/>
      <c r="W448" s="135"/>
      <c r="X448" s="135"/>
      <c r="Y448" s="135"/>
      <c r="Z448" s="135"/>
      <c r="AA448" s="135"/>
      <c r="AB448" s="135"/>
      <c r="AC448" s="135"/>
      <c r="AD448" s="135"/>
      <c r="AE448" s="135"/>
      <c r="AF448" s="135"/>
      <c r="AG448" s="135"/>
      <c r="AH448" s="135"/>
      <c r="AI448" s="135"/>
      <c r="AJ448" s="135"/>
      <c r="AK448" s="135"/>
      <c r="AL448" s="135"/>
      <c r="AM448" s="135"/>
      <c r="AN448" s="135"/>
      <c r="AO448" s="135"/>
      <c r="AP448" s="135"/>
      <c r="AQ448" s="135"/>
      <c r="AR448" s="135"/>
      <c r="AS448" s="135"/>
      <c r="BB448" s="135"/>
    </row>
    <row r="449" spans="6:54" x14ac:dyDescent="0.2">
      <c r="F449" s="135"/>
      <c r="G449" s="135"/>
      <c r="H449" s="135"/>
      <c r="I449" s="135"/>
      <c r="J449" s="135"/>
      <c r="K449" s="135"/>
      <c r="L449" s="135"/>
      <c r="M449" s="135"/>
      <c r="N449" s="135"/>
      <c r="O449" s="135"/>
      <c r="P449" s="135"/>
      <c r="Q449" s="135"/>
      <c r="R449" s="135"/>
      <c r="S449" s="135"/>
      <c r="T449" s="135"/>
      <c r="U449" s="135"/>
      <c r="V449" s="135"/>
      <c r="W449" s="135"/>
      <c r="X449" s="135"/>
      <c r="Y449" s="135"/>
      <c r="Z449" s="135"/>
      <c r="AA449" s="135"/>
      <c r="AB449" s="135"/>
      <c r="AC449" s="135"/>
      <c r="AD449" s="135"/>
      <c r="AE449" s="135"/>
      <c r="AF449" s="135"/>
      <c r="AG449" s="135"/>
      <c r="AH449" s="135"/>
      <c r="AI449" s="135"/>
      <c r="AJ449" s="135"/>
      <c r="AK449" s="135"/>
      <c r="AL449" s="135"/>
      <c r="AM449" s="135"/>
      <c r="AN449" s="135"/>
      <c r="AO449" s="135"/>
      <c r="AP449" s="135"/>
      <c r="AQ449" s="135"/>
      <c r="AR449" s="135"/>
      <c r="AS449" s="135"/>
      <c r="BB449" s="135"/>
    </row>
    <row r="450" spans="6:54" x14ac:dyDescent="0.2">
      <c r="F450" s="135"/>
      <c r="G450" s="135"/>
      <c r="H450" s="135"/>
      <c r="I450" s="135"/>
      <c r="J450" s="135"/>
      <c r="K450" s="135"/>
      <c r="L450" s="135"/>
      <c r="M450" s="135"/>
      <c r="N450" s="135"/>
      <c r="O450" s="135"/>
      <c r="P450" s="135"/>
      <c r="Q450" s="135"/>
      <c r="R450" s="135"/>
      <c r="S450" s="135"/>
      <c r="T450" s="135"/>
      <c r="U450" s="135"/>
      <c r="V450" s="135"/>
      <c r="W450" s="135"/>
      <c r="X450" s="135"/>
      <c r="Y450" s="135"/>
      <c r="Z450" s="135"/>
      <c r="AA450" s="135"/>
      <c r="AB450" s="135"/>
      <c r="AC450" s="135"/>
      <c r="AD450" s="135"/>
      <c r="AE450" s="135"/>
      <c r="AF450" s="135"/>
      <c r="AG450" s="135"/>
      <c r="AH450" s="135"/>
      <c r="AI450" s="135"/>
      <c r="AJ450" s="135"/>
      <c r="AK450" s="135"/>
      <c r="AL450" s="135"/>
      <c r="AM450" s="135"/>
      <c r="AN450" s="135"/>
      <c r="AO450" s="135"/>
      <c r="AP450" s="135"/>
      <c r="AQ450" s="135"/>
      <c r="AR450" s="135"/>
      <c r="AS450" s="135"/>
      <c r="BB450" s="135"/>
    </row>
    <row r="451" spans="6:54" x14ac:dyDescent="0.2">
      <c r="F451" s="135"/>
      <c r="G451" s="135"/>
      <c r="H451" s="135"/>
      <c r="I451" s="135"/>
      <c r="J451" s="135"/>
      <c r="K451" s="135"/>
      <c r="L451" s="135"/>
      <c r="M451" s="135"/>
      <c r="N451" s="135"/>
      <c r="O451" s="135"/>
      <c r="P451" s="135"/>
      <c r="Q451" s="135"/>
      <c r="R451" s="135"/>
      <c r="S451" s="135"/>
      <c r="T451" s="135"/>
      <c r="U451" s="135"/>
      <c r="V451" s="135"/>
      <c r="W451" s="135"/>
      <c r="X451" s="135"/>
      <c r="Y451" s="135"/>
      <c r="Z451" s="135"/>
      <c r="AA451" s="135"/>
      <c r="AB451" s="135"/>
      <c r="AC451" s="135"/>
      <c r="AD451" s="135"/>
      <c r="AE451" s="135"/>
      <c r="AF451" s="135"/>
      <c r="AG451" s="135"/>
      <c r="AH451" s="135"/>
      <c r="AI451" s="135"/>
      <c r="AJ451" s="135"/>
      <c r="AK451" s="135"/>
      <c r="AL451" s="135"/>
      <c r="AM451" s="135"/>
      <c r="AN451" s="135"/>
      <c r="AO451" s="135"/>
      <c r="AP451" s="135"/>
      <c r="AQ451" s="135"/>
      <c r="AR451" s="135"/>
      <c r="AS451" s="135"/>
      <c r="BB451" s="135"/>
    </row>
    <row r="452" spans="6:54" x14ac:dyDescent="0.2">
      <c r="F452" s="135"/>
      <c r="G452" s="135"/>
      <c r="H452" s="135"/>
      <c r="I452" s="135"/>
      <c r="J452" s="135"/>
      <c r="K452" s="135"/>
      <c r="L452" s="135"/>
      <c r="M452" s="135"/>
      <c r="N452" s="135"/>
      <c r="O452" s="135"/>
      <c r="P452" s="135"/>
      <c r="Q452" s="135"/>
      <c r="R452" s="135"/>
      <c r="S452" s="135"/>
      <c r="T452" s="135"/>
      <c r="U452" s="135"/>
      <c r="V452" s="135"/>
      <c r="W452" s="135"/>
      <c r="X452" s="135"/>
      <c r="Y452" s="135"/>
      <c r="Z452" s="135"/>
      <c r="AA452" s="135"/>
      <c r="AB452" s="135"/>
      <c r="AC452" s="135"/>
      <c r="AD452" s="135"/>
      <c r="AE452" s="135"/>
      <c r="AF452" s="135"/>
      <c r="AG452" s="135"/>
      <c r="AH452" s="135"/>
      <c r="AI452" s="135"/>
      <c r="AJ452" s="135"/>
      <c r="AK452" s="135"/>
      <c r="AL452" s="135"/>
      <c r="AM452" s="135"/>
      <c r="AN452" s="135"/>
      <c r="AO452" s="135"/>
      <c r="AP452" s="135"/>
      <c r="AQ452" s="135"/>
      <c r="AR452" s="135"/>
      <c r="AS452" s="135"/>
      <c r="BB452" s="135"/>
    </row>
    <row r="453" spans="6:54" x14ac:dyDescent="0.2">
      <c r="F453" s="135"/>
      <c r="G453" s="135"/>
      <c r="H453" s="135"/>
      <c r="I453" s="135"/>
      <c r="J453" s="135"/>
      <c r="K453" s="135"/>
      <c r="L453" s="135"/>
      <c r="M453" s="135"/>
      <c r="N453" s="135"/>
      <c r="O453" s="135"/>
      <c r="P453" s="135"/>
      <c r="Q453" s="135"/>
      <c r="R453" s="135"/>
      <c r="S453" s="135"/>
      <c r="T453" s="135"/>
      <c r="U453" s="135"/>
      <c r="V453" s="135"/>
      <c r="W453" s="135"/>
      <c r="X453" s="135"/>
      <c r="Y453" s="135"/>
      <c r="Z453" s="135"/>
      <c r="AA453" s="135"/>
      <c r="AB453" s="135"/>
      <c r="AC453" s="135"/>
      <c r="AD453" s="135"/>
      <c r="AE453" s="135"/>
      <c r="AF453" s="135"/>
      <c r="AG453" s="135"/>
      <c r="AH453" s="135"/>
      <c r="AI453" s="135"/>
      <c r="AJ453" s="135"/>
      <c r="AK453" s="135"/>
      <c r="AL453" s="135"/>
      <c r="AM453" s="135"/>
      <c r="AN453" s="135"/>
      <c r="AO453" s="135"/>
      <c r="AP453" s="135"/>
      <c r="AQ453" s="135"/>
      <c r="AR453" s="135"/>
      <c r="AS453" s="135"/>
      <c r="BB453" s="135"/>
    </row>
    <row r="454" spans="6:54" x14ac:dyDescent="0.2">
      <c r="F454" s="135"/>
      <c r="G454" s="135"/>
      <c r="H454" s="135"/>
      <c r="I454" s="135"/>
      <c r="J454" s="135"/>
      <c r="K454" s="135"/>
      <c r="L454" s="135"/>
      <c r="M454" s="135"/>
      <c r="N454" s="135"/>
      <c r="O454" s="135"/>
      <c r="P454" s="135"/>
      <c r="Q454" s="135"/>
      <c r="R454" s="135"/>
      <c r="S454" s="135"/>
      <c r="T454" s="135"/>
      <c r="U454" s="135"/>
      <c r="V454" s="135"/>
      <c r="W454" s="135"/>
      <c r="X454" s="135"/>
      <c r="Y454" s="135"/>
      <c r="Z454" s="135"/>
      <c r="AA454" s="135"/>
      <c r="AB454" s="135"/>
      <c r="AC454" s="135"/>
      <c r="AD454" s="135"/>
      <c r="AE454" s="135"/>
      <c r="AF454" s="135"/>
      <c r="AG454" s="135"/>
      <c r="AH454" s="135"/>
      <c r="AI454" s="135"/>
      <c r="AJ454" s="135"/>
      <c r="AK454" s="135"/>
      <c r="AL454" s="135"/>
      <c r="AM454" s="135"/>
      <c r="AN454" s="135"/>
      <c r="AO454" s="135"/>
      <c r="AP454" s="135"/>
      <c r="AQ454" s="135"/>
      <c r="AR454" s="135"/>
      <c r="AS454" s="135"/>
      <c r="BB454" s="135"/>
    </row>
    <row r="455" spans="6:54" x14ac:dyDescent="0.2">
      <c r="F455" s="135"/>
      <c r="G455" s="135"/>
      <c r="H455" s="135"/>
      <c r="I455" s="135"/>
      <c r="J455" s="135"/>
      <c r="K455" s="135"/>
      <c r="L455" s="135"/>
      <c r="M455" s="135"/>
      <c r="N455" s="135"/>
      <c r="O455" s="135"/>
      <c r="P455" s="135"/>
      <c r="Q455" s="135"/>
      <c r="R455" s="135"/>
      <c r="S455" s="135"/>
      <c r="T455" s="135"/>
      <c r="U455" s="135"/>
      <c r="V455" s="135"/>
      <c r="W455" s="135"/>
      <c r="X455" s="135"/>
      <c r="Y455" s="135"/>
      <c r="Z455" s="135"/>
      <c r="AA455" s="135"/>
      <c r="AB455" s="135"/>
      <c r="AC455" s="135"/>
      <c r="AD455" s="135"/>
      <c r="AE455" s="135"/>
      <c r="AF455" s="135"/>
      <c r="AG455" s="135"/>
      <c r="AH455" s="135"/>
      <c r="AI455" s="135"/>
      <c r="AJ455" s="135"/>
      <c r="AK455" s="135"/>
      <c r="AL455" s="135"/>
      <c r="AM455" s="135"/>
      <c r="AN455" s="135"/>
      <c r="AO455" s="135"/>
      <c r="AP455" s="135"/>
      <c r="AQ455" s="135"/>
      <c r="AR455" s="135"/>
      <c r="AS455" s="135"/>
      <c r="BB455" s="135"/>
    </row>
    <row r="456" spans="6:54" x14ac:dyDescent="0.2">
      <c r="F456" s="135"/>
      <c r="G456" s="135"/>
      <c r="H456" s="135"/>
      <c r="I456" s="135"/>
      <c r="J456" s="135"/>
      <c r="K456" s="135"/>
      <c r="L456" s="135"/>
      <c r="M456" s="135"/>
      <c r="N456" s="135"/>
      <c r="O456" s="135"/>
      <c r="P456" s="135"/>
      <c r="Q456" s="135"/>
      <c r="R456" s="135"/>
      <c r="S456" s="135"/>
      <c r="T456" s="135"/>
      <c r="U456" s="135"/>
      <c r="V456" s="135"/>
      <c r="W456" s="135"/>
      <c r="X456" s="135"/>
      <c r="Y456" s="135"/>
      <c r="Z456" s="135"/>
      <c r="AA456" s="135"/>
      <c r="AB456" s="135"/>
      <c r="AC456" s="135"/>
      <c r="AD456" s="135"/>
      <c r="AE456" s="135"/>
      <c r="AF456" s="135"/>
      <c r="AG456" s="135"/>
      <c r="AH456" s="135"/>
      <c r="AI456" s="135"/>
      <c r="AJ456" s="135"/>
      <c r="AK456" s="135"/>
      <c r="AL456" s="135"/>
      <c r="AM456" s="135"/>
      <c r="AN456" s="135"/>
      <c r="AO456" s="135"/>
      <c r="AP456" s="135"/>
      <c r="AQ456" s="135"/>
      <c r="AR456" s="135"/>
      <c r="AS456" s="135"/>
      <c r="BB456" s="135"/>
    </row>
    <row r="457" spans="6:54" x14ac:dyDescent="0.2">
      <c r="F457" s="135"/>
      <c r="G457" s="135"/>
      <c r="H457" s="135"/>
      <c r="I457" s="135"/>
      <c r="J457" s="135"/>
      <c r="K457" s="135"/>
      <c r="L457" s="135"/>
      <c r="M457" s="135"/>
      <c r="N457" s="135"/>
      <c r="O457" s="135"/>
      <c r="P457" s="135"/>
      <c r="Q457" s="135"/>
      <c r="R457" s="135"/>
      <c r="S457" s="135"/>
      <c r="T457" s="135"/>
      <c r="U457" s="135"/>
      <c r="V457" s="135"/>
      <c r="W457" s="135"/>
      <c r="X457" s="135"/>
      <c r="Y457" s="135"/>
      <c r="Z457" s="135"/>
      <c r="AA457" s="135"/>
      <c r="AB457" s="135"/>
      <c r="AC457" s="135"/>
      <c r="AD457" s="135"/>
      <c r="AE457" s="135"/>
      <c r="AF457" s="135"/>
      <c r="AG457" s="135"/>
      <c r="AH457" s="135"/>
      <c r="AI457" s="135"/>
      <c r="AJ457" s="135"/>
      <c r="AK457" s="135"/>
      <c r="AL457" s="135"/>
      <c r="AM457" s="135"/>
      <c r="AN457" s="135"/>
      <c r="AO457" s="135"/>
      <c r="AP457" s="135"/>
      <c r="AQ457" s="135"/>
      <c r="AR457" s="135"/>
      <c r="AS457" s="135"/>
      <c r="BB457" s="135"/>
    </row>
    <row r="458" spans="6:54" x14ac:dyDescent="0.2">
      <c r="F458" s="135"/>
      <c r="G458" s="135"/>
      <c r="H458" s="135"/>
      <c r="I458" s="135"/>
      <c r="J458" s="135"/>
      <c r="K458" s="135"/>
      <c r="L458" s="135"/>
      <c r="M458" s="135"/>
      <c r="N458" s="135"/>
      <c r="O458" s="135"/>
      <c r="P458" s="135"/>
      <c r="Q458" s="135"/>
      <c r="R458" s="135"/>
      <c r="S458" s="135"/>
      <c r="T458" s="135"/>
      <c r="U458" s="135"/>
      <c r="V458" s="135"/>
      <c r="W458" s="135"/>
      <c r="X458" s="135"/>
      <c r="Y458" s="135"/>
      <c r="Z458" s="135"/>
      <c r="AA458" s="135"/>
      <c r="AB458" s="135"/>
      <c r="AC458" s="135"/>
      <c r="AD458" s="135"/>
      <c r="AE458" s="135"/>
      <c r="AF458" s="135"/>
      <c r="AG458" s="135"/>
      <c r="AH458" s="135"/>
      <c r="AI458" s="135"/>
      <c r="AJ458" s="135"/>
      <c r="AK458" s="135"/>
      <c r="AL458" s="135"/>
      <c r="AM458" s="135"/>
      <c r="AN458" s="135"/>
      <c r="AO458" s="135"/>
      <c r="AP458" s="135"/>
      <c r="AQ458" s="135"/>
      <c r="AR458" s="135"/>
      <c r="AS458" s="135"/>
      <c r="BB458" s="135"/>
    </row>
    <row r="459" spans="6:54" x14ac:dyDescent="0.2">
      <c r="F459" s="135"/>
      <c r="G459" s="135"/>
      <c r="H459" s="135"/>
      <c r="I459" s="135"/>
      <c r="J459" s="135"/>
      <c r="K459" s="135"/>
      <c r="L459" s="135"/>
      <c r="M459" s="135"/>
      <c r="N459" s="135"/>
      <c r="O459" s="135"/>
      <c r="P459" s="135"/>
      <c r="Q459" s="135"/>
      <c r="R459" s="135"/>
      <c r="S459" s="135"/>
      <c r="T459" s="135"/>
      <c r="U459" s="135"/>
      <c r="V459" s="135"/>
      <c r="W459" s="135"/>
      <c r="X459" s="135"/>
      <c r="Y459" s="135"/>
      <c r="Z459" s="135"/>
      <c r="AA459" s="135"/>
      <c r="AB459" s="135"/>
      <c r="AC459" s="135"/>
      <c r="AD459" s="135"/>
      <c r="AE459" s="135"/>
      <c r="AF459" s="135"/>
      <c r="AG459" s="135"/>
      <c r="AH459" s="135"/>
      <c r="AI459" s="135"/>
      <c r="AJ459" s="135"/>
      <c r="AK459" s="135"/>
      <c r="AL459" s="135"/>
      <c r="AM459" s="135"/>
      <c r="AN459" s="135"/>
      <c r="AO459" s="135"/>
      <c r="AP459" s="135"/>
      <c r="AQ459" s="135"/>
      <c r="AR459" s="135"/>
      <c r="AS459" s="135"/>
      <c r="BB459" s="135"/>
    </row>
    <row r="460" spans="6:54" x14ac:dyDescent="0.2">
      <c r="F460" s="135"/>
      <c r="G460" s="135"/>
      <c r="H460" s="135"/>
      <c r="I460" s="135"/>
      <c r="J460" s="135"/>
      <c r="K460" s="135"/>
      <c r="L460" s="135"/>
      <c r="M460" s="135"/>
      <c r="N460" s="135"/>
      <c r="O460" s="135"/>
      <c r="P460" s="135"/>
      <c r="Q460" s="135"/>
      <c r="R460" s="135"/>
      <c r="S460" s="135"/>
      <c r="T460" s="135"/>
      <c r="U460" s="135"/>
      <c r="V460" s="135"/>
      <c r="W460" s="135"/>
      <c r="X460" s="135"/>
      <c r="Y460" s="135"/>
      <c r="Z460" s="135"/>
      <c r="AA460" s="135"/>
      <c r="AB460" s="135"/>
      <c r="AC460" s="135"/>
      <c r="AD460" s="135"/>
      <c r="AE460" s="135"/>
      <c r="AF460" s="135"/>
      <c r="AG460" s="135"/>
      <c r="AH460" s="135"/>
      <c r="AI460" s="135"/>
      <c r="AJ460" s="135"/>
      <c r="AK460" s="135"/>
      <c r="AL460" s="135"/>
      <c r="AM460" s="135"/>
      <c r="AN460" s="135"/>
      <c r="AO460" s="135"/>
      <c r="AP460" s="135"/>
      <c r="AQ460" s="135"/>
      <c r="AR460" s="135"/>
      <c r="AS460" s="135"/>
      <c r="BB460" s="135"/>
    </row>
    <row r="461" spans="6:54" x14ac:dyDescent="0.2">
      <c r="F461" s="135"/>
      <c r="G461" s="135"/>
      <c r="H461" s="135"/>
      <c r="I461" s="135"/>
      <c r="J461" s="135"/>
      <c r="K461" s="135"/>
      <c r="L461" s="135"/>
      <c r="M461" s="135"/>
      <c r="N461" s="135"/>
      <c r="O461" s="135"/>
      <c r="P461" s="135"/>
      <c r="Q461" s="135"/>
      <c r="R461" s="135"/>
      <c r="S461" s="135"/>
      <c r="T461" s="135"/>
      <c r="U461" s="135"/>
      <c r="V461" s="135"/>
      <c r="W461" s="135"/>
      <c r="X461" s="135"/>
      <c r="Y461" s="135"/>
      <c r="Z461" s="135"/>
      <c r="AA461" s="135"/>
      <c r="AB461" s="135"/>
      <c r="AC461" s="135"/>
      <c r="AD461" s="135"/>
      <c r="AE461" s="135"/>
      <c r="AF461" s="135"/>
      <c r="AG461" s="135"/>
      <c r="AH461" s="135"/>
      <c r="AI461" s="135"/>
      <c r="AJ461" s="135"/>
      <c r="AK461" s="135"/>
      <c r="AL461" s="135"/>
      <c r="AM461" s="135"/>
      <c r="AN461" s="135"/>
      <c r="AO461" s="135"/>
      <c r="AP461" s="135"/>
      <c r="AQ461" s="135"/>
      <c r="AR461" s="135"/>
      <c r="AS461" s="135"/>
      <c r="BB461" s="135"/>
    </row>
    <row r="462" spans="6:54" x14ac:dyDescent="0.2">
      <c r="F462" s="135"/>
      <c r="G462" s="135"/>
      <c r="H462" s="135"/>
      <c r="I462" s="135"/>
      <c r="J462" s="135"/>
      <c r="K462" s="135"/>
      <c r="L462" s="135"/>
      <c r="M462" s="135"/>
      <c r="N462" s="135"/>
      <c r="O462" s="135"/>
      <c r="P462" s="135"/>
      <c r="Q462" s="135"/>
      <c r="R462" s="135"/>
      <c r="S462" s="135"/>
      <c r="T462" s="135"/>
      <c r="U462" s="135"/>
      <c r="V462" s="135"/>
      <c r="W462" s="135"/>
      <c r="X462" s="135"/>
      <c r="Y462" s="135"/>
      <c r="Z462" s="135"/>
      <c r="AA462" s="135"/>
      <c r="AB462" s="135"/>
      <c r="AC462" s="135"/>
      <c r="AD462" s="135"/>
      <c r="AE462" s="135"/>
      <c r="AF462" s="135"/>
      <c r="AG462" s="135"/>
      <c r="AH462" s="135"/>
      <c r="AI462" s="135"/>
      <c r="AJ462" s="135"/>
      <c r="AK462" s="135"/>
      <c r="AL462" s="135"/>
      <c r="AM462" s="135"/>
      <c r="AN462" s="135"/>
      <c r="AO462" s="135"/>
      <c r="AP462" s="135"/>
      <c r="AQ462" s="135"/>
      <c r="AR462" s="135"/>
      <c r="AS462" s="135"/>
      <c r="BB462" s="135"/>
    </row>
    <row r="463" spans="6:54" x14ac:dyDescent="0.2">
      <c r="F463" s="135"/>
      <c r="G463" s="135"/>
      <c r="H463" s="135"/>
      <c r="I463" s="135"/>
      <c r="J463" s="135"/>
      <c r="K463" s="135"/>
      <c r="L463" s="135"/>
      <c r="M463" s="135"/>
      <c r="N463" s="135"/>
      <c r="O463" s="135"/>
      <c r="P463" s="135"/>
      <c r="Q463" s="135"/>
      <c r="R463" s="135"/>
      <c r="S463" s="135"/>
      <c r="T463" s="135"/>
      <c r="U463" s="135"/>
      <c r="V463" s="135"/>
      <c r="W463" s="135"/>
      <c r="X463" s="135"/>
      <c r="Y463" s="135"/>
      <c r="Z463" s="135"/>
      <c r="AA463" s="135"/>
      <c r="AB463" s="135"/>
      <c r="AC463" s="135"/>
      <c r="AD463" s="135"/>
      <c r="AE463" s="135"/>
      <c r="AF463" s="135"/>
      <c r="AG463" s="135"/>
      <c r="AH463" s="135"/>
      <c r="AI463" s="135"/>
      <c r="AJ463" s="135"/>
      <c r="AK463" s="135"/>
      <c r="AL463" s="135"/>
      <c r="AM463" s="135"/>
      <c r="AN463" s="135"/>
      <c r="AO463" s="135"/>
      <c r="AP463" s="135"/>
      <c r="AQ463" s="135"/>
      <c r="AR463" s="135"/>
      <c r="AS463" s="135"/>
      <c r="BB463" s="135"/>
    </row>
    <row r="464" spans="6:54" x14ac:dyDescent="0.2">
      <c r="F464" s="135"/>
      <c r="G464" s="135"/>
      <c r="H464" s="135"/>
      <c r="I464" s="135"/>
      <c r="J464" s="135"/>
      <c r="K464" s="135"/>
      <c r="L464" s="135"/>
      <c r="M464" s="135"/>
      <c r="N464" s="135"/>
      <c r="O464" s="135"/>
      <c r="P464" s="135"/>
      <c r="Q464" s="135"/>
      <c r="R464" s="135"/>
      <c r="S464" s="135"/>
      <c r="T464" s="135"/>
      <c r="U464" s="135"/>
      <c r="V464" s="135"/>
      <c r="W464" s="135"/>
      <c r="X464" s="135"/>
      <c r="Y464" s="135"/>
      <c r="Z464" s="135"/>
      <c r="AA464" s="135"/>
      <c r="AB464" s="135"/>
      <c r="AC464" s="135"/>
      <c r="AD464" s="135"/>
      <c r="AE464" s="135"/>
      <c r="AF464" s="135"/>
      <c r="AG464" s="135"/>
      <c r="AH464" s="135"/>
      <c r="AI464" s="135"/>
      <c r="AJ464" s="135"/>
      <c r="AK464" s="135"/>
      <c r="AL464" s="135"/>
      <c r="AM464" s="135"/>
      <c r="AN464" s="135"/>
      <c r="AO464" s="135"/>
      <c r="AP464" s="135"/>
      <c r="AQ464" s="135"/>
      <c r="AR464" s="135"/>
      <c r="AS464" s="135"/>
      <c r="BB464" s="135"/>
    </row>
    <row r="465" spans="6:54" x14ac:dyDescent="0.2">
      <c r="F465" s="135"/>
      <c r="G465" s="135"/>
      <c r="H465" s="135"/>
      <c r="I465" s="135"/>
      <c r="J465" s="135"/>
      <c r="K465" s="135"/>
      <c r="L465" s="135"/>
      <c r="M465" s="135"/>
      <c r="N465" s="135"/>
      <c r="O465" s="135"/>
      <c r="P465" s="135"/>
      <c r="Q465" s="135"/>
      <c r="R465" s="135"/>
      <c r="S465" s="135"/>
      <c r="T465" s="135"/>
      <c r="U465" s="135"/>
      <c r="V465" s="135"/>
      <c r="W465" s="135"/>
      <c r="X465" s="135"/>
      <c r="Y465" s="135"/>
      <c r="Z465" s="135"/>
      <c r="AA465" s="135"/>
      <c r="AB465" s="135"/>
      <c r="AC465" s="135"/>
      <c r="AD465" s="135"/>
      <c r="AE465" s="135"/>
      <c r="AF465" s="135"/>
      <c r="AG465" s="135"/>
      <c r="AH465" s="135"/>
      <c r="AI465" s="135"/>
      <c r="AJ465" s="135"/>
      <c r="AK465" s="135"/>
      <c r="AL465" s="135"/>
      <c r="AM465" s="135"/>
      <c r="AN465" s="135"/>
      <c r="AO465" s="135"/>
      <c r="AP465" s="135"/>
      <c r="AQ465" s="135"/>
      <c r="AR465" s="135"/>
      <c r="AS465" s="135"/>
      <c r="BB465" s="135"/>
    </row>
    <row r="466" spans="6:54" x14ac:dyDescent="0.2">
      <c r="F466" s="135"/>
      <c r="G466" s="135"/>
      <c r="H466" s="135"/>
      <c r="I466" s="135"/>
      <c r="J466" s="135"/>
      <c r="K466" s="135"/>
      <c r="L466" s="135"/>
      <c r="M466" s="135"/>
      <c r="N466" s="135"/>
      <c r="O466" s="135"/>
      <c r="P466" s="135"/>
      <c r="Q466" s="135"/>
      <c r="R466" s="135"/>
      <c r="S466" s="135"/>
      <c r="T466" s="135"/>
      <c r="U466" s="135"/>
      <c r="V466" s="135"/>
      <c r="W466" s="135"/>
      <c r="X466" s="135"/>
      <c r="Y466" s="135"/>
      <c r="Z466" s="135"/>
      <c r="AA466" s="135"/>
      <c r="AB466" s="135"/>
      <c r="AC466" s="135"/>
      <c r="AD466" s="135"/>
      <c r="AE466" s="135"/>
      <c r="AF466" s="135"/>
      <c r="AG466" s="135"/>
      <c r="AH466" s="135"/>
      <c r="AI466" s="135"/>
      <c r="AJ466" s="135"/>
      <c r="AK466" s="135"/>
      <c r="AL466" s="135"/>
      <c r="AM466" s="135"/>
      <c r="AN466" s="135"/>
      <c r="AO466" s="135"/>
      <c r="AP466" s="135"/>
      <c r="AQ466" s="135"/>
      <c r="AR466" s="135"/>
      <c r="AS466" s="135"/>
      <c r="BB466" s="135"/>
    </row>
    <row r="467" spans="6:54" x14ac:dyDescent="0.2">
      <c r="F467" s="135"/>
      <c r="G467" s="135"/>
      <c r="H467" s="135"/>
      <c r="I467" s="135"/>
      <c r="J467" s="135"/>
      <c r="K467" s="135"/>
      <c r="L467" s="135"/>
      <c r="M467" s="135"/>
      <c r="N467" s="135"/>
      <c r="O467" s="135"/>
      <c r="P467" s="135"/>
      <c r="Q467" s="135"/>
      <c r="R467" s="135"/>
      <c r="S467" s="135"/>
      <c r="T467" s="135"/>
      <c r="U467" s="135"/>
      <c r="V467" s="135"/>
      <c r="W467" s="135"/>
      <c r="X467" s="135"/>
      <c r="Y467" s="135"/>
      <c r="Z467" s="135"/>
      <c r="AA467" s="135"/>
      <c r="AB467" s="135"/>
      <c r="AC467" s="135"/>
      <c r="AD467" s="135"/>
      <c r="AE467" s="135"/>
      <c r="AF467" s="135"/>
      <c r="AG467" s="135"/>
      <c r="AH467" s="135"/>
      <c r="AI467" s="135"/>
      <c r="AJ467" s="135"/>
      <c r="AK467" s="135"/>
      <c r="AL467" s="135"/>
      <c r="AM467" s="135"/>
      <c r="AN467" s="135"/>
      <c r="AO467" s="135"/>
      <c r="AP467" s="135"/>
      <c r="AQ467" s="135"/>
      <c r="AR467" s="135"/>
      <c r="AS467" s="135"/>
      <c r="BB467" s="135"/>
    </row>
    <row r="468" spans="6:54" x14ac:dyDescent="0.2">
      <c r="F468" s="135"/>
      <c r="G468" s="135"/>
      <c r="H468" s="135"/>
      <c r="I468" s="135"/>
      <c r="J468" s="135"/>
      <c r="K468" s="135"/>
      <c r="L468" s="135"/>
      <c r="M468" s="135"/>
      <c r="N468" s="135"/>
      <c r="O468" s="135"/>
      <c r="P468" s="135"/>
      <c r="Q468" s="135"/>
      <c r="R468" s="135"/>
      <c r="S468" s="135"/>
      <c r="T468" s="135"/>
      <c r="U468" s="135"/>
      <c r="V468" s="135"/>
      <c r="W468" s="135"/>
      <c r="X468" s="135"/>
      <c r="Y468" s="135"/>
      <c r="Z468" s="135"/>
      <c r="AA468" s="135"/>
      <c r="AB468" s="135"/>
      <c r="AC468" s="135"/>
      <c r="AD468" s="135"/>
      <c r="AE468" s="135"/>
      <c r="AF468" s="135"/>
      <c r="AG468" s="135"/>
      <c r="AH468" s="135"/>
      <c r="AI468" s="135"/>
      <c r="AJ468" s="135"/>
      <c r="AK468" s="135"/>
      <c r="AL468" s="135"/>
      <c r="AM468" s="135"/>
      <c r="AN468" s="135"/>
      <c r="AO468" s="135"/>
      <c r="AP468" s="135"/>
      <c r="AQ468" s="135"/>
      <c r="AR468" s="135"/>
      <c r="AS468" s="135"/>
      <c r="BB468" s="135"/>
    </row>
    <row r="469" spans="6:54" x14ac:dyDescent="0.2">
      <c r="F469" s="135"/>
      <c r="G469" s="135"/>
      <c r="H469" s="135"/>
      <c r="I469" s="135"/>
      <c r="J469" s="135"/>
      <c r="K469" s="135"/>
      <c r="L469" s="135"/>
      <c r="M469" s="135"/>
      <c r="N469" s="135"/>
      <c r="O469" s="135"/>
      <c r="P469" s="135"/>
      <c r="Q469" s="135"/>
      <c r="R469" s="135"/>
      <c r="S469" s="135"/>
      <c r="T469" s="135"/>
      <c r="U469" s="135"/>
      <c r="V469" s="135"/>
      <c r="W469" s="135"/>
      <c r="X469" s="135"/>
      <c r="Y469" s="135"/>
      <c r="Z469" s="135"/>
      <c r="AA469" s="135"/>
      <c r="AB469" s="135"/>
      <c r="AC469" s="135"/>
      <c r="AD469" s="135"/>
      <c r="AE469" s="135"/>
      <c r="AF469" s="135"/>
      <c r="AG469" s="135"/>
      <c r="AH469" s="135"/>
      <c r="AI469" s="135"/>
      <c r="AJ469" s="135"/>
      <c r="AK469" s="135"/>
      <c r="AL469" s="135"/>
      <c r="AM469" s="135"/>
      <c r="AN469" s="135"/>
      <c r="AO469" s="135"/>
      <c r="AP469" s="135"/>
      <c r="AQ469" s="135"/>
      <c r="AR469" s="135"/>
      <c r="AS469" s="135"/>
      <c r="BB469" s="135"/>
    </row>
    <row r="470" spans="6:54" x14ac:dyDescent="0.2">
      <c r="F470" s="135"/>
      <c r="G470" s="135"/>
      <c r="H470" s="135"/>
      <c r="I470" s="135"/>
      <c r="J470" s="135"/>
      <c r="K470" s="135"/>
      <c r="L470" s="135"/>
      <c r="M470" s="135"/>
      <c r="N470" s="135"/>
      <c r="O470" s="135"/>
      <c r="P470" s="135"/>
      <c r="Q470" s="135"/>
      <c r="R470" s="135"/>
      <c r="S470" s="135"/>
      <c r="T470" s="135"/>
      <c r="U470" s="135"/>
      <c r="V470" s="135"/>
      <c r="W470" s="135"/>
      <c r="X470" s="135"/>
      <c r="Y470" s="135"/>
      <c r="Z470" s="135"/>
      <c r="AA470" s="135"/>
      <c r="AB470" s="135"/>
      <c r="AC470" s="135"/>
      <c r="AD470" s="135"/>
      <c r="AE470" s="135"/>
      <c r="AF470" s="135"/>
      <c r="AG470" s="135"/>
      <c r="AH470" s="135"/>
      <c r="AI470" s="135"/>
      <c r="AJ470" s="135"/>
      <c r="AK470" s="135"/>
      <c r="AL470" s="135"/>
      <c r="AM470" s="135"/>
      <c r="AN470" s="135"/>
      <c r="AO470" s="135"/>
      <c r="AP470" s="135"/>
      <c r="AQ470" s="135"/>
      <c r="AR470" s="135"/>
      <c r="AS470" s="135"/>
      <c r="BB470" s="135"/>
    </row>
    <row r="471" spans="6:54" x14ac:dyDescent="0.2">
      <c r="F471" s="135"/>
      <c r="G471" s="135"/>
      <c r="H471" s="135"/>
      <c r="I471" s="135"/>
      <c r="J471" s="135"/>
      <c r="K471" s="135"/>
      <c r="L471" s="135"/>
      <c r="M471" s="135"/>
      <c r="N471" s="135"/>
      <c r="O471" s="135"/>
      <c r="P471" s="135"/>
      <c r="Q471" s="135"/>
      <c r="R471" s="135"/>
      <c r="S471" s="135"/>
      <c r="T471" s="135"/>
      <c r="U471" s="135"/>
      <c r="V471" s="135"/>
      <c r="W471" s="135"/>
      <c r="X471" s="135"/>
      <c r="Y471" s="135"/>
      <c r="Z471" s="135"/>
      <c r="AA471" s="135"/>
      <c r="AB471" s="135"/>
      <c r="AC471" s="135"/>
      <c r="AD471" s="135"/>
      <c r="AE471" s="135"/>
      <c r="AF471" s="135"/>
      <c r="AG471" s="135"/>
      <c r="AH471" s="135"/>
      <c r="AI471" s="135"/>
      <c r="AJ471" s="135"/>
      <c r="AK471" s="135"/>
      <c r="AL471" s="135"/>
      <c r="AM471" s="135"/>
      <c r="AN471" s="135"/>
      <c r="AO471" s="135"/>
      <c r="AP471" s="135"/>
      <c r="AQ471" s="135"/>
      <c r="AR471" s="135"/>
      <c r="AS471" s="135"/>
      <c r="BB471" s="135"/>
    </row>
    <row r="472" spans="6:54" x14ac:dyDescent="0.2">
      <c r="F472" s="135"/>
      <c r="G472" s="135"/>
      <c r="H472" s="135"/>
      <c r="I472" s="135"/>
      <c r="J472" s="135"/>
      <c r="K472" s="135"/>
      <c r="L472" s="135"/>
      <c r="M472" s="135"/>
      <c r="N472" s="135"/>
      <c r="O472" s="135"/>
      <c r="P472" s="135"/>
      <c r="Q472" s="135"/>
      <c r="R472" s="135"/>
      <c r="S472" s="135"/>
      <c r="T472" s="135"/>
      <c r="U472" s="135"/>
      <c r="V472" s="135"/>
      <c r="W472" s="135"/>
      <c r="X472" s="135"/>
      <c r="Y472" s="135"/>
      <c r="Z472" s="135"/>
      <c r="AA472" s="135"/>
      <c r="AB472" s="135"/>
      <c r="AC472" s="135"/>
      <c r="AD472" s="135"/>
      <c r="AE472" s="135"/>
      <c r="AF472" s="135"/>
      <c r="AG472" s="135"/>
      <c r="AH472" s="135"/>
      <c r="AI472" s="135"/>
      <c r="AJ472" s="135"/>
      <c r="AK472" s="135"/>
      <c r="AL472" s="135"/>
      <c r="AM472" s="135"/>
      <c r="AN472" s="135"/>
      <c r="AO472" s="135"/>
      <c r="AP472" s="135"/>
      <c r="AQ472" s="135"/>
      <c r="AR472" s="135"/>
      <c r="AS472" s="135"/>
      <c r="BB472" s="135"/>
    </row>
    <row r="473" spans="6:54" x14ac:dyDescent="0.2">
      <c r="F473" s="135"/>
      <c r="G473" s="135"/>
      <c r="H473" s="135"/>
      <c r="I473" s="135"/>
      <c r="J473" s="135"/>
      <c r="K473" s="135"/>
      <c r="L473" s="135"/>
      <c r="M473" s="135"/>
      <c r="N473" s="135"/>
      <c r="O473" s="135"/>
      <c r="P473" s="135"/>
      <c r="Q473" s="135"/>
      <c r="R473" s="135"/>
      <c r="S473" s="135"/>
      <c r="T473" s="135"/>
      <c r="U473" s="135"/>
      <c r="V473" s="135"/>
      <c r="W473" s="135"/>
      <c r="X473" s="135"/>
      <c r="Y473" s="135"/>
      <c r="Z473" s="135"/>
      <c r="AA473" s="135"/>
      <c r="AB473" s="135"/>
      <c r="AC473" s="135"/>
      <c r="AD473" s="135"/>
      <c r="AE473" s="135"/>
      <c r="AF473" s="135"/>
      <c r="AG473" s="135"/>
      <c r="AH473" s="135"/>
      <c r="AI473" s="135"/>
      <c r="AJ473" s="135"/>
      <c r="AK473" s="135"/>
      <c r="AL473" s="135"/>
      <c r="AM473" s="135"/>
      <c r="AN473" s="135"/>
      <c r="AO473" s="135"/>
      <c r="AP473" s="135"/>
      <c r="AQ473" s="135"/>
      <c r="AR473" s="135"/>
      <c r="AS473" s="135"/>
      <c r="BB473" s="135"/>
    </row>
    <row r="474" spans="6:54" x14ac:dyDescent="0.2">
      <c r="F474" s="135"/>
      <c r="G474" s="135"/>
      <c r="H474" s="135"/>
      <c r="I474" s="135"/>
      <c r="J474" s="135"/>
      <c r="K474" s="135"/>
      <c r="L474" s="135"/>
      <c r="M474" s="135"/>
      <c r="N474" s="135"/>
      <c r="O474" s="135"/>
      <c r="P474" s="135"/>
      <c r="Q474" s="135"/>
      <c r="R474" s="135"/>
      <c r="S474" s="135"/>
      <c r="T474" s="135"/>
      <c r="U474" s="135"/>
      <c r="V474" s="135"/>
      <c r="W474" s="135"/>
      <c r="X474" s="135"/>
      <c r="Y474" s="135"/>
      <c r="Z474" s="135"/>
      <c r="AA474" s="135"/>
      <c r="AB474" s="135"/>
      <c r="AC474" s="135"/>
      <c r="AD474" s="135"/>
      <c r="AE474" s="135"/>
      <c r="AF474" s="135"/>
      <c r="AG474" s="135"/>
      <c r="AH474" s="135"/>
      <c r="AI474" s="135"/>
      <c r="AJ474" s="135"/>
      <c r="AK474" s="135"/>
      <c r="AL474" s="135"/>
      <c r="AM474" s="135"/>
      <c r="AN474" s="135"/>
      <c r="AO474" s="135"/>
      <c r="AP474" s="135"/>
      <c r="AQ474" s="135"/>
      <c r="AR474" s="135"/>
      <c r="AS474" s="135"/>
      <c r="BB474" s="135"/>
    </row>
    <row r="475" spans="6:54" x14ac:dyDescent="0.2">
      <c r="F475" s="135"/>
      <c r="G475" s="135"/>
      <c r="H475" s="135"/>
      <c r="I475" s="135"/>
      <c r="J475" s="135"/>
      <c r="K475" s="135"/>
      <c r="L475" s="135"/>
      <c r="M475" s="135"/>
      <c r="N475" s="135"/>
      <c r="O475" s="135"/>
      <c r="P475" s="135"/>
      <c r="Q475" s="135"/>
      <c r="R475" s="135"/>
      <c r="S475" s="135"/>
      <c r="T475" s="135"/>
      <c r="U475" s="135"/>
      <c r="V475" s="135"/>
      <c r="W475" s="135"/>
      <c r="X475" s="135"/>
      <c r="Y475" s="135"/>
      <c r="Z475" s="135"/>
      <c r="AA475" s="135"/>
      <c r="AB475" s="135"/>
      <c r="AC475" s="135"/>
      <c r="AD475" s="135"/>
      <c r="AE475" s="135"/>
      <c r="AF475" s="135"/>
      <c r="AG475" s="135"/>
      <c r="AH475" s="135"/>
      <c r="AI475" s="135"/>
      <c r="AJ475" s="135"/>
      <c r="AK475" s="135"/>
      <c r="AL475" s="135"/>
      <c r="AM475" s="135"/>
      <c r="AN475" s="135"/>
      <c r="AO475" s="135"/>
      <c r="AP475" s="135"/>
      <c r="AQ475" s="135"/>
      <c r="AR475" s="135"/>
      <c r="AS475" s="135"/>
      <c r="BB475" s="135"/>
    </row>
    <row r="476" spans="6:54" x14ac:dyDescent="0.2">
      <c r="F476" s="135"/>
      <c r="G476" s="135"/>
      <c r="H476" s="135"/>
      <c r="I476" s="135"/>
      <c r="J476" s="135"/>
      <c r="K476" s="135"/>
      <c r="L476" s="135"/>
      <c r="M476" s="135"/>
      <c r="N476" s="135"/>
      <c r="O476" s="135"/>
      <c r="P476" s="135"/>
      <c r="Q476" s="135"/>
      <c r="R476" s="135"/>
      <c r="S476" s="135"/>
      <c r="T476" s="135"/>
      <c r="U476" s="135"/>
      <c r="V476" s="135"/>
      <c r="W476" s="135"/>
      <c r="X476" s="135"/>
      <c r="Y476" s="135"/>
      <c r="Z476" s="135"/>
      <c r="AA476" s="135"/>
      <c r="AB476" s="135"/>
      <c r="AC476" s="135"/>
      <c r="AD476" s="135"/>
      <c r="AE476" s="135"/>
      <c r="AF476" s="135"/>
      <c r="AG476" s="135"/>
      <c r="AH476" s="135"/>
      <c r="AI476" s="135"/>
      <c r="AJ476" s="135"/>
      <c r="AK476" s="135"/>
      <c r="AL476" s="135"/>
      <c r="AM476" s="135"/>
      <c r="AN476" s="135"/>
      <c r="AO476" s="135"/>
      <c r="AP476" s="135"/>
      <c r="AQ476" s="135"/>
      <c r="AR476" s="135"/>
      <c r="AS476" s="135"/>
      <c r="BB476" s="135"/>
    </row>
    <row r="477" spans="6:54" x14ac:dyDescent="0.2">
      <c r="F477" s="135"/>
      <c r="G477" s="135"/>
      <c r="H477" s="135"/>
      <c r="I477" s="135"/>
      <c r="J477" s="135"/>
      <c r="K477" s="135"/>
      <c r="L477" s="135"/>
      <c r="M477" s="135"/>
      <c r="N477" s="135"/>
      <c r="O477" s="135"/>
      <c r="P477" s="135"/>
      <c r="Q477" s="135"/>
      <c r="R477" s="135"/>
      <c r="S477" s="135"/>
      <c r="T477" s="135"/>
      <c r="U477" s="135"/>
      <c r="V477" s="135"/>
      <c r="W477" s="135"/>
      <c r="X477" s="135"/>
      <c r="Y477" s="135"/>
      <c r="Z477" s="135"/>
      <c r="AA477" s="135"/>
      <c r="AB477" s="135"/>
      <c r="AC477" s="135"/>
      <c r="AD477" s="135"/>
      <c r="AE477" s="135"/>
      <c r="AF477" s="135"/>
      <c r="AG477" s="135"/>
      <c r="AH477" s="135"/>
      <c r="AI477" s="135"/>
      <c r="AJ477" s="135"/>
      <c r="AK477" s="135"/>
      <c r="AL477" s="135"/>
      <c r="AM477" s="135"/>
      <c r="AN477" s="135"/>
      <c r="AO477" s="135"/>
      <c r="AP477" s="135"/>
      <c r="AQ477" s="135"/>
      <c r="AR477" s="135"/>
      <c r="AS477" s="135"/>
      <c r="BB477" s="135"/>
    </row>
    <row r="478" spans="6:54" x14ac:dyDescent="0.2">
      <c r="F478" s="135"/>
      <c r="G478" s="135"/>
      <c r="H478" s="135"/>
      <c r="I478" s="135"/>
      <c r="J478" s="135"/>
      <c r="K478" s="135"/>
      <c r="L478" s="135"/>
      <c r="M478" s="135"/>
      <c r="N478" s="135"/>
      <c r="O478" s="135"/>
      <c r="P478" s="135"/>
      <c r="Q478" s="135"/>
      <c r="R478" s="135"/>
      <c r="S478" s="135"/>
      <c r="T478" s="135"/>
      <c r="U478" s="135"/>
      <c r="V478" s="135"/>
      <c r="W478" s="135"/>
      <c r="X478" s="135"/>
      <c r="Y478" s="135"/>
      <c r="Z478" s="135"/>
      <c r="AA478" s="135"/>
      <c r="AB478" s="135"/>
      <c r="AC478" s="135"/>
      <c r="AD478" s="135"/>
      <c r="AE478" s="135"/>
      <c r="AF478" s="135"/>
      <c r="AG478" s="135"/>
      <c r="AH478" s="135"/>
      <c r="AI478" s="135"/>
      <c r="AJ478" s="135"/>
      <c r="AK478" s="135"/>
      <c r="AL478" s="135"/>
      <c r="AM478" s="135"/>
      <c r="AN478" s="135"/>
      <c r="AO478" s="135"/>
      <c r="AP478" s="135"/>
      <c r="AQ478" s="135"/>
      <c r="AR478" s="135"/>
      <c r="AS478" s="135"/>
      <c r="BB478" s="135"/>
    </row>
    <row r="479" spans="6:54" x14ac:dyDescent="0.2">
      <c r="F479" s="135"/>
      <c r="G479" s="135"/>
      <c r="H479" s="135"/>
      <c r="I479" s="135"/>
      <c r="J479" s="135"/>
      <c r="K479" s="135"/>
      <c r="L479" s="135"/>
      <c r="M479" s="135"/>
      <c r="N479" s="135"/>
      <c r="O479" s="135"/>
      <c r="P479" s="135"/>
      <c r="Q479" s="135"/>
      <c r="R479" s="135"/>
      <c r="S479" s="135"/>
      <c r="T479" s="135"/>
      <c r="U479" s="135"/>
      <c r="V479" s="135"/>
      <c r="W479" s="135"/>
      <c r="X479" s="135"/>
      <c r="Y479" s="135"/>
      <c r="Z479" s="135"/>
      <c r="AA479" s="135"/>
      <c r="AB479" s="135"/>
      <c r="AC479" s="135"/>
      <c r="AD479" s="135"/>
      <c r="AE479" s="135"/>
      <c r="AF479" s="135"/>
      <c r="AG479" s="135"/>
      <c r="AH479" s="135"/>
      <c r="AI479" s="135"/>
      <c r="AJ479" s="135"/>
      <c r="AK479" s="135"/>
      <c r="AL479" s="135"/>
      <c r="AM479" s="135"/>
      <c r="AN479" s="135"/>
      <c r="AO479" s="135"/>
      <c r="AP479" s="135"/>
      <c r="AQ479" s="135"/>
      <c r="AR479" s="135"/>
      <c r="AS479" s="135"/>
      <c r="BB479" s="135"/>
    </row>
    <row r="480" spans="6:54" x14ac:dyDescent="0.2">
      <c r="F480" s="135"/>
      <c r="G480" s="135"/>
      <c r="H480" s="135"/>
      <c r="I480" s="135"/>
      <c r="J480" s="135"/>
      <c r="K480" s="135"/>
      <c r="L480" s="135"/>
      <c r="M480" s="135"/>
      <c r="N480" s="135"/>
      <c r="O480" s="135"/>
      <c r="P480" s="135"/>
      <c r="Q480" s="135"/>
      <c r="R480" s="135"/>
      <c r="S480" s="135"/>
      <c r="T480" s="135"/>
      <c r="U480" s="135"/>
      <c r="V480" s="135"/>
      <c r="W480" s="135"/>
      <c r="X480" s="135"/>
      <c r="Y480" s="135"/>
      <c r="Z480" s="135"/>
      <c r="AA480" s="135"/>
      <c r="AB480" s="135"/>
      <c r="AC480" s="135"/>
      <c r="AD480" s="135"/>
      <c r="AE480" s="135"/>
      <c r="AF480" s="135"/>
      <c r="AG480" s="135"/>
      <c r="AH480" s="135"/>
      <c r="AI480" s="135"/>
      <c r="AJ480" s="135"/>
      <c r="AK480" s="135"/>
      <c r="AL480" s="135"/>
      <c r="AM480" s="135"/>
      <c r="AN480" s="135"/>
      <c r="AO480" s="135"/>
      <c r="AP480" s="135"/>
      <c r="AQ480" s="135"/>
      <c r="AR480" s="135"/>
      <c r="AS480" s="135"/>
      <c r="BB480" s="135"/>
    </row>
    <row r="481" spans="6:54" x14ac:dyDescent="0.2">
      <c r="F481" s="135"/>
      <c r="G481" s="135"/>
      <c r="H481" s="135"/>
      <c r="I481" s="135"/>
      <c r="J481" s="135"/>
      <c r="K481" s="135"/>
      <c r="L481" s="135"/>
      <c r="M481" s="135"/>
      <c r="N481" s="135"/>
      <c r="O481" s="135"/>
      <c r="P481" s="135"/>
      <c r="Q481" s="135"/>
      <c r="R481" s="135"/>
      <c r="S481" s="135"/>
      <c r="T481" s="135"/>
      <c r="U481" s="135"/>
      <c r="V481" s="135"/>
      <c r="W481" s="135"/>
      <c r="X481" s="135"/>
      <c r="Y481" s="135"/>
      <c r="Z481" s="135"/>
      <c r="AA481" s="135"/>
      <c r="AB481" s="135"/>
      <c r="AC481" s="135"/>
      <c r="AD481" s="135"/>
      <c r="AE481" s="135"/>
      <c r="AF481" s="135"/>
      <c r="AG481" s="135"/>
      <c r="AH481" s="135"/>
      <c r="AI481" s="135"/>
      <c r="AJ481" s="135"/>
      <c r="AK481" s="135"/>
      <c r="AL481" s="135"/>
      <c r="AM481" s="135"/>
      <c r="AN481" s="135"/>
      <c r="AO481" s="135"/>
      <c r="AP481" s="135"/>
      <c r="AQ481" s="135"/>
      <c r="AR481" s="135"/>
      <c r="AS481" s="135"/>
      <c r="BB481" s="135"/>
    </row>
    <row r="482" spans="6:54" x14ac:dyDescent="0.2">
      <c r="F482" s="135"/>
      <c r="G482" s="135"/>
      <c r="H482" s="135"/>
      <c r="I482" s="135"/>
      <c r="J482" s="135"/>
      <c r="K482" s="135"/>
      <c r="L482" s="135"/>
      <c r="M482" s="135"/>
      <c r="N482" s="135"/>
      <c r="O482" s="135"/>
      <c r="P482" s="135"/>
      <c r="Q482" s="135"/>
      <c r="R482" s="135"/>
      <c r="S482" s="135"/>
      <c r="T482" s="135"/>
      <c r="U482" s="135"/>
      <c r="V482" s="135"/>
      <c r="W482" s="135"/>
      <c r="X482" s="135"/>
      <c r="Y482" s="135"/>
      <c r="Z482" s="135"/>
      <c r="AA482" s="135"/>
      <c r="AB482" s="135"/>
      <c r="AC482" s="135"/>
      <c r="AD482" s="135"/>
      <c r="AE482" s="135"/>
      <c r="AF482" s="135"/>
      <c r="AG482" s="135"/>
      <c r="AH482" s="135"/>
      <c r="AI482" s="135"/>
      <c r="AJ482" s="135"/>
      <c r="AK482" s="135"/>
      <c r="AL482" s="135"/>
      <c r="AM482" s="135"/>
      <c r="AN482" s="135"/>
      <c r="AO482" s="135"/>
      <c r="AP482" s="135"/>
      <c r="AQ482" s="135"/>
      <c r="AR482" s="135"/>
      <c r="AS482" s="135"/>
      <c r="BB482" s="135"/>
    </row>
    <row r="483" spans="6:54" x14ac:dyDescent="0.2">
      <c r="F483" s="135"/>
      <c r="G483" s="135"/>
      <c r="H483" s="135"/>
      <c r="I483" s="135"/>
      <c r="J483" s="135"/>
      <c r="K483" s="135"/>
      <c r="L483" s="135"/>
      <c r="M483" s="135"/>
      <c r="N483" s="135"/>
      <c r="O483" s="135"/>
      <c r="P483" s="135"/>
      <c r="Q483" s="135"/>
      <c r="R483" s="135"/>
      <c r="S483" s="135"/>
      <c r="T483" s="135"/>
      <c r="U483" s="135"/>
      <c r="V483" s="135"/>
      <c r="W483" s="135"/>
      <c r="X483" s="135"/>
      <c r="Y483" s="135"/>
      <c r="Z483" s="135"/>
      <c r="AA483" s="135"/>
      <c r="AB483" s="135"/>
      <c r="AC483" s="135"/>
      <c r="AD483" s="135"/>
      <c r="AE483" s="135"/>
      <c r="AF483" s="135"/>
      <c r="AG483" s="135"/>
      <c r="AH483" s="135"/>
      <c r="AI483" s="135"/>
      <c r="AJ483" s="135"/>
      <c r="AK483" s="135"/>
      <c r="AL483" s="135"/>
      <c r="AM483" s="135"/>
      <c r="AN483" s="135"/>
      <c r="AO483" s="135"/>
      <c r="AP483" s="135"/>
      <c r="AQ483" s="135"/>
      <c r="AR483" s="135"/>
      <c r="AS483" s="135"/>
      <c r="BB483" s="135"/>
    </row>
    <row r="484" spans="6:54" x14ac:dyDescent="0.2">
      <c r="F484" s="135"/>
      <c r="G484" s="135"/>
      <c r="H484" s="135"/>
      <c r="I484" s="135"/>
      <c r="J484" s="135"/>
      <c r="K484" s="135"/>
      <c r="L484" s="135"/>
      <c r="M484" s="135"/>
      <c r="N484" s="135"/>
      <c r="O484" s="135"/>
      <c r="P484" s="135"/>
      <c r="Q484" s="135"/>
      <c r="R484" s="135"/>
      <c r="S484" s="135"/>
      <c r="T484" s="135"/>
      <c r="U484" s="135"/>
      <c r="V484" s="135"/>
      <c r="W484" s="135"/>
      <c r="X484" s="135"/>
      <c r="Y484" s="135"/>
      <c r="Z484" s="135"/>
      <c r="AA484" s="135"/>
      <c r="AB484" s="135"/>
      <c r="AC484" s="135"/>
      <c r="AD484" s="135"/>
      <c r="AE484" s="135"/>
      <c r="AF484" s="135"/>
      <c r="AG484" s="135"/>
      <c r="AH484" s="135"/>
      <c r="AI484" s="135"/>
      <c r="AJ484" s="135"/>
      <c r="AK484" s="135"/>
      <c r="AL484" s="135"/>
      <c r="AM484" s="135"/>
      <c r="AN484" s="135"/>
      <c r="AO484" s="135"/>
      <c r="AP484" s="135"/>
      <c r="AQ484" s="135"/>
      <c r="AR484" s="135"/>
      <c r="AS484" s="135"/>
      <c r="BB484" s="135"/>
    </row>
    <row r="485" spans="6:54" x14ac:dyDescent="0.2">
      <c r="F485" s="135"/>
      <c r="G485" s="135"/>
      <c r="H485" s="135"/>
      <c r="I485" s="135"/>
      <c r="J485" s="135"/>
      <c r="K485" s="135"/>
      <c r="L485" s="135"/>
      <c r="M485" s="135"/>
      <c r="N485" s="135"/>
      <c r="O485" s="135"/>
      <c r="P485" s="135"/>
      <c r="Q485" s="135"/>
      <c r="R485" s="135"/>
      <c r="S485" s="135"/>
      <c r="T485" s="135"/>
      <c r="U485" s="135"/>
      <c r="V485" s="135"/>
      <c r="W485" s="135"/>
      <c r="X485" s="135"/>
      <c r="Y485" s="135"/>
      <c r="Z485" s="135"/>
      <c r="AA485" s="135"/>
      <c r="AB485" s="135"/>
      <c r="AC485" s="135"/>
      <c r="AD485" s="135"/>
      <c r="AE485" s="135"/>
      <c r="AF485" s="135"/>
      <c r="AG485" s="135"/>
      <c r="AH485" s="135"/>
      <c r="AI485" s="135"/>
      <c r="AJ485" s="135"/>
      <c r="AK485" s="135"/>
      <c r="AL485" s="135"/>
      <c r="AM485" s="135"/>
      <c r="AN485" s="135"/>
      <c r="AO485" s="135"/>
      <c r="AP485" s="135"/>
      <c r="AQ485" s="135"/>
      <c r="AR485" s="135"/>
      <c r="AS485" s="135"/>
      <c r="BB485" s="135"/>
    </row>
    <row r="486" spans="6:54" x14ac:dyDescent="0.2">
      <c r="F486" s="135"/>
      <c r="G486" s="135"/>
      <c r="H486" s="135"/>
      <c r="I486" s="135"/>
      <c r="J486" s="135"/>
      <c r="K486" s="135"/>
      <c r="L486" s="135"/>
      <c r="M486" s="135"/>
      <c r="N486" s="135"/>
      <c r="O486" s="135"/>
      <c r="P486" s="135"/>
      <c r="Q486" s="135"/>
      <c r="R486" s="135"/>
      <c r="S486" s="135"/>
      <c r="T486" s="135"/>
      <c r="U486" s="135"/>
      <c r="V486" s="135"/>
      <c r="W486" s="135"/>
      <c r="X486" s="135"/>
      <c r="Y486" s="135"/>
      <c r="Z486" s="135"/>
      <c r="AA486" s="135"/>
      <c r="AB486" s="135"/>
      <c r="AC486" s="135"/>
      <c r="AD486" s="135"/>
      <c r="AE486" s="135"/>
      <c r="AF486" s="135"/>
      <c r="AG486" s="135"/>
      <c r="AH486" s="135"/>
      <c r="AI486" s="135"/>
      <c r="AJ486" s="135"/>
      <c r="AK486" s="135"/>
      <c r="AL486" s="135"/>
      <c r="AM486" s="135"/>
      <c r="AN486" s="135"/>
      <c r="AO486" s="135"/>
      <c r="AP486" s="135"/>
      <c r="AQ486" s="135"/>
      <c r="AR486" s="135"/>
      <c r="AS486" s="135"/>
      <c r="BB486" s="135"/>
    </row>
    <row r="487" spans="6:54" x14ac:dyDescent="0.2">
      <c r="F487" s="135"/>
      <c r="G487" s="135"/>
      <c r="H487" s="135"/>
      <c r="I487" s="135"/>
      <c r="J487" s="135"/>
      <c r="K487" s="135"/>
      <c r="L487" s="135"/>
      <c r="M487" s="135"/>
      <c r="N487" s="135"/>
      <c r="O487" s="135"/>
      <c r="P487" s="135"/>
      <c r="Q487" s="135"/>
      <c r="R487" s="135"/>
      <c r="S487" s="135"/>
      <c r="T487" s="135"/>
      <c r="U487" s="135"/>
      <c r="V487" s="135"/>
      <c r="W487" s="135"/>
      <c r="X487" s="135"/>
      <c r="Y487" s="135"/>
      <c r="Z487" s="135"/>
      <c r="AA487" s="135"/>
      <c r="AB487" s="135"/>
      <c r="AC487" s="135"/>
      <c r="AD487" s="135"/>
      <c r="AE487" s="135"/>
      <c r="AF487" s="135"/>
      <c r="AG487" s="135"/>
      <c r="AH487" s="135"/>
      <c r="AI487" s="135"/>
      <c r="AJ487" s="135"/>
      <c r="AK487" s="135"/>
      <c r="AL487" s="135"/>
      <c r="AM487" s="135"/>
      <c r="AN487" s="135"/>
      <c r="AO487" s="135"/>
      <c r="AP487" s="135"/>
      <c r="AQ487" s="135"/>
      <c r="AR487" s="135"/>
      <c r="AS487" s="135"/>
      <c r="BB487" s="135"/>
    </row>
    <row r="488" spans="6:54" x14ac:dyDescent="0.2">
      <c r="F488" s="135"/>
      <c r="G488" s="135"/>
      <c r="H488" s="135"/>
      <c r="I488" s="135"/>
      <c r="J488" s="135"/>
      <c r="K488" s="135"/>
      <c r="L488" s="135"/>
      <c r="M488" s="135"/>
      <c r="N488" s="135"/>
      <c r="O488" s="135"/>
      <c r="P488" s="135"/>
      <c r="Q488" s="135"/>
      <c r="R488" s="135"/>
      <c r="S488" s="135"/>
      <c r="T488" s="135"/>
      <c r="U488" s="135"/>
      <c r="V488" s="135"/>
      <c r="W488" s="135"/>
      <c r="X488" s="135"/>
      <c r="Y488" s="135"/>
      <c r="Z488" s="135"/>
      <c r="AA488" s="135"/>
      <c r="AB488" s="135"/>
      <c r="AC488" s="135"/>
      <c r="AD488" s="135"/>
      <c r="AE488" s="135"/>
      <c r="AF488" s="135"/>
      <c r="AG488" s="135"/>
      <c r="AH488" s="135"/>
      <c r="AI488" s="135"/>
      <c r="AJ488" s="135"/>
      <c r="AK488" s="135"/>
      <c r="AL488" s="135"/>
      <c r="AM488" s="135"/>
      <c r="AN488" s="135"/>
      <c r="AO488" s="135"/>
      <c r="AP488" s="135"/>
      <c r="AQ488" s="135"/>
      <c r="AR488" s="135"/>
      <c r="AS488" s="135"/>
      <c r="BB488" s="135"/>
    </row>
    <row r="489" spans="6:54" x14ac:dyDescent="0.2">
      <c r="F489" s="135"/>
      <c r="G489" s="135"/>
      <c r="H489" s="135"/>
      <c r="I489" s="135"/>
      <c r="J489" s="135"/>
      <c r="K489" s="135"/>
      <c r="L489" s="135"/>
      <c r="M489" s="135"/>
      <c r="N489" s="135"/>
      <c r="O489" s="135"/>
      <c r="P489" s="135"/>
      <c r="Q489" s="135"/>
      <c r="R489" s="135"/>
      <c r="S489" s="135"/>
      <c r="T489" s="135"/>
      <c r="U489" s="135"/>
      <c r="V489" s="135"/>
      <c r="W489" s="135"/>
      <c r="X489" s="135"/>
      <c r="Y489" s="135"/>
      <c r="Z489" s="135"/>
      <c r="AA489" s="135"/>
      <c r="AB489" s="135"/>
      <c r="AC489" s="135"/>
      <c r="AD489" s="135"/>
      <c r="AE489" s="135"/>
      <c r="AF489" s="135"/>
      <c r="AG489" s="135"/>
      <c r="AH489" s="135"/>
      <c r="AI489" s="135"/>
      <c r="AJ489" s="135"/>
      <c r="AK489" s="135"/>
      <c r="AL489" s="135"/>
      <c r="AM489" s="135"/>
      <c r="AN489" s="135"/>
      <c r="AO489" s="135"/>
      <c r="AP489" s="135"/>
      <c r="AQ489" s="135"/>
      <c r="AR489" s="135"/>
      <c r="AS489" s="135"/>
      <c r="BB489" s="135"/>
    </row>
    <row r="490" spans="6:54" x14ac:dyDescent="0.2">
      <c r="F490" s="135"/>
      <c r="G490" s="135"/>
      <c r="H490" s="135"/>
      <c r="I490" s="135"/>
      <c r="J490" s="135"/>
      <c r="K490" s="135"/>
      <c r="L490" s="135"/>
      <c r="M490" s="135"/>
      <c r="N490" s="135"/>
      <c r="O490" s="135"/>
      <c r="P490" s="135"/>
      <c r="Q490" s="135"/>
      <c r="R490" s="135"/>
      <c r="S490" s="135"/>
      <c r="T490" s="135"/>
      <c r="U490" s="135"/>
      <c r="V490" s="135"/>
      <c r="W490" s="135"/>
      <c r="X490" s="135"/>
      <c r="Y490" s="135"/>
      <c r="Z490" s="135"/>
      <c r="AA490" s="135"/>
      <c r="AB490" s="135"/>
      <c r="AC490" s="135"/>
      <c r="AD490" s="135"/>
      <c r="AE490" s="135"/>
      <c r="AF490" s="135"/>
      <c r="AG490" s="135"/>
      <c r="AH490" s="135"/>
      <c r="AI490" s="135"/>
      <c r="AJ490" s="135"/>
      <c r="AK490" s="135"/>
      <c r="AL490" s="135"/>
      <c r="AM490" s="135"/>
      <c r="AN490" s="135"/>
      <c r="AO490" s="135"/>
      <c r="AP490" s="135"/>
      <c r="AQ490" s="135"/>
      <c r="AR490" s="135"/>
      <c r="AS490" s="135"/>
      <c r="BB490" s="135"/>
    </row>
    <row r="491" spans="6:54" x14ac:dyDescent="0.2">
      <c r="F491" s="135"/>
      <c r="G491" s="135"/>
      <c r="H491" s="135"/>
      <c r="I491" s="135"/>
      <c r="J491" s="135"/>
      <c r="K491" s="135"/>
      <c r="L491" s="135"/>
      <c r="M491" s="135"/>
      <c r="N491" s="135"/>
      <c r="O491" s="135"/>
      <c r="P491" s="135"/>
      <c r="Q491" s="135"/>
      <c r="R491" s="135"/>
      <c r="S491" s="135"/>
      <c r="T491" s="135"/>
      <c r="U491" s="135"/>
      <c r="V491" s="135"/>
      <c r="W491" s="135"/>
      <c r="X491" s="135"/>
      <c r="Y491" s="135"/>
      <c r="Z491" s="135"/>
      <c r="AA491" s="135"/>
      <c r="AB491" s="135"/>
      <c r="AC491" s="135"/>
      <c r="AD491" s="135"/>
      <c r="AE491" s="135"/>
      <c r="AF491" s="135"/>
      <c r="AG491" s="135"/>
      <c r="AH491" s="135"/>
      <c r="AI491" s="135"/>
      <c r="AJ491" s="135"/>
      <c r="AK491" s="135"/>
      <c r="AL491" s="135"/>
      <c r="AM491" s="135"/>
      <c r="AN491" s="135"/>
      <c r="AO491" s="135"/>
      <c r="AP491" s="135"/>
      <c r="AQ491" s="135"/>
      <c r="AR491" s="135"/>
      <c r="AS491" s="135"/>
      <c r="BB491" s="135"/>
    </row>
    <row r="492" spans="6:54" x14ac:dyDescent="0.2">
      <c r="F492" s="135"/>
      <c r="G492" s="135"/>
      <c r="H492" s="135"/>
      <c r="I492" s="135"/>
      <c r="J492" s="135"/>
      <c r="K492" s="135"/>
      <c r="L492" s="135"/>
      <c r="M492" s="135"/>
      <c r="N492" s="135"/>
      <c r="O492" s="135"/>
      <c r="P492" s="135"/>
      <c r="Q492" s="135"/>
      <c r="R492" s="135"/>
      <c r="S492" s="135"/>
      <c r="T492" s="135"/>
      <c r="U492" s="135"/>
      <c r="V492" s="135"/>
      <c r="W492" s="135"/>
      <c r="X492" s="135"/>
      <c r="Y492" s="135"/>
      <c r="Z492" s="135"/>
      <c r="AA492" s="135"/>
      <c r="AB492" s="135"/>
      <c r="AC492" s="135"/>
      <c r="AD492" s="135"/>
      <c r="AE492" s="135"/>
      <c r="AF492" s="135"/>
      <c r="AG492" s="135"/>
      <c r="AH492" s="135"/>
      <c r="AI492" s="135"/>
      <c r="AJ492" s="135"/>
      <c r="AK492" s="135"/>
      <c r="AL492" s="135"/>
      <c r="AM492" s="135"/>
      <c r="AN492" s="135"/>
      <c r="AO492" s="135"/>
      <c r="AP492" s="135"/>
      <c r="AQ492" s="135"/>
      <c r="AR492" s="135"/>
      <c r="AS492" s="135"/>
      <c r="BB492" s="135"/>
    </row>
    <row r="493" spans="6:54" x14ac:dyDescent="0.2">
      <c r="F493" s="135"/>
      <c r="G493" s="135"/>
      <c r="H493" s="135"/>
      <c r="I493" s="135"/>
      <c r="J493" s="135"/>
      <c r="K493" s="135"/>
      <c r="L493" s="135"/>
      <c r="M493" s="135"/>
      <c r="N493" s="135"/>
      <c r="O493" s="135"/>
      <c r="P493" s="135"/>
      <c r="Q493" s="135"/>
      <c r="R493" s="135"/>
      <c r="S493" s="135"/>
      <c r="T493" s="135"/>
      <c r="U493" s="135"/>
      <c r="V493" s="135"/>
      <c r="W493" s="135"/>
      <c r="X493" s="135"/>
      <c r="Y493" s="135"/>
      <c r="Z493" s="135"/>
      <c r="AA493" s="135"/>
      <c r="AB493" s="135"/>
      <c r="AC493" s="135"/>
      <c r="AD493" s="135"/>
      <c r="AE493" s="135"/>
      <c r="AF493" s="135"/>
      <c r="AG493" s="135"/>
      <c r="AH493" s="135"/>
      <c r="AI493" s="135"/>
      <c r="AJ493" s="135"/>
      <c r="AK493" s="135"/>
      <c r="AL493" s="135"/>
      <c r="AM493" s="135"/>
      <c r="AN493" s="135"/>
      <c r="AO493" s="135"/>
      <c r="AP493" s="135"/>
      <c r="AQ493" s="135"/>
      <c r="AR493" s="135"/>
      <c r="AS493" s="135"/>
      <c r="BB493" s="135"/>
    </row>
    <row r="494" spans="6:54" x14ac:dyDescent="0.2">
      <c r="F494" s="135"/>
      <c r="G494" s="135"/>
      <c r="H494" s="135"/>
      <c r="I494" s="135"/>
      <c r="J494" s="135"/>
      <c r="K494" s="135"/>
      <c r="L494" s="135"/>
      <c r="M494" s="135"/>
      <c r="N494" s="135"/>
      <c r="O494" s="135"/>
      <c r="P494" s="135"/>
      <c r="Q494" s="135"/>
      <c r="R494" s="135"/>
      <c r="S494" s="135"/>
      <c r="T494" s="135"/>
      <c r="U494" s="135"/>
      <c r="V494" s="135"/>
      <c r="W494" s="135"/>
      <c r="X494" s="135"/>
      <c r="Y494" s="135"/>
      <c r="Z494" s="135"/>
      <c r="AA494" s="135"/>
      <c r="AB494" s="135"/>
      <c r="AC494" s="135"/>
      <c r="AD494" s="135"/>
      <c r="AE494" s="135"/>
      <c r="AF494" s="135"/>
      <c r="AG494" s="135"/>
      <c r="AH494" s="135"/>
      <c r="AI494" s="135"/>
      <c r="AJ494" s="135"/>
      <c r="AK494" s="135"/>
      <c r="AL494" s="135"/>
      <c r="AM494" s="135"/>
      <c r="AN494" s="135"/>
      <c r="AO494" s="135"/>
      <c r="AP494" s="135"/>
      <c r="AQ494" s="135"/>
      <c r="AR494" s="135"/>
      <c r="AS494" s="135"/>
      <c r="BB494" s="135"/>
    </row>
    <row r="495" spans="6:54" x14ac:dyDescent="0.2">
      <c r="F495" s="135"/>
      <c r="G495" s="135"/>
      <c r="H495" s="135"/>
      <c r="I495" s="135"/>
      <c r="J495" s="135"/>
      <c r="K495" s="135"/>
      <c r="L495" s="135"/>
      <c r="M495" s="135"/>
      <c r="N495" s="135"/>
      <c r="O495" s="135"/>
      <c r="P495" s="135"/>
      <c r="Q495" s="135"/>
      <c r="R495" s="135"/>
      <c r="S495" s="135"/>
      <c r="T495" s="135"/>
      <c r="U495" s="135"/>
      <c r="V495" s="135"/>
      <c r="W495" s="135"/>
      <c r="X495" s="135"/>
      <c r="Y495" s="135"/>
      <c r="Z495" s="135"/>
      <c r="AA495" s="135"/>
      <c r="AB495" s="135"/>
      <c r="AC495" s="135"/>
      <c r="AD495" s="135"/>
      <c r="AE495" s="135"/>
      <c r="AF495" s="135"/>
      <c r="AG495" s="135"/>
      <c r="AH495" s="135"/>
      <c r="AI495" s="135"/>
      <c r="AJ495" s="135"/>
      <c r="AK495" s="135"/>
      <c r="AL495" s="135"/>
      <c r="AM495" s="135"/>
      <c r="AN495" s="135"/>
      <c r="AO495" s="135"/>
      <c r="AP495" s="135"/>
      <c r="AQ495" s="135"/>
      <c r="AR495" s="135"/>
      <c r="AS495" s="135"/>
      <c r="BB495" s="135"/>
    </row>
    <row r="496" spans="6:54" x14ac:dyDescent="0.2">
      <c r="F496" s="135"/>
      <c r="G496" s="135"/>
      <c r="H496" s="135"/>
      <c r="I496" s="135"/>
      <c r="J496" s="135"/>
      <c r="K496" s="135"/>
      <c r="L496" s="135"/>
      <c r="M496" s="135"/>
      <c r="N496" s="135"/>
      <c r="O496" s="135"/>
      <c r="P496" s="135"/>
      <c r="Q496" s="135"/>
      <c r="R496" s="135"/>
      <c r="S496" s="135"/>
      <c r="T496" s="135"/>
      <c r="U496" s="135"/>
      <c r="V496" s="135"/>
      <c r="W496" s="135"/>
      <c r="X496" s="135"/>
      <c r="Y496" s="135"/>
      <c r="Z496" s="135"/>
      <c r="AA496" s="135"/>
      <c r="AB496" s="135"/>
      <c r="AC496" s="135"/>
      <c r="AD496" s="135"/>
      <c r="AE496" s="135"/>
      <c r="AF496" s="135"/>
      <c r="AG496" s="135"/>
      <c r="AH496" s="135"/>
      <c r="AI496" s="135"/>
      <c r="AJ496" s="135"/>
      <c r="AK496" s="135"/>
      <c r="AL496" s="135"/>
      <c r="AM496" s="135"/>
      <c r="AN496" s="135"/>
      <c r="AO496" s="135"/>
      <c r="AP496" s="135"/>
      <c r="AQ496" s="135"/>
      <c r="AR496" s="135"/>
      <c r="AS496" s="135"/>
      <c r="BB496" s="135"/>
    </row>
    <row r="497" spans="6:54" x14ac:dyDescent="0.2">
      <c r="F497" s="135"/>
      <c r="G497" s="135"/>
      <c r="H497" s="135"/>
      <c r="I497" s="135"/>
      <c r="J497" s="135"/>
      <c r="K497" s="135"/>
      <c r="L497" s="135"/>
      <c r="M497" s="135"/>
      <c r="N497" s="135"/>
      <c r="O497" s="135"/>
      <c r="P497" s="135"/>
      <c r="Q497" s="135"/>
      <c r="R497" s="135"/>
      <c r="S497" s="135"/>
      <c r="T497" s="135"/>
      <c r="U497" s="135"/>
      <c r="V497" s="135"/>
      <c r="W497" s="135"/>
      <c r="X497" s="135"/>
      <c r="Y497" s="135"/>
      <c r="Z497" s="135"/>
      <c r="AA497" s="135"/>
      <c r="AB497" s="135"/>
      <c r="AC497" s="135"/>
      <c r="AD497" s="135"/>
      <c r="AE497" s="135"/>
      <c r="AF497" s="135"/>
      <c r="AG497" s="135"/>
      <c r="AH497" s="135"/>
      <c r="AI497" s="135"/>
      <c r="AJ497" s="135"/>
      <c r="AK497" s="135"/>
      <c r="AL497" s="135"/>
      <c r="AM497" s="135"/>
      <c r="AN497" s="135"/>
      <c r="AO497" s="135"/>
      <c r="AP497" s="135"/>
      <c r="AQ497" s="135"/>
      <c r="AR497" s="135"/>
      <c r="AS497" s="135"/>
      <c r="BB497" s="135"/>
    </row>
    <row r="498" spans="6:54" x14ac:dyDescent="0.2">
      <c r="F498" s="135"/>
      <c r="G498" s="135"/>
      <c r="H498" s="135"/>
      <c r="I498" s="135"/>
      <c r="J498" s="135"/>
      <c r="K498" s="135"/>
      <c r="L498" s="135"/>
      <c r="M498" s="135"/>
      <c r="N498" s="135"/>
      <c r="O498" s="135"/>
      <c r="P498" s="135"/>
      <c r="Q498" s="135"/>
      <c r="R498" s="135"/>
      <c r="S498" s="135"/>
      <c r="T498" s="135"/>
      <c r="U498" s="135"/>
      <c r="V498" s="135"/>
      <c r="W498" s="135"/>
      <c r="X498" s="135"/>
      <c r="Y498" s="135"/>
      <c r="Z498" s="135"/>
      <c r="AA498" s="135"/>
      <c r="AB498" s="135"/>
      <c r="AC498" s="135"/>
      <c r="AD498" s="135"/>
      <c r="AE498" s="135"/>
      <c r="AF498" s="135"/>
      <c r="AG498" s="135"/>
      <c r="AH498" s="135"/>
      <c r="AI498" s="135"/>
      <c r="AJ498" s="135"/>
      <c r="AK498" s="135"/>
      <c r="AL498" s="135"/>
      <c r="AM498" s="135"/>
      <c r="AN498" s="135"/>
      <c r="AO498" s="135"/>
      <c r="AP498" s="135"/>
      <c r="AQ498" s="135"/>
      <c r="AR498" s="135"/>
      <c r="AS498" s="135"/>
      <c r="BB498" s="135"/>
    </row>
    <row r="499" spans="6:54" x14ac:dyDescent="0.2">
      <c r="F499" s="135"/>
      <c r="G499" s="135"/>
      <c r="H499" s="135"/>
      <c r="I499" s="135"/>
      <c r="J499" s="135"/>
      <c r="K499" s="135"/>
      <c r="L499" s="135"/>
      <c r="M499" s="135"/>
      <c r="N499" s="135"/>
      <c r="O499" s="135"/>
      <c r="P499" s="135"/>
      <c r="Q499" s="135"/>
      <c r="R499" s="135"/>
      <c r="S499" s="135"/>
      <c r="T499" s="135"/>
      <c r="U499" s="135"/>
      <c r="V499" s="135"/>
      <c r="W499" s="135"/>
      <c r="X499" s="135"/>
      <c r="Y499" s="135"/>
      <c r="Z499" s="135"/>
      <c r="AA499" s="135"/>
      <c r="AB499" s="135"/>
      <c r="AC499" s="135"/>
      <c r="AD499" s="135"/>
      <c r="AE499" s="135"/>
      <c r="AF499" s="135"/>
      <c r="AG499" s="135"/>
      <c r="AH499" s="135"/>
      <c r="AI499" s="135"/>
      <c r="AJ499" s="135"/>
      <c r="AK499" s="135"/>
      <c r="AL499" s="135"/>
      <c r="AM499" s="135"/>
      <c r="AN499" s="135"/>
      <c r="AO499" s="135"/>
      <c r="AP499" s="135"/>
      <c r="AQ499" s="135"/>
      <c r="AR499" s="135"/>
      <c r="AS499" s="135"/>
      <c r="BB499" s="135"/>
    </row>
    <row r="500" spans="6:54" x14ac:dyDescent="0.2">
      <c r="F500" s="135"/>
      <c r="G500" s="135"/>
      <c r="H500" s="135"/>
      <c r="I500" s="135"/>
      <c r="J500" s="135"/>
      <c r="K500" s="135"/>
      <c r="L500" s="135"/>
      <c r="M500" s="135"/>
      <c r="N500" s="135"/>
      <c r="O500" s="135"/>
      <c r="P500" s="135"/>
      <c r="Q500" s="135"/>
      <c r="R500" s="135"/>
      <c r="S500" s="135"/>
      <c r="T500" s="135"/>
      <c r="U500" s="135"/>
      <c r="V500" s="135"/>
      <c r="W500" s="135"/>
      <c r="X500" s="135"/>
      <c r="Y500" s="135"/>
      <c r="Z500" s="135"/>
      <c r="AA500" s="135"/>
      <c r="AB500" s="135"/>
      <c r="AC500" s="135"/>
      <c r="AD500" s="135"/>
      <c r="AE500" s="135"/>
      <c r="AF500" s="135"/>
      <c r="AG500" s="135"/>
      <c r="AH500" s="135"/>
      <c r="AI500" s="135"/>
      <c r="AJ500" s="135"/>
      <c r="AK500" s="135"/>
      <c r="AL500" s="135"/>
      <c r="AM500" s="135"/>
      <c r="AN500" s="135"/>
      <c r="AO500" s="135"/>
      <c r="AP500" s="135"/>
      <c r="AQ500" s="135"/>
      <c r="AR500" s="135"/>
      <c r="AS500" s="135"/>
      <c r="BB500" s="135"/>
    </row>
    <row r="501" spans="6:54" x14ac:dyDescent="0.2">
      <c r="F501" s="135"/>
      <c r="G501" s="135"/>
      <c r="H501" s="135"/>
      <c r="I501" s="135"/>
      <c r="J501" s="135"/>
      <c r="K501" s="135"/>
      <c r="L501" s="135"/>
      <c r="M501" s="135"/>
      <c r="N501" s="135"/>
      <c r="O501" s="135"/>
      <c r="P501" s="135"/>
      <c r="Q501" s="135"/>
      <c r="R501" s="135"/>
      <c r="S501" s="135"/>
      <c r="T501" s="135"/>
      <c r="U501" s="135"/>
      <c r="V501" s="135"/>
      <c r="W501" s="135"/>
      <c r="X501" s="135"/>
      <c r="Y501" s="135"/>
      <c r="Z501" s="135"/>
      <c r="AA501" s="135"/>
      <c r="AB501" s="135"/>
      <c r="AC501" s="135"/>
      <c r="AD501" s="135"/>
      <c r="AE501" s="135"/>
      <c r="AF501" s="135"/>
      <c r="AG501" s="135"/>
      <c r="AH501" s="135"/>
      <c r="AI501" s="135"/>
      <c r="AJ501" s="135"/>
      <c r="AK501" s="135"/>
      <c r="AL501" s="135"/>
      <c r="AM501" s="135"/>
      <c r="AN501" s="135"/>
      <c r="AO501" s="135"/>
      <c r="AP501" s="135"/>
      <c r="AQ501" s="135"/>
      <c r="AR501" s="135"/>
      <c r="AS501" s="135"/>
      <c r="BB501" s="135"/>
    </row>
    <row r="502" spans="6:54" x14ac:dyDescent="0.2">
      <c r="F502" s="135"/>
      <c r="G502" s="135"/>
      <c r="H502" s="135"/>
      <c r="I502" s="135"/>
      <c r="J502" s="135"/>
      <c r="K502" s="135"/>
      <c r="L502" s="135"/>
      <c r="M502" s="135"/>
      <c r="N502" s="135"/>
      <c r="O502" s="135"/>
      <c r="P502" s="135"/>
      <c r="Q502" s="135"/>
      <c r="R502" s="135"/>
      <c r="S502" s="135"/>
      <c r="T502" s="135"/>
      <c r="U502" s="135"/>
      <c r="V502" s="135"/>
      <c r="W502" s="135"/>
      <c r="X502" s="135"/>
      <c r="Y502" s="135"/>
      <c r="Z502" s="135"/>
      <c r="AA502" s="135"/>
      <c r="AB502" s="135"/>
      <c r="AC502" s="135"/>
      <c r="AD502" s="135"/>
      <c r="AE502" s="135"/>
      <c r="AF502" s="135"/>
      <c r="AG502" s="135"/>
      <c r="AH502" s="135"/>
      <c r="AI502" s="135"/>
      <c r="AJ502" s="135"/>
      <c r="AK502" s="135"/>
      <c r="AL502" s="135"/>
      <c r="AM502" s="135"/>
      <c r="AN502" s="135"/>
      <c r="AO502" s="135"/>
      <c r="AP502" s="135"/>
      <c r="AQ502" s="135"/>
      <c r="AR502" s="135"/>
      <c r="AS502" s="135"/>
      <c r="BB502" s="135"/>
    </row>
    <row r="503" spans="6:54" x14ac:dyDescent="0.2">
      <c r="F503" s="135"/>
      <c r="G503" s="135"/>
      <c r="H503" s="135"/>
      <c r="I503" s="135"/>
      <c r="J503" s="135"/>
      <c r="K503" s="135"/>
      <c r="L503" s="135"/>
      <c r="M503" s="135"/>
      <c r="N503" s="135"/>
      <c r="O503" s="135"/>
      <c r="P503" s="135"/>
      <c r="Q503" s="135"/>
      <c r="R503" s="135"/>
      <c r="S503" s="135"/>
      <c r="T503" s="135"/>
      <c r="U503" s="135"/>
      <c r="V503" s="135"/>
      <c r="W503" s="135"/>
      <c r="X503" s="135"/>
      <c r="Y503" s="135"/>
      <c r="Z503" s="135"/>
      <c r="AA503" s="135"/>
      <c r="AB503" s="135"/>
      <c r="AC503" s="135"/>
      <c r="AD503" s="135"/>
      <c r="AE503" s="135"/>
      <c r="AF503" s="135"/>
      <c r="AG503" s="135"/>
      <c r="AH503" s="135"/>
      <c r="AI503" s="135"/>
      <c r="AJ503" s="135"/>
      <c r="AK503" s="135"/>
      <c r="AL503" s="135"/>
      <c r="AM503" s="135"/>
      <c r="AN503" s="135"/>
      <c r="AO503" s="135"/>
      <c r="AP503" s="135"/>
      <c r="AQ503" s="135"/>
      <c r="AR503" s="135"/>
      <c r="AS503" s="135"/>
      <c r="BB503" s="135"/>
    </row>
    <row r="504" spans="6:54" x14ac:dyDescent="0.2">
      <c r="F504" s="135"/>
      <c r="G504" s="135"/>
      <c r="H504" s="135"/>
      <c r="I504" s="135"/>
      <c r="J504" s="135"/>
      <c r="K504" s="135"/>
      <c r="L504" s="135"/>
      <c r="M504" s="135"/>
      <c r="N504" s="135"/>
      <c r="O504" s="135"/>
      <c r="P504" s="135"/>
      <c r="Q504" s="135"/>
      <c r="R504" s="135"/>
      <c r="S504" s="135"/>
      <c r="T504" s="135"/>
      <c r="U504" s="135"/>
      <c r="V504" s="135"/>
      <c r="W504" s="135"/>
      <c r="X504" s="135"/>
      <c r="Y504" s="135"/>
      <c r="Z504" s="135"/>
      <c r="AA504" s="135"/>
      <c r="AB504" s="135"/>
      <c r="AC504" s="135"/>
      <c r="AD504" s="135"/>
      <c r="AE504" s="135"/>
      <c r="AF504" s="135"/>
      <c r="AG504" s="135"/>
      <c r="AH504" s="135"/>
      <c r="AI504" s="135"/>
      <c r="AJ504" s="135"/>
      <c r="AK504" s="135"/>
      <c r="AL504" s="135"/>
      <c r="AM504" s="135"/>
      <c r="AN504" s="135"/>
      <c r="AO504" s="135"/>
      <c r="AP504" s="135"/>
      <c r="AQ504" s="135"/>
      <c r="AR504" s="135"/>
      <c r="AS504" s="135"/>
      <c r="BB504" s="135"/>
    </row>
    <row r="505" spans="6:54" x14ac:dyDescent="0.2">
      <c r="F505" s="135"/>
      <c r="G505" s="135"/>
      <c r="H505" s="135"/>
      <c r="I505" s="135"/>
      <c r="J505" s="135"/>
      <c r="K505" s="135"/>
      <c r="L505" s="135"/>
      <c r="M505" s="135"/>
      <c r="N505" s="135"/>
      <c r="O505" s="135"/>
      <c r="P505" s="135"/>
      <c r="Q505" s="135"/>
      <c r="R505" s="135"/>
      <c r="S505" s="135"/>
      <c r="T505" s="135"/>
      <c r="U505" s="135"/>
      <c r="V505" s="135"/>
      <c r="W505" s="135"/>
      <c r="X505" s="135"/>
      <c r="Y505" s="135"/>
      <c r="Z505" s="135"/>
      <c r="AA505" s="135"/>
      <c r="AB505" s="135"/>
      <c r="AC505" s="135"/>
      <c r="AD505" s="135"/>
      <c r="AE505" s="135"/>
      <c r="AF505" s="135"/>
      <c r="AG505" s="135"/>
      <c r="AH505" s="135"/>
      <c r="AI505" s="135"/>
      <c r="AJ505" s="135"/>
      <c r="AK505" s="135"/>
      <c r="AL505" s="135"/>
      <c r="AM505" s="135"/>
      <c r="AN505" s="135"/>
      <c r="AO505" s="135"/>
      <c r="AP505" s="135"/>
      <c r="AQ505" s="135"/>
      <c r="AR505" s="135"/>
      <c r="AS505" s="135"/>
      <c r="BB505" s="135"/>
    </row>
    <row r="506" spans="6:54" x14ac:dyDescent="0.2">
      <c r="F506" s="135"/>
      <c r="G506" s="135"/>
      <c r="H506" s="135"/>
      <c r="I506" s="135"/>
      <c r="J506" s="135"/>
      <c r="K506" s="135"/>
      <c r="L506" s="135"/>
      <c r="M506" s="135"/>
      <c r="N506" s="135"/>
      <c r="O506" s="135"/>
      <c r="P506" s="135"/>
      <c r="Q506" s="135"/>
      <c r="R506" s="135"/>
      <c r="S506" s="135"/>
      <c r="T506" s="135"/>
      <c r="U506" s="135"/>
      <c r="V506" s="135"/>
      <c r="W506" s="135"/>
      <c r="X506" s="135"/>
      <c r="Y506" s="135"/>
      <c r="Z506" s="135"/>
      <c r="AA506" s="135"/>
      <c r="AB506" s="135"/>
      <c r="AC506" s="135"/>
      <c r="AD506" s="135"/>
      <c r="AE506" s="135"/>
      <c r="AF506" s="135"/>
      <c r="AG506" s="135"/>
      <c r="AH506" s="135"/>
      <c r="AI506" s="135"/>
      <c r="AJ506" s="135"/>
      <c r="AK506" s="135"/>
      <c r="AL506" s="135"/>
      <c r="AM506" s="135"/>
      <c r="AN506" s="135"/>
      <c r="AO506" s="135"/>
      <c r="AP506" s="135"/>
      <c r="AQ506" s="135"/>
      <c r="AR506" s="135"/>
      <c r="AS506" s="135"/>
      <c r="BB506" s="135"/>
    </row>
    <row r="507" spans="6:54" x14ac:dyDescent="0.2">
      <c r="F507" s="135"/>
      <c r="G507" s="135"/>
      <c r="H507" s="135"/>
      <c r="I507" s="135"/>
      <c r="J507" s="135"/>
      <c r="K507" s="135"/>
      <c r="L507" s="135"/>
      <c r="M507" s="135"/>
      <c r="N507" s="135"/>
      <c r="O507" s="135"/>
      <c r="P507" s="135"/>
      <c r="Q507" s="135"/>
      <c r="R507" s="135"/>
      <c r="S507" s="135"/>
      <c r="T507" s="135"/>
      <c r="U507" s="135"/>
      <c r="V507" s="135"/>
      <c r="W507" s="135"/>
      <c r="X507" s="135"/>
      <c r="Y507" s="135"/>
      <c r="Z507" s="135"/>
      <c r="AA507" s="135"/>
      <c r="AB507" s="135"/>
      <c r="AC507" s="135"/>
      <c r="AD507" s="135"/>
      <c r="AE507" s="135"/>
      <c r="AF507" s="135"/>
      <c r="AG507" s="135"/>
      <c r="AH507" s="135"/>
      <c r="AI507" s="135"/>
      <c r="AJ507" s="135"/>
      <c r="AK507" s="135"/>
      <c r="AL507" s="135"/>
      <c r="AM507" s="135"/>
      <c r="AN507" s="135"/>
      <c r="AO507" s="135"/>
      <c r="AP507" s="135"/>
      <c r="AQ507" s="135"/>
      <c r="AR507" s="135"/>
      <c r="AS507" s="135"/>
      <c r="BB507" s="135"/>
    </row>
    <row r="508" spans="6:54" x14ac:dyDescent="0.2">
      <c r="F508" s="135"/>
      <c r="G508" s="135"/>
      <c r="H508" s="135"/>
      <c r="I508" s="135"/>
      <c r="J508" s="135"/>
      <c r="K508" s="135"/>
      <c r="L508" s="135"/>
      <c r="M508" s="135"/>
      <c r="N508" s="135"/>
      <c r="O508" s="135"/>
      <c r="P508" s="135"/>
      <c r="Q508" s="135"/>
      <c r="R508" s="135"/>
      <c r="S508" s="135"/>
      <c r="T508" s="135"/>
      <c r="U508" s="135"/>
      <c r="V508" s="135"/>
      <c r="W508" s="135"/>
      <c r="X508" s="135"/>
      <c r="Y508" s="135"/>
      <c r="Z508" s="135"/>
      <c r="AA508" s="135"/>
      <c r="AB508" s="135"/>
      <c r="AC508" s="135"/>
      <c r="AD508" s="135"/>
      <c r="AE508" s="135"/>
      <c r="AF508" s="135"/>
      <c r="AG508" s="135"/>
      <c r="AH508" s="135"/>
      <c r="AI508" s="135"/>
      <c r="AJ508" s="135"/>
      <c r="AK508" s="135"/>
      <c r="AL508" s="135"/>
      <c r="AM508" s="135"/>
      <c r="AN508" s="135"/>
      <c r="AO508" s="135"/>
      <c r="AP508" s="135"/>
      <c r="AQ508" s="135"/>
      <c r="AR508" s="135"/>
      <c r="AS508" s="135"/>
      <c r="BB508" s="135"/>
    </row>
    <row r="509" spans="6:54" x14ac:dyDescent="0.2">
      <c r="F509" s="135"/>
      <c r="G509" s="135"/>
      <c r="H509" s="135"/>
      <c r="I509" s="135"/>
      <c r="J509" s="135"/>
      <c r="K509" s="135"/>
      <c r="L509" s="135"/>
      <c r="M509" s="135"/>
      <c r="N509" s="135"/>
      <c r="O509" s="135"/>
      <c r="P509" s="135"/>
      <c r="Q509" s="135"/>
      <c r="R509" s="135"/>
      <c r="S509" s="135"/>
      <c r="T509" s="135"/>
      <c r="U509" s="135"/>
      <c r="V509" s="135"/>
      <c r="W509" s="135"/>
      <c r="X509" s="135"/>
      <c r="Y509" s="135"/>
      <c r="Z509" s="135"/>
      <c r="AA509" s="135"/>
      <c r="AB509" s="135"/>
      <c r="AC509" s="135"/>
      <c r="AD509" s="135"/>
      <c r="AE509" s="135"/>
      <c r="AF509" s="135"/>
      <c r="AG509" s="135"/>
      <c r="AH509" s="135"/>
      <c r="AI509" s="135"/>
      <c r="AJ509" s="135"/>
      <c r="AK509" s="135"/>
      <c r="AL509" s="135"/>
      <c r="AM509" s="135"/>
      <c r="AN509" s="135"/>
      <c r="AO509" s="135"/>
      <c r="AP509" s="135"/>
      <c r="AQ509" s="135"/>
      <c r="AR509" s="135"/>
      <c r="AS509" s="135"/>
      <c r="BB509" s="135"/>
    </row>
    <row r="510" spans="6:54" x14ac:dyDescent="0.2">
      <c r="F510" s="135"/>
      <c r="G510" s="135"/>
      <c r="H510" s="135"/>
      <c r="I510" s="135"/>
      <c r="J510" s="135"/>
      <c r="K510" s="135"/>
      <c r="L510" s="135"/>
      <c r="M510" s="135"/>
      <c r="N510" s="135"/>
      <c r="O510" s="135"/>
      <c r="P510" s="135"/>
      <c r="Q510" s="135"/>
      <c r="R510" s="135"/>
      <c r="S510" s="135"/>
      <c r="T510" s="135"/>
      <c r="U510" s="135"/>
      <c r="V510" s="135"/>
      <c r="W510" s="135"/>
      <c r="X510" s="135"/>
      <c r="Y510" s="135"/>
      <c r="Z510" s="135"/>
      <c r="AA510" s="135"/>
      <c r="AB510" s="135"/>
      <c r="AC510" s="135"/>
      <c r="AD510" s="135"/>
      <c r="AE510" s="135"/>
      <c r="AF510" s="135"/>
      <c r="AG510" s="135"/>
      <c r="AH510" s="135"/>
      <c r="AI510" s="135"/>
      <c r="AJ510" s="135"/>
      <c r="AK510" s="135"/>
      <c r="AL510" s="135"/>
      <c r="AM510" s="135"/>
      <c r="AN510" s="135"/>
      <c r="AO510" s="135"/>
      <c r="AP510" s="135"/>
      <c r="AQ510" s="135"/>
      <c r="AR510" s="135"/>
      <c r="AS510" s="135"/>
      <c r="BB510" s="135"/>
    </row>
    <row r="511" spans="6:54" x14ac:dyDescent="0.2">
      <c r="F511" s="135"/>
      <c r="G511" s="135"/>
      <c r="H511" s="135"/>
      <c r="I511" s="135"/>
      <c r="J511" s="135"/>
      <c r="K511" s="135"/>
      <c r="L511" s="135"/>
      <c r="M511" s="135"/>
      <c r="N511" s="135"/>
      <c r="O511" s="135"/>
      <c r="P511" s="135"/>
      <c r="Q511" s="135"/>
      <c r="R511" s="135"/>
      <c r="S511" s="135"/>
      <c r="T511" s="135"/>
      <c r="U511" s="135"/>
      <c r="V511" s="135"/>
      <c r="W511" s="135"/>
      <c r="X511" s="135"/>
      <c r="Y511" s="135"/>
      <c r="Z511" s="135"/>
      <c r="AA511" s="135"/>
      <c r="AB511" s="135"/>
      <c r="AC511" s="135"/>
      <c r="AD511" s="135"/>
      <c r="AE511" s="135"/>
      <c r="AF511" s="135"/>
      <c r="AG511" s="135"/>
      <c r="AH511" s="135"/>
      <c r="AI511" s="135"/>
      <c r="AJ511" s="135"/>
      <c r="AK511" s="135"/>
      <c r="AL511" s="135"/>
      <c r="AM511" s="135"/>
      <c r="AN511" s="135"/>
      <c r="AO511" s="135"/>
      <c r="AP511" s="135"/>
      <c r="AQ511" s="135"/>
      <c r="AR511" s="135"/>
      <c r="AS511" s="135"/>
      <c r="BB511" s="135"/>
    </row>
    <row r="512" spans="6:54" x14ac:dyDescent="0.2">
      <c r="F512" s="135"/>
      <c r="G512" s="135"/>
      <c r="H512" s="135"/>
      <c r="I512" s="135"/>
      <c r="J512" s="135"/>
      <c r="K512" s="135"/>
      <c r="L512" s="135"/>
      <c r="M512" s="135"/>
      <c r="N512" s="135"/>
      <c r="O512" s="135"/>
      <c r="P512" s="135"/>
      <c r="Q512" s="135"/>
      <c r="R512" s="135"/>
      <c r="S512" s="135"/>
      <c r="T512" s="135"/>
      <c r="U512" s="135"/>
      <c r="V512" s="135"/>
      <c r="W512" s="135"/>
      <c r="X512" s="135"/>
      <c r="Y512" s="135"/>
      <c r="Z512" s="135"/>
      <c r="AA512" s="135"/>
      <c r="AB512" s="135"/>
      <c r="AC512" s="135"/>
      <c r="AD512" s="135"/>
      <c r="AE512" s="135"/>
      <c r="AF512" s="135"/>
      <c r="AG512" s="135"/>
      <c r="AH512" s="135"/>
      <c r="AI512" s="135"/>
      <c r="AJ512" s="135"/>
      <c r="AK512" s="135"/>
      <c r="AL512" s="135"/>
      <c r="AM512" s="135"/>
      <c r="AN512" s="135"/>
      <c r="AO512" s="135"/>
      <c r="AP512" s="135"/>
      <c r="AQ512" s="135"/>
      <c r="AR512" s="135"/>
      <c r="AS512" s="135"/>
      <c r="BB512" s="135"/>
    </row>
    <row r="513" spans="6:54" x14ac:dyDescent="0.2">
      <c r="F513" s="135"/>
      <c r="G513" s="135"/>
      <c r="H513" s="135"/>
      <c r="I513" s="135"/>
      <c r="J513" s="135"/>
      <c r="K513" s="135"/>
      <c r="L513" s="135"/>
      <c r="M513" s="135"/>
      <c r="N513" s="135"/>
      <c r="O513" s="135"/>
      <c r="P513" s="135"/>
      <c r="Q513" s="135"/>
      <c r="R513" s="135"/>
      <c r="S513" s="135"/>
      <c r="T513" s="135"/>
      <c r="U513" s="135"/>
      <c r="V513" s="135"/>
      <c r="W513" s="135"/>
      <c r="X513" s="135"/>
      <c r="Y513" s="135"/>
      <c r="Z513" s="135"/>
      <c r="AA513" s="135"/>
      <c r="AB513" s="135"/>
      <c r="AC513" s="135"/>
      <c r="AD513" s="135"/>
      <c r="AE513" s="135"/>
      <c r="AF513" s="135"/>
      <c r="AG513" s="135"/>
      <c r="AH513" s="135"/>
      <c r="AI513" s="135"/>
      <c r="AJ513" s="135"/>
      <c r="AK513" s="135"/>
      <c r="AL513" s="135"/>
      <c r="AM513" s="135"/>
      <c r="AN513" s="135"/>
      <c r="AO513" s="135"/>
      <c r="AP513" s="135"/>
      <c r="AQ513" s="135"/>
      <c r="AR513" s="135"/>
      <c r="AS513" s="135"/>
      <c r="BB513" s="135"/>
    </row>
    <row r="514" spans="6:54" x14ac:dyDescent="0.2">
      <c r="F514" s="135"/>
      <c r="G514" s="135"/>
      <c r="H514" s="135"/>
      <c r="I514" s="135"/>
      <c r="J514" s="135"/>
      <c r="K514" s="135"/>
      <c r="L514" s="135"/>
      <c r="M514" s="135"/>
      <c r="N514" s="135"/>
      <c r="O514" s="135"/>
      <c r="P514" s="135"/>
      <c r="Q514" s="135"/>
      <c r="R514" s="135"/>
      <c r="S514" s="135"/>
      <c r="T514" s="135"/>
      <c r="U514" s="135"/>
      <c r="V514" s="135"/>
      <c r="W514" s="135"/>
      <c r="X514" s="135"/>
      <c r="Y514" s="135"/>
      <c r="Z514" s="135"/>
      <c r="AA514" s="135"/>
      <c r="AB514" s="135"/>
      <c r="AC514" s="135"/>
      <c r="AD514" s="135"/>
      <c r="AE514" s="135"/>
      <c r="AF514" s="135"/>
      <c r="AG514" s="135"/>
      <c r="AH514" s="135"/>
      <c r="AI514" s="135"/>
      <c r="AJ514" s="135"/>
      <c r="AK514" s="135"/>
      <c r="AL514" s="135"/>
      <c r="AM514" s="135"/>
      <c r="AN514" s="135"/>
      <c r="AO514" s="135"/>
      <c r="AP514" s="135"/>
      <c r="AQ514" s="135"/>
      <c r="AR514" s="135"/>
      <c r="AS514" s="135"/>
      <c r="BB514" s="135"/>
    </row>
    <row r="515" spans="6:54" x14ac:dyDescent="0.2">
      <c r="F515" s="135"/>
      <c r="G515" s="135"/>
      <c r="H515" s="135"/>
      <c r="I515" s="135"/>
      <c r="J515" s="135"/>
      <c r="K515" s="135"/>
      <c r="L515" s="135"/>
      <c r="M515" s="135"/>
      <c r="N515" s="135"/>
      <c r="O515" s="135"/>
      <c r="P515" s="135"/>
      <c r="Q515" s="135"/>
      <c r="R515" s="135"/>
      <c r="S515" s="135"/>
      <c r="T515" s="135"/>
      <c r="U515" s="135"/>
      <c r="V515" s="135"/>
      <c r="W515" s="135"/>
      <c r="X515" s="135"/>
      <c r="Y515" s="135"/>
      <c r="Z515" s="135"/>
      <c r="AA515" s="135"/>
      <c r="AB515" s="135"/>
      <c r="AC515" s="135"/>
      <c r="AD515" s="135"/>
      <c r="AE515" s="135"/>
      <c r="AF515" s="135"/>
      <c r="AG515" s="135"/>
      <c r="AH515" s="135"/>
      <c r="AI515" s="135"/>
      <c r="AJ515" s="135"/>
      <c r="AK515" s="135"/>
      <c r="AL515" s="135"/>
      <c r="AM515" s="135"/>
      <c r="AN515" s="135"/>
      <c r="AO515" s="135"/>
      <c r="AP515" s="135"/>
      <c r="AQ515" s="135"/>
      <c r="AR515" s="135"/>
      <c r="AS515" s="135"/>
      <c r="BB515" s="135"/>
    </row>
    <row r="516" spans="6:54" x14ac:dyDescent="0.2">
      <c r="F516" s="135"/>
      <c r="G516" s="135"/>
      <c r="H516" s="135"/>
      <c r="I516" s="135"/>
      <c r="J516" s="135"/>
      <c r="K516" s="135"/>
      <c r="L516" s="135"/>
      <c r="M516" s="135"/>
      <c r="N516" s="135"/>
      <c r="O516" s="135"/>
      <c r="P516" s="135"/>
      <c r="Q516" s="135"/>
      <c r="R516" s="135"/>
      <c r="S516" s="135"/>
      <c r="T516" s="135"/>
      <c r="U516" s="135"/>
      <c r="V516" s="135"/>
      <c r="W516" s="135"/>
      <c r="X516" s="135"/>
      <c r="Y516" s="135"/>
      <c r="Z516" s="135"/>
      <c r="AA516" s="135"/>
      <c r="AB516" s="135"/>
      <c r="AC516" s="135"/>
      <c r="AD516" s="135"/>
      <c r="AE516" s="135"/>
      <c r="AF516" s="135"/>
      <c r="AG516" s="135"/>
      <c r="AH516" s="135"/>
      <c r="AI516" s="135"/>
      <c r="AJ516" s="135"/>
      <c r="AK516" s="135"/>
      <c r="AL516" s="135"/>
      <c r="AM516" s="135"/>
      <c r="AN516" s="135"/>
      <c r="AO516" s="135"/>
      <c r="AP516" s="135"/>
      <c r="AQ516" s="135"/>
      <c r="AR516" s="135"/>
      <c r="AS516" s="135"/>
      <c r="BB516" s="135"/>
    </row>
    <row r="517" spans="6:54" x14ac:dyDescent="0.2">
      <c r="F517" s="135"/>
      <c r="G517" s="135"/>
      <c r="H517" s="135"/>
      <c r="I517" s="135"/>
      <c r="J517" s="135"/>
      <c r="K517" s="135"/>
      <c r="L517" s="135"/>
      <c r="M517" s="135"/>
      <c r="N517" s="135"/>
      <c r="O517" s="135"/>
      <c r="P517" s="135"/>
      <c r="Q517" s="135"/>
      <c r="R517" s="135"/>
      <c r="S517" s="135"/>
      <c r="T517" s="135"/>
      <c r="U517" s="135"/>
      <c r="V517" s="135"/>
      <c r="W517" s="135"/>
      <c r="X517" s="135"/>
      <c r="Y517" s="135"/>
      <c r="Z517" s="135"/>
      <c r="AA517" s="135"/>
      <c r="AB517" s="135"/>
      <c r="AC517" s="135"/>
      <c r="AD517" s="135"/>
      <c r="AE517" s="135"/>
      <c r="AF517" s="135"/>
      <c r="AG517" s="135"/>
      <c r="AH517" s="135"/>
      <c r="AI517" s="135"/>
      <c r="AJ517" s="135"/>
      <c r="AK517" s="135"/>
      <c r="AL517" s="135"/>
      <c r="AM517" s="135"/>
      <c r="AN517" s="135"/>
      <c r="AO517" s="135"/>
      <c r="AP517" s="135"/>
      <c r="AQ517" s="135"/>
      <c r="AR517" s="135"/>
      <c r="AS517" s="135"/>
      <c r="BB517" s="135"/>
    </row>
    <row r="518" spans="6:54" x14ac:dyDescent="0.2">
      <c r="F518" s="135"/>
      <c r="G518" s="135"/>
      <c r="H518" s="135"/>
      <c r="I518" s="135"/>
      <c r="J518" s="135"/>
      <c r="K518" s="135"/>
      <c r="L518" s="135"/>
      <c r="M518" s="135"/>
      <c r="N518" s="135"/>
      <c r="O518" s="135"/>
      <c r="P518" s="135"/>
      <c r="Q518" s="135"/>
      <c r="R518" s="135"/>
      <c r="S518" s="135"/>
      <c r="T518" s="135"/>
      <c r="U518" s="135"/>
      <c r="V518" s="135"/>
      <c r="W518" s="135"/>
      <c r="X518" s="135"/>
      <c r="Y518" s="135"/>
      <c r="Z518" s="135"/>
      <c r="AA518" s="135"/>
      <c r="AB518" s="135"/>
      <c r="AC518" s="135"/>
      <c r="AD518" s="135"/>
      <c r="AE518" s="135"/>
      <c r="AF518" s="135"/>
      <c r="AG518" s="135"/>
      <c r="AH518" s="135"/>
      <c r="AI518" s="135"/>
      <c r="AJ518" s="135"/>
      <c r="AK518" s="135"/>
      <c r="AL518" s="135"/>
      <c r="AM518" s="135"/>
      <c r="AN518" s="135"/>
      <c r="AO518" s="135"/>
      <c r="AP518" s="135"/>
      <c r="AQ518" s="135"/>
      <c r="AR518" s="135"/>
      <c r="AS518" s="135"/>
      <c r="BB518" s="135"/>
    </row>
    <row r="519" spans="6:54" x14ac:dyDescent="0.2">
      <c r="F519" s="135"/>
      <c r="G519" s="135"/>
      <c r="H519" s="135"/>
      <c r="I519" s="135"/>
      <c r="J519" s="135"/>
      <c r="K519" s="135"/>
      <c r="L519" s="135"/>
      <c r="M519" s="135"/>
      <c r="N519" s="135"/>
      <c r="O519" s="135"/>
      <c r="P519" s="135"/>
      <c r="Q519" s="135"/>
      <c r="R519" s="135"/>
      <c r="S519" s="135"/>
      <c r="T519" s="135"/>
      <c r="U519" s="135"/>
      <c r="V519" s="135"/>
      <c r="W519" s="135"/>
      <c r="X519" s="135"/>
      <c r="Y519" s="135"/>
      <c r="Z519" s="135"/>
      <c r="AA519" s="135"/>
      <c r="AB519" s="135"/>
      <c r="AC519" s="135"/>
      <c r="AD519" s="135"/>
      <c r="AE519" s="135"/>
      <c r="AF519" s="135"/>
      <c r="AG519" s="135"/>
      <c r="AH519" s="135"/>
      <c r="AI519" s="135"/>
      <c r="AJ519" s="135"/>
      <c r="AK519" s="135"/>
      <c r="AL519" s="135"/>
      <c r="AM519" s="135"/>
      <c r="AN519" s="135"/>
      <c r="AO519" s="135"/>
      <c r="AP519" s="135"/>
      <c r="AQ519" s="135"/>
      <c r="AR519" s="135"/>
      <c r="AS519" s="135"/>
      <c r="BB519" s="135"/>
    </row>
    <row r="520" spans="6:54" x14ac:dyDescent="0.2">
      <c r="F520" s="135"/>
      <c r="G520" s="135"/>
      <c r="H520" s="135"/>
      <c r="I520" s="135"/>
      <c r="J520" s="135"/>
      <c r="K520" s="135"/>
      <c r="L520" s="135"/>
      <c r="M520" s="135"/>
      <c r="N520" s="135"/>
      <c r="O520" s="135"/>
      <c r="P520" s="135"/>
      <c r="Q520" s="135"/>
      <c r="R520" s="135"/>
      <c r="S520" s="135"/>
      <c r="T520" s="135"/>
      <c r="U520" s="135"/>
      <c r="V520" s="135"/>
      <c r="W520" s="135"/>
      <c r="X520" s="135"/>
      <c r="Y520" s="135"/>
      <c r="Z520" s="135"/>
      <c r="AA520" s="135"/>
      <c r="AB520" s="135"/>
      <c r="AC520" s="135"/>
      <c r="AD520" s="135"/>
      <c r="AE520" s="135"/>
      <c r="AF520" s="135"/>
      <c r="AG520" s="135"/>
      <c r="AH520" s="135"/>
      <c r="AI520" s="135"/>
      <c r="AJ520" s="135"/>
      <c r="AK520" s="135"/>
      <c r="AL520" s="135"/>
      <c r="AM520" s="135"/>
      <c r="AN520" s="135"/>
      <c r="AO520" s="135"/>
      <c r="AP520" s="135"/>
      <c r="AQ520" s="135"/>
      <c r="AR520" s="135"/>
      <c r="AS520" s="135"/>
      <c r="BB520" s="135"/>
    </row>
    <row r="521" spans="6:54" x14ac:dyDescent="0.2">
      <c r="F521" s="135"/>
      <c r="G521" s="135"/>
      <c r="H521" s="135"/>
      <c r="I521" s="135"/>
      <c r="J521" s="135"/>
      <c r="K521" s="135"/>
      <c r="L521" s="135"/>
      <c r="M521" s="135"/>
      <c r="N521" s="135"/>
      <c r="O521" s="135"/>
      <c r="P521" s="135"/>
      <c r="Q521" s="135"/>
      <c r="R521" s="135"/>
      <c r="S521" s="135"/>
      <c r="T521" s="135"/>
      <c r="U521" s="135"/>
      <c r="V521" s="135"/>
      <c r="W521" s="135"/>
      <c r="X521" s="135"/>
      <c r="Y521" s="135"/>
      <c r="Z521" s="135"/>
      <c r="AA521" s="135"/>
      <c r="AB521" s="135"/>
      <c r="AC521" s="135"/>
      <c r="AD521" s="135"/>
      <c r="AE521" s="135"/>
      <c r="AF521" s="135"/>
      <c r="AG521" s="135"/>
      <c r="AH521" s="135"/>
      <c r="AI521" s="135"/>
      <c r="AJ521" s="135"/>
      <c r="AK521" s="135"/>
      <c r="AL521" s="135"/>
      <c r="AM521" s="135"/>
      <c r="AN521" s="135"/>
      <c r="AO521" s="135"/>
      <c r="AP521" s="135"/>
      <c r="AQ521" s="135"/>
      <c r="AR521" s="135"/>
      <c r="AS521" s="135"/>
      <c r="BB521" s="135"/>
    </row>
    <row r="522" spans="6:54" x14ac:dyDescent="0.2">
      <c r="F522" s="135"/>
      <c r="G522" s="135"/>
      <c r="H522" s="135"/>
      <c r="I522" s="135"/>
      <c r="J522" s="135"/>
      <c r="K522" s="135"/>
      <c r="L522" s="135"/>
      <c r="M522" s="135"/>
      <c r="N522" s="135"/>
      <c r="O522" s="135"/>
      <c r="P522" s="135"/>
      <c r="Q522" s="135"/>
      <c r="R522" s="135"/>
      <c r="S522" s="135"/>
      <c r="T522" s="135"/>
      <c r="U522" s="135"/>
      <c r="V522" s="135"/>
      <c r="W522" s="135"/>
      <c r="X522" s="135"/>
      <c r="Y522" s="135"/>
      <c r="Z522" s="135"/>
      <c r="AA522" s="135"/>
      <c r="AB522" s="135"/>
      <c r="AC522" s="135"/>
      <c r="AD522" s="135"/>
      <c r="AE522" s="135"/>
      <c r="AF522" s="135"/>
      <c r="AG522" s="135"/>
      <c r="AH522" s="135"/>
      <c r="AI522" s="135"/>
      <c r="AJ522" s="135"/>
      <c r="AK522" s="135"/>
      <c r="AL522" s="135"/>
      <c r="AM522" s="135"/>
      <c r="AN522" s="135"/>
      <c r="AO522" s="135"/>
      <c r="AP522" s="135"/>
      <c r="AQ522" s="135"/>
      <c r="AR522" s="135"/>
      <c r="AS522" s="135"/>
      <c r="BB522" s="135"/>
    </row>
    <row r="523" spans="6:54" x14ac:dyDescent="0.2">
      <c r="F523" s="135"/>
      <c r="G523" s="135"/>
      <c r="H523" s="135"/>
      <c r="I523" s="135"/>
      <c r="J523" s="135"/>
      <c r="K523" s="135"/>
      <c r="L523" s="135"/>
      <c r="M523" s="135"/>
      <c r="N523" s="135"/>
      <c r="O523" s="135"/>
      <c r="P523" s="135"/>
      <c r="Q523" s="135"/>
      <c r="R523" s="135"/>
      <c r="S523" s="135"/>
      <c r="T523" s="135"/>
      <c r="U523" s="135"/>
      <c r="V523" s="135"/>
      <c r="W523" s="135"/>
      <c r="X523" s="135"/>
      <c r="Y523" s="135"/>
      <c r="Z523" s="135"/>
      <c r="AA523" s="135"/>
      <c r="AB523" s="135"/>
      <c r="AC523" s="135"/>
      <c r="AD523" s="135"/>
      <c r="AE523" s="135"/>
      <c r="AF523" s="135"/>
      <c r="AG523" s="135"/>
      <c r="AH523" s="135"/>
      <c r="AI523" s="135"/>
      <c r="AJ523" s="135"/>
      <c r="AK523" s="135"/>
      <c r="AL523" s="135"/>
      <c r="AM523" s="135"/>
      <c r="AN523" s="135"/>
      <c r="AO523" s="135"/>
      <c r="AP523" s="135"/>
      <c r="AQ523" s="135"/>
      <c r="AR523" s="135"/>
      <c r="AS523" s="135"/>
      <c r="BB523" s="135"/>
    </row>
    <row r="524" spans="6:54" x14ac:dyDescent="0.2">
      <c r="F524" s="135"/>
      <c r="G524" s="135"/>
      <c r="H524" s="135"/>
      <c r="I524" s="135"/>
      <c r="J524" s="135"/>
      <c r="K524" s="135"/>
      <c r="L524" s="135"/>
      <c r="M524" s="135"/>
      <c r="N524" s="135"/>
      <c r="O524" s="135"/>
      <c r="P524" s="135"/>
      <c r="Q524" s="135"/>
      <c r="R524" s="135"/>
      <c r="S524" s="135"/>
      <c r="T524" s="135"/>
      <c r="U524" s="135"/>
      <c r="V524" s="135"/>
      <c r="W524" s="135"/>
      <c r="X524" s="135"/>
      <c r="Y524" s="135"/>
      <c r="Z524" s="135"/>
      <c r="AA524" s="135"/>
      <c r="AB524" s="135"/>
      <c r="AC524" s="135"/>
      <c r="AD524" s="135"/>
      <c r="AE524" s="135"/>
      <c r="AF524" s="135"/>
      <c r="AG524" s="135"/>
      <c r="AH524" s="135"/>
      <c r="AI524" s="135"/>
      <c r="AJ524" s="135"/>
      <c r="AK524" s="135"/>
      <c r="AL524" s="135"/>
      <c r="AM524" s="135"/>
      <c r="AN524" s="135"/>
      <c r="AO524" s="135"/>
      <c r="AP524" s="135"/>
      <c r="AQ524" s="135"/>
      <c r="AR524" s="135"/>
      <c r="AS524" s="135"/>
      <c r="BB524" s="135"/>
    </row>
    <row r="525" spans="6:54" x14ac:dyDescent="0.2">
      <c r="F525" s="135"/>
      <c r="G525" s="135"/>
      <c r="H525" s="135"/>
      <c r="I525" s="135"/>
      <c r="J525" s="135"/>
      <c r="K525" s="135"/>
      <c r="L525" s="135"/>
      <c r="M525" s="135"/>
      <c r="N525" s="135"/>
      <c r="O525" s="135"/>
      <c r="P525" s="135"/>
      <c r="Q525" s="135"/>
      <c r="R525" s="135"/>
      <c r="S525" s="135"/>
      <c r="T525" s="135"/>
      <c r="U525" s="135"/>
      <c r="V525" s="135"/>
      <c r="W525" s="135"/>
      <c r="X525" s="135"/>
      <c r="Y525" s="135"/>
      <c r="Z525" s="135"/>
      <c r="AA525" s="135"/>
      <c r="AB525" s="135"/>
      <c r="AC525" s="135"/>
      <c r="AD525" s="135"/>
      <c r="AE525" s="135"/>
      <c r="AF525" s="135"/>
      <c r="AG525" s="135"/>
      <c r="AH525" s="135"/>
      <c r="AI525" s="135"/>
      <c r="AJ525" s="135"/>
      <c r="AK525" s="135"/>
      <c r="AL525" s="135"/>
      <c r="AM525" s="135"/>
      <c r="AN525" s="135"/>
      <c r="AO525" s="135"/>
      <c r="AP525" s="135"/>
      <c r="AQ525" s="135"/>
      <c r="AR525" s="135"/>
      <c r="AS525" s="135"/>
      <c r="BB525" s="135"/>
    </row>
    <row r="526" spans="6:54" x14ac:dyDescent="0.2">
      <c r="F526" s="135"/>
      <c r="G526" s="135"/>
      <c r="H526" s="135"/>
      <c r="I526" s="135"/>
      <c r="J526" s="135"/>
      <c r="K526" s="135"/>
      <c r="L526" s="135"/>
      <c r="M526" s="135"/>
      <c r="N526" s="135"/>
      <c r="O526" s="135"/>
      <c r="P526" s="135"/>
      <c r="Q526" s="135"/>
      <c r="R526" s="135"/>
      <c r="S526" s="135"/>
      <c r="T526" s="135"/>
      <c r="U526" s="135"/>
      <c r="V526" s="135"/>
      <c r="W526" s="135"/>
      <c r="X526" s="135"/>
      <c r="Y526" s="135"/>
      <c r="Z526" s="135"/>
      <c r="AA526" s="135"/>
      <c r="AB526" s="135"/>
      <c r="AC526" s="135"/>
      <c r="AD526" s="135"/>
      <c r="AE526" s="135"/>
      <c r="AF526" s="135"/>
      <c r="AG526" s="135"/>
      <c r="AH526" s="135"/>
      <c r="AI526" s="135"/>
      <c r="AJ526" s="135"/>
      <c r="AK526" s="135"/>
      <c r="AL526" s="135"/>
      <c r="AM526" s="135"/>
      <c r="AN526" s="135"/>
      <c r="AO526" s="135"/>
      <c r="AP526" s="135"/>
      <c r="AQ526" s="135"/>
      <c r="AR526" s="135"/>
      <c r="AS526" s="135"/>
      <c r="BB526" s="135"/>
    </row>
    <row r="527" spans="6:54" x14ac:dyDescent="0.2">
      <c r="F527" s="135"/>
      <c r="G527" s="135"/>
      <c r="H527" s="135"/>
      <c r="I527" s="135"/>
      <c r="J527" s="135"/>
      <c r="K527" s="135"/>
      <c r="L527" s="135"/>
      <c r="M527" s="135"/>
      <c r="N527" s="135"/>
      <c r="O527" s="135"/>
      <c r="P527" s="135"/>
      <c r="Q527" s="135"/>
      <c r="R527" s="135"/>
      <c r="S527" s="135"/>
      <c r="T527" s="135"/>
      <c r="U527" s="135"/>
      <c r="V527" s="135"/>
      <c r="W527" s="135"/>
      <c r="X527" s="135"/>
      <c r="Y527" s="135"/>
      <c r="Z527" s="135"/>
      <c r="AA527" s="135"/>
      <c r="AB527" s="135"/>
      <c r="AC527" s="135"/>
      <c r="AD527" s="135"/>
      <c r="AE527" s="135"/>
      <c r="AF527" s="135"/>
      <c r="AG527" s="135"/>
      <c r="AH527" s="135"/>
      <c r="AI527" s="135"/>
      <c r="AJ527" s="135"/>
      <c r="AK527" s="135"/>
      <c r="AL527" s="135"/>
      <c r="AM527" s="135"/>
      <c r="AN527" s="135"/>
      <c r="AO527" s="135"/>
      <c r="AP527" s="135"/>
      <c r="AQ527" s="135"/>
      <c r="AR527" s="135"/>
      <c r="AS527" s="135"/>
      <c r="BB527" s="135"/>
    </row>
    <row r="528" spans="6:54" x14ac:dyDescent="0.2">
      <c r="F528" s="135"/>
      <c r="G528" s="135"/>
      <c r="H528" s="135"/>
      <c r="I528" s="135"/>
      <c r="J528" s="135"/>
      <c r="K528" s="135"/>
      <c r="L528" s="135"/>
      <c r="M528" s="135"/>
      <c r="N528" s="135"/>
      <c r="O528" s="135"/>
      <c r="P528" s="135"/>
      <c r="Q528" s="135"/>
      <c r="R528" s="135"/>
      <c r="S528" s="135"/>
      <c r="T528" s="135"/>
      <c r="U528" s="135"/>
      <c r="V528" s="135"/>
      <c r="W528" s="135"/>
      <c r="X528" s="135"/>
      <c r="Y528" s="135"/>
      <c r="Z528" s="135"/>
      <c r="AA528" s="135"/>
      <c r="AB528" s="135"/>
      <c r="AC528" s="135"/>
      <c r="AD528" s="135"/>
      <c r="AE528" s="135"/>
      <c r="AF528" s="135"/>
      <c r="AG528" s="135"/>
      <c r="AH528" s="135"/>
      <c r="AI528" s="135"/>
      <c r="AJ528" s="135"/>
      <c r="AK528" s="135"/>
      <c r="AL528" s="135"/>
      <c r="AM528" s="135"/>
      <c r="AN528" s="135"/>
      <c r="AO528" s="135"/>
      <c r="AP528" s="135"/>
      <c r="AQ528" s="135"/>
      <c r="AR528" s="135"/>
      <c r="AS528" s="135"/>
      <c r="BB528" s="135"/>
    </row>
    <row r="529" spans="6:54" x14ac:dyDescent="0.2">
      <c r="F529" s="135"/>
      <c r="G529" s="135"/>
      <c r="H529" s="135"/>
      <c r="I529" s="135"/>
      <c r="J529" s="135"/>
      <c r="K529" s="135"/>
      <c r="L529" s="135"/>
      <c r="M529" s="135"/>
      <c r="N529" s="135"/>
      <c r="O529" s="135"/>
      <c r="P529" s="135"/>
      <c r="Q529" s="135"/>
      <c r="R529" s="135"/>
      <c r="S529" s="135"/>
      <c r="T529" s="135"/>
      <c r="U529" s="135"/>
      <c r="V529" s="135"/>
      <c r="W529" s="135"/>
      <c r="X529" s="135"/>
      <c r="Y529" s="135"/>
      <c r="Z529" s="135"/>
      <c r="AA529" s="135"/>
      <c r="AB529" s="135"/>
      <c r="AC529" s="135"/>
      <c r="AD529" s="135"/>
      <c r="AE529" s="135"/>
      <c r="AF529" s="135"/>
      <c r="AG529" s="135"/>
      <c r="AH529" s="135"/>
      <c r="AI529" s="135"/>
      <c r="AJ529" s="135"/>
      <c r="AK529" s="135"/>
      <c r="AL529" s="135"/>
      <c r="AM529" s="135"/>
      <c r="AN529" s="135"/>
      <c r="AO529" s="135"/>
      <c r="AP529" s="135"/>
      <c r="AQ529" s="135"/>
      <c r="AR529" s="135"/>
      <c r="AS529" s="135"/>
      <c r="BB529" s="135"/>
    </row>
    <row r="530" spans="6:54" x14ac:dyDescent="0.2">
      <c r="F530" s="135"/>
      <c r="G530" s="135"/>
      <c r="H530" s="135"/>
      <c r="I530" s="135"/>
      <c r="J530" s="135"/>
      <c r="K530" s="135"/>
      <c r="L530" s="135"/>
      <c r="M530" s="135"/>
      <c r="N530" s="135"/>
      <c r="O530" s="135"/>
      <c r="P530" s="135"/>
      <c r="Q530" s="135"/>
      <c r="R530" s="135"/>
      <c r="S530" s="135"/>
      <c r="T530" s="135"/>
      <c r="U530" s="135"/>
      <c r="V530" s="135"/>
      <c r="W530" s="135"/>
      <c r="X530" s="135"/>
      <c r="Y530" s="135"/>
      <c r="Z530" s="135"/>
      <c r="AA530" s="135"/>
      <c r="AB530" s="135"/>
      <c r="AC530" s="135"/>
      <c r="AD530" s="135"/>
      <c r="AE530" s="135"/>
      <c r="AF530" s="135"/>
      <c r="AG530" s="135"/>
      <c r="AH530" s="135"/>
      <c r="AI530" s="135"/>
      <c r="AJ530" s="135"/>
      <c r="AK530" s="135"/>
      <c r="AL530" s="135"/>
      <c r="AM530" s="135"/>
      <c r="AN530" s="135"/>
      <c r="AO530" s="135"/>
      <c r="AP530" s="135"/>
      <c r="AQ530" s="135"/>
      <c r="AR530" s="135"/>
      <c r="AS530" s="135"/>
      <c r="BB530" s="135"/>
    </row>
    <row r="531" spans="6:54" x14ac:dyDescent="0.2">
      <c r="F531" s="135"/>
      <c r="G531" s="135"/>
      <c r="H531" s="135"/>
      <c r="I531" s="135"/>
      <c r="J531" s="135"/>
      <c r="K531" s="135"/>
      <c r="L531" s="135"/>
      <c r="M531" s="135"/>
      <c r="N531" s="135"/>
      <c r="O531" s="135"/>
      <c r="P531" s="135"/>
      <c r="Q531" s="135"/>
      <c r="R531" s="135"/>
      <c r="S531" s="135"/>
      <c r="T531" s="135"/>
      <c r="U531" s="135"/>
      <c r="V531" s="135"/>
      <c r="W531" s="135"/>
      <c r="X531" s="135"/>
      <c r="Y531" s="135"/>
      <c r="Z531" s="135"/>
      <c r="AA531" s="135"/>
      <c r="AB531" s="135"/>
      <c r="AC531" s="135"/>
      <c r="AD531" s="135"/>
      <c r="AE531" s="135"/>
      <c r="AF531" s="135"/>
      <c r="AG531" s="135"/>
      <c r="AH531" s="135"/>
      <c r="AI531" s="135"/>
      <c r="AJ531" s="135"/>
      <c r="AK531" s="135"/>
      <c r="AL531" s="135"/>
      <c r="AM531" s="135"/>
      <c r="AN531" s="135"/>
      <c r="AO531" s="135"/>
      <c r="AP531" s="135"/>
      <c r="AQ531" s="135"/>
      <c r="AR531" s="135"/>
      <c r="AS531" s="135"/>
      <c r="BB531" s="135"/>
    </row>
    <row r="532" spans="6:54" x14ac:dyDescent="0.2">
      <c r="F532" s="135"/>
      <c r="G532" s="135"/>
      <c r="H532" s="135"/>
      <c r="I532" s="135"/>
      <c r="J532" s="135"/>
      <c r="K532" s="135"/>
      <c r="L532" s="135"/>
      <c r="M532" s="135"/>
      <c r="N532" s="135"/>
      <c r="O532" s="135"/>
      <c r="P532" s="135"/>
      <c r="Q532" s="135"/>
      <c r="R532" s="135"/>
      <c r="S532" s="135"/>
      <c r="T532" s="135"/>
      <c r="U532" s="135"/>
      <c r="V532" s="135"/>
      <c r="W532" s="135"/>
      <c r="X532" s="135"/>
      <c r="Y532" s="135"/>
      <c r="Z532" s="135"/>
      <c r="AA532" s="135"/>
      <c r="AB532" s="135"/>
      <c r="AC532" s="135"/>
      <c r="AD532" s="135"/>
      <c r="AE532" s="135"/>
      <c r="AF532" s="135"/>
      <c r="AG532" s="135"/>
      <c r="AH532" s="135"/>
      <c r="AI532" s="135"/>
      <c r="AJ532" s="135"/>
      <c r="AK532" s="135"/>
      <c r="AL532" s="135"/>
      <c r="AM532" s="135"/>
      <c r="AN532" s="135"/>
      <c r="AO532" s="135"/>
      <c r="AP532" s="135"/>
      <c r="AQ532" s="135"/>
      <c r="AR532" s="135"/>
      <c r="AS532" s="135"/>
      <c r="BB532" s="135"/>
    </row>
    <row r="533" spans="6:54" x14ac:dyDescent="0.2">
      <c r="F533" s="135"/>
      <c r="G533" s="135"/>
      <c r="H533" s="135"/>
      <c r="I533" s="135"/>
      <c r="J533" s="135"/>
      <c r="K533" s="135"/>
      <c r="L533" s="135"/>
      <c r="M533" s="135"/>
      <c r="N533" s="135"/>
      <c r="O533" s="135"/>
      <c r="P533" s="135"/>
      <c r="Q533" s="135"/>
      <c r="R533" s="135"/>
      <c r="S533" s="135"/>
      <c r="T533" s="135"/>
      <c r="U533" s="135"/>
      <c r="V533" s="135"/>
      <c r="W533" s="135"/>
      <c r="X533" s="135"/>
      <c r="Y533" s="135"/>
      <c r="Z533" s="135"/>
      <c r="AA533" s="135"/>
      <c r="AB533" s="135"/>
      <c r="AC533" s="135"/>
      <c r="AD533" s="135"/>
      <c r="AE533" s="135"/>
      <c r="AF533" s="135"/>
      <c r="AG533" s="135"/>
      <c r="AH533" s="135"/>
      <c r="AI533" s="135"/>
      <c r="AJ533" s="135"/>
      <c r="AK533" s="135"/>
      <c r="AL533" s="135"/>
      <c r="AM533" s="135"/>
      <c r="AN533" s="135"/>
      <c r="AO533" s="135"/>
      <c r="AP533" s="135"/>
      <c r="AQ533" s="135"/>
      <c r="AR533" s="135"/>
      <c r="AS533" s="135"/>
      <c r="BB533" s="135"/>
    </row>
    <row r="534" spans="6:54" x14ac:dyDescent="0.2">
      <c r="F534" s="135"/>
      <c r="G534" s="135"/>
      <c r="H534" s="135"/>
      <c r="I534" s="135"/>
      <c r="J534" s="135"/>
      <c r="K534" s="135"/>
      <c r="L534" s="135"/>
      <c r="M534" s="135"/>
      <c r="N534" s="135"/>
      <c r="O534" s="135"/>
      <c r="P534" s="135"/>
      <c r="Q534" s="135"/>
      <c r="R534" s="135"/>
      <c r="S534" s="135"/>
      <c r="T534" s="135"/>
      <c r="U534" s="135"/>
      <c r="V534" s="135"/>
      <c r="W534" s="135"/>
      <c r="X534" s="135"/>
      <c r="Y534" s="135"/>
      <c r="Z534" s="135"/>
      <c r="AA534" s="135"/>
      <c r="AB534" s="135"/>
      <c r="AC534" s="135"/>
      <c r="AD534" s="135"/>
      <c r="AE534" s="135"/>
      <c r="AF534" s="135"/>
      <c r="AG534" s="135"/>
      <c r="AH534" s="135"/>
      <c r="AI534" s="135"/>
      <c r="AJ534" s="135"/>
      <c r="AK534" s="135"/>
      <c r="AL534" s="135"/>
      <c r="AM534" s="135"/>
      <c r="AN534" s="135"/>
      <c r="AO534" s="135"/>
      <c r="AP534" s="135"/>
      <c r="AQ534" s="135"/>
      <c r="AR534" s="135"/>
      <c r="AS534" s="135"/>
      <c r="BB534" s="135"/>
    </row>
    <row r="535" spans="6:54" x14ac:dyDescent="0.2">
      <c r="F535" s="135"/>
      <c r="G535" s="135"/>
      <c r="H535" s="135"/>
      <c r="I535" s="135"/>
      <c r="J535" s="135"/>
      <c r="K535" s="135"/>
      <c r="L535" s="135"/>
      <c r="M535" s="135"/>
      <c r="N535" s="135"/>
      <c r="O535" s="135"/>
      <c r="P535" s="135"/>
      <c r="Q535" s="135"/>
      <c r="R535" s="135"/>
      <c r="S535" s="135"/>
      <c r="T535" s="135"/>
      <c r="U535" s="135"/>
      <c r="V535" s="135"/>
      <c r="W535" s="135"/>
      <c r="X535" s="135"/>
      <c r="Y535" s="135"/>
      <c r="Z535" s="135"/>
      <c r="AA535" s="135"/>
      <c r="AB535" s="135"/>
      <c r="AC535" s="135"/>
      <c r="AD535" s="135"/>
      <c r="AE535" s="135"/>
      <c r="AF535" s="135"/>
      <c r="AG535" s="135"/>
      <c r="AH535" s="135"/>
      <c r="AI535" s="135"/>
      <c r="AJ535" s="135"/>
      <c r="AK535" s="135"/>
      <c r="AL535" s="135"/>
      <c r="AM535" s="135"/>
      <c r="AN535" s="135"/>
      <c r="AO535" s="135"/>
      <c r="AP535" s="135"/>
      <c r="AQ535" s="135"/>
      <c r="AR535" s="135"/>
      <c r="AS535" s="135"/>
      <c r="BB535" s="135"/>
    </row>
    <row r="536" spans="6:54" x14ac:dyDescent="0.2">
      <c r="F536" s="135"/>
      <c r="G536" s="135"/>
      <c r="H536" s="135"/>
      <c r="I536" s="135"/>
      <c r="J536" s="135"/>
      <c r="K536" s="135"/>
      <c r="L536" s="135"/>
      <c r="M536" s="135"/>
      <c r="N536" s="135"/>
      <c r="O536" s="135"/>
      <c r="P536" s="135"/>
      <c r="Q536" s="135"/>
      <c r="R536" s="135"/>
      <c r="S536" s="135"/>
      <c r="T536" s="135"/>
      <c r="U536" s="135"/>
      <c r="V536" s="135"/>
      <c r="W536" s="135"/>
      <c r="X536" s="135"/>
      <c r="Y536" s="135"/>
      <c r="Z536" s="135"/>
      <c r="AA536" s="135"/>
      <c r="AB536" s="135"/>
      <c r="AC536" s="135"/>
      <c r="AD536" s="135"/>
      <c r="AE536" s="135"/>
      <c r="AF536" s="135"/>
      <c r="AG536" s="135"/>
      <c r="AH536" s="135"/>
      <c r="AI536" s="135"/>
      <c r="AJ536" s="135"/>
      <c r="AK536" s="135"/>
      <c r="AL536" s="135"/>
      <c r="AM536" s="135"/>
      <c r="AN536" s="135"/>
      <c r="AO536" s="135"/>
      <c r="AP536" s="135"/>
      <c r="AQ536" s="135"/>
      <c r="AR536" s="135"/>
      <c r="AS536" s="135"/>
      <c r="BB536" s="135"/>
    </row>
    <row r="537" spans="6:54" x14ac:dyDescent="0.2">
      <c r="F537" s="135"/>
      <c r="G537" s="135"/>
      <c r="H537" s="135"/>
      <c r="I537" s="135"/>
      <c r="J537" s="135"/>
      <c r="K537" s="135"/>
      <c r="L537" s="135"/>
      <c r="M537" s="135"/>
      <c r="N537" s="135"/>
      <c r="O537" s="135"/>
      <c r="P537" s="135"/>
      <c r="Q537" s="135"/>
      <c r="R537" s="135"/>
      <c r="S537" s="135"/>
      <c r="T537" s="135"/>
      <c r="U537" s="135"/>
      <c r="V537" s="135"/>
      <c r="W537" s="135"/>
      <c r="X537" s="135"/>
      <c r="Y537" s="135"/>
      <c r="Z537" s="135"/>
      <c r="AA537" s="135"/>
      <c r="AB537" s="135"/>
      <c r="AC537" s="135"/>
      <c r="AD537" s="135"/>
      <c r="AE537" s="135"/>
      <c r="AF537" s="135"/>
      <c r="AG537" s="135"/>
      <c r="AH537" s="135"/>
      <c r="AI537" s="135"/>
      <c r="AJ537" s="135"/>
      <c r="AK537" s="135"/>
      <c r="AL537" s="135"/>
      <c r="AM537" s="135"/>
      <c r="AN537" s="135"/>
      <c r="AO537" s="135"/>
      <c r="AP537" s="135"/>
      <c r="AQ537" s="135"/>
      <c r="AR537" s="135"/>
      <c r="AS537" s="135"/>
      <c r="BB537" s="135"/>
    </row>
    <row r="538" spans="6:54" x14ac:dyDescent="0.2">
      <c r="F538" s="135"/>
      <c r="G538" s="135"/>
      <c r="H538" s="135"/>
      <c r="I538" s="135"/>
      <c r="J538" s="135"/>
      <c r="K538" s="135"/>
      <c r="L538" s="135"/>
      <c r="M538" s="135"/>
      <c r="N538" s="135"/>
      <c r="O538" s="135"/>
      <c r="P538" s="135"/>
      <c r="Q538" s="135"/>
      <c r="R538" s="135"/>
      <c r="S538" s="135"/>
      <c r="T538" s="135"/>
      <c r="U538" s="135"/>
      <c r="V538" s="135"/>
      <c r="W538" s="135"/>
      <c r="X538" s="135"/>
      <c r="Y538" s="135"/>
      <c r="Z538" s="135"/>
      <c r="AA538" s="135"/>
      <c r="AB538" s="135"/>
      <c r="AC538" s="135"/>
      <c r="AD538" s="135"/>
      <c r="AE538" s="135"/>
      <c r="AF538" s="135"/>
      <c r="AG538" s="135"/>
      <c r="AH538" s="135"/>
      <c r="AI538" s="135"/>
      <c r="AJ538" s="135"/>
      <c r="AK538" s="135"/>
      <c r="AL538" s="135"/>
      <c r="AM538" s="135"/>
      <c r="AN538" s="135"/>
      <c r="AO538" s="135"/>
      <c r="AP538" s="135"/>
      <c r="AQ538" s="135"/>
      <c r="AR538" s="135"/>
      <c r="AS538" s="135"/>
      <c r="BB538" s="135"/>
    </row>
    <row r="539" spans="6:54" x14ac:dyDescent="0.2">
      <c r="F539" s="135"/>
      <c r="G539" s="135"/>
      <c r="H539" s="135"/>
      <c r="I539" s="135"/>
      <c r="J539" s="135"/>
      <c r="K539" s="135"/>
      <c r="L539" s="135"/>
      <c r="M539" s="135"/>
      <c r="N539" s="135"/>
      <c r="O539" s="135"/>
      <c r="P539" s="135"/>
      <c r="Q539" s="135"/>
      <c r="R539" s="135"/>
      <c r="S539" s="135"/>
      <c r="T539" s="135"/>
      <c r="U539" s="135"/>
      <c r="V539" s="135"/>
      <c r="W539" s="135"/>
      <c r="X539" s="135"/>
      <c r="Y539" s="135"/>
      <c r="Z539" s="135"/>
      <c r="AA539" s="135"/>
      <c r="AB539" s="135"/>
      <c r="AC539" s="135"/>
      <c r="AD539" s="135"/>
      <c r="AE539" s="135"/>
      <c r="AF539" s="135"/>
      <c r="AG539" s="135"/>
      <c r="AH539" s="135"/>
      <c r="AI539" s="135"/>
      <c r="AJ539" s="135"/>
      <c r="AK539" s="135"/>
      <c r="AL539" s="135"/>
      <c r="AM539" s="135"/>
      <c r="AN539" s="135"/>
      <c r="AO539" s="135"/>
      <c r="AP539" s="135"/>
      <c r="AQ539" s="135"/>
      <c r="AR539" s="135"/>
      <c r="AS539" s="135"/>
      <c r="BB539" s="135"/>
    </row>
    <row r="540" spans="6:54" x14ac:dyDescent="0.2">
      <c r="F540" s="135"/>
      <c r="G540" s="135"/>
      <c r="H540" s="135"/>
      <c r="I540" s="135"/>
      <c r="J540" s="135"/>
      <c r="K540" s="135"/>
      <c r="L540" s="135"/>
      <c r="M540" s="135"/>
      <c r="N540" s="135"/>
      <c r="O540" s="135"/>
      <c r="P540" s="135"/>
      <c r="Q540" s="135"/>
      <c r="R540" s="135"/>
      <c r="S540" s="135"/>
      <c r="T540" s="135"/>
      <c r="U540" s="135"/>
      <c r="V540" s="135"/>
      <c r="W540" s="135"/>
      <c r="X540" s="135"/>
      <c r="Y540" s="135"/>
      <c r="Z540" s="135"/>
      <c r="AA540" s="135"/>
      <c r="AB540" s="135"/>
      <c r="AC540" s="135"/>
      <c r="AD540" s="135"/>
      <c r="AE540" s="135"/>
      <c r="AF540" s="135"/>
      <c r="AG540" s="135"/>
      <c r="AH540" s="135"/>
      <c r="AI540" s="135"/>
      <c r="AJ540" s="135"/>
      <c r="AK540" s="135"/>
      <c r="AL540" s="135"/>
      <c r="AM540" s="135"/>
      <c r="AN540" s="135"/>
      <c r="AO540" s="135"/>
      <c r="AP540" s="135"/>
      <c r="AQ540" s="135"/>
      <c r="AR540" s="135"/>
      <c r="AS540" s="135"/>
      <c r="BB540" s="135"/>
    </row>
    <row r="541" spans="6:54" x14ac:dyDescent="0.2">
      <c r="F541" s="135"/>
      <c r="G541" s="135"/>
      <c r="H541" s="135"/>
      <c r="I541" s="135"/>
      <c r="J541" s="135"/>
      <c r="K541" s="135"/>
      <c r="L541" s="135"/>
      <c r="M541" s="135"/>
      <c r="N541" s="135"/>
      <c r="O541" s="135"/>
      <c r="P541" s="135"/>
      <c r="Q541" s="135"/>
      <c r="R541" s="135"/>
      <c r="S541" s="135"/>
      <c r="T541" s="135"/>
      <c r="U541" s="135"/>
      <c r="V541" s="135"/>
      <c r="W541" s="135"/>
      <c r="X541" s="135"/>
      <c r="Y541" s="135"/>
      <c r="Z541" s="135"/>
      <c r="AA541" s="135"/>
      <c r="AB541" s="135"/>
      <c r="AC541" s="135"/>
      <c r="AD541" s="135"/>
      <c r="AE541" s="135"/>
      <c r="AF541" s="135"/>
      <c r="AG541" s="135"/>
      <c r="AH541" s="135"/>
      <c r="AI541" s="135"/>
      <c r="AJ541" s="135"/>
      <c r="AK541" s="135"/>
      <c r="AL541" s="135"/>
      <c r="AM541" s="135"/>
      <c r="AN541" s="135"/>
      <c r="AO541" s="135"/>
      <c r="AP541" s="135"/>
      <c r="AQ541" s="135"/>
      <c r="AR541" s="135"/>
      <c r="AS541" s="135"/>
      <c r="BB541" s="135"/>
    </row>
    <row r="542" spans="6:54" x14ac:dyDescent="0.2">
      <c r="F542" s="135"/>
      <c r="G542" s="135"/>
      <c r="H542" s="135"/>
      <c r="I542" s="135"/>
      <c r="J542" s="135"/>
      <c r="K542" s="135"/>
      <c r="L542" s="135"/>
      <c r="M542" s="135"/>
      <c r="N542" s="135"/>
      <c r="O542" s="135"/>
      <c r="P542" s="135"/>
      <c r="Q542" s="135"/>
      <c r="R542" s="135"/>
      <c r="S542" s="135"/>
      <c r="T542" s="135"/>
      <c r="U542" s="135"/>
      <c r="V542" s="135"/>
      <c r="W542" s="135"/>
      <c r="X542" s="135"/>
      <c r="Y542" s="135"/>
      <c r="Z542" s="135"/>
      <c r="AA542" s="135"/>
      <c r="AB542" s="135"/>
      <c r="AC542" s="135"/>
      <c r="AD542" s="135"/>
      <c r="AE542" s="135"/>
      <c r="AF542" s="135"/>
      <c r="AG542" s="135"/>
      <c r="AH542" s="135"/>
      <c r="AI542" s="135"/>
      <c r="AJ542" s="135"/>
      <c r="AK542" s="135"/>
      <c r="AL542" s="135"/>
      <c r="AM542" s="135"/>
      <c r="AN542" s="135"/>
      <c r="AO542" s="135"/>
      <c r="AP542" s="135"/>
      <c r="AQ542" s="135"/>
      <c r="AR542" s="135"/>
      <c r="AS542" s="135"/>
      <c r="BB542" s="135"/>
    </row>
    <row r="543" spans="6:54" x14ac:dyDescent="0.2">
      <c r="F543" s="135"/>
      <c r="G543" s="135"/>
      <c r="H543" s="135"/>
      <c r="I543" s="135"/>
      <c r="J543" s="135"/>
      <c r="K543" s="135"/>
      <c r="L543" s="135"/>
      <c r="M543" s="135"/>
      <c r="N543" s="135"/>
      <c r="O543" s="135"/>
      <c r="P543" s="135"/>
      <c r="Q543" s="135"/>
      <c r="R543" s="135"/>
      <c r="S543" s="135"/>
      <c r="T543" s="135"/>
      <c r="U543" s="135"/>
      <c r="V543" s="135"/>
      <c r="W543" s="135"/>
      <c r="X543" s="135"/>
      <c r="Y543" s="135"/>
      <c r="Z543" s="135"/>
      <c r="AA543" s="135"/>
      <c r="AB543" s="135"/>
      <c r="AC543" s="135"/>
      <c r="AD543" s="135"/>
      <c r="AE543" s="135"/>
      <c r="AF543" s="135"/>
      <c r="AG543" s="135"/>
      <c r="AH543" s="135"/>
      <c r="AI543" s="135"/>
      <c r="AJ543" s="135"/>
      <c r="AK543" s="135"/>
      <c r="AL543" s="135"/>
      <c r="AM543" s="135"/>
      <c r="AN543" s="135"/>
      <c r="AO543" s="135"/>
      <c r="AP543" s="135"/>
      <c r="AQ543" s="135"/>
      <c r="AR543" s="135"/>
      <c r="AS543" s="135"/>
      <c r="BB543" s="135"/>
    </row>
    <row r="544" spans="6:54" x14ac:dyDescent="0.2">
      <c r="F544" s="135"/>
      <c r="G544" s="135"/>
      <c r="H544" s="135"/>
      <c r="I544" s="135"/>
      <c r="J544" s="135"/>
      <c r="K544" s="135"/>
      <c r="L544" s="135"/>
      <c r="M544" s="135"/>
      <c r="N544" s="135"/>
      <c r="O544" s="135"/>
      <c r="P544" s="135"/>
      <c r="Q544" s="135"/>
      <c r="R544" s="135"/>
      <c r="S544" s="135"/>
      <c r="T544" s="135"/>
      <c r="U544" s="135"/>
      <c r="V544" s="135"/>
      <c r="W544" s="135"/>
      <c r="X544" s="135"/>
      <c r="Y544" s="135"/>
      <c r="Z544" s="135"/>
      <c r="AA544" s="135"/>
      <c r="AB544" s="135"/>
      <c r="AC544" s="135"/>
      <c r="AD544" s="135"/>
      <c r="AE544" s="135"/>
      <c r="AF544" s="135"/>
      <c r="AG544" s="135"/>
      <c r="AH544" s="135"/>
      <c r="AI544" s="135"/>
      <c r="AJ544" s="135"/>
      <c r="AK544" s="135"/>
      <c r="AL544" s="135"/>
      <c r="AM544" s="135"/>
      <c r="AN544" s="135"/>
      <c r="AO544" s="135"/>
      <c r="AP544" s="135"/>
      <c r="AQ544" s="135"/>
      <c r="AR544" s="135"/>
      <c r="AS544" s="135"/>
      <c r="BB544" s="135"/>
    </row>
    <row r="545" spans="6:54" x14ac:dyDescent="0.2">
      <c r="F545" s="135"/>
      <c r="G545" s="135"/>
      <c r="H545" s="135"/>
      <c r="I545" s="135"/>
      <c r="J545" s="135"/>
      <c r="K545" s="135"/>
      <c r="L545" s="135"/>
      <c r="M545" s="135"/>
      <c r="N545" s="135"/>
      <c r="O545" s="135"/>
      <c r="P545" s="135"/>
      <c r="Q545" s="135"/>
      <c r="R545" s="135"/>
      <c r="S545" s="135"/>
      <c r="T545" s="135"/>
      <c r="U545" s="135"/>
      <c r="V545" s="135"/>
      <c r="W545" s="135"/>
      <c r="X545" s="135"/>
      <c r="Y545" s="135"/>
      <c r="Z545" s="135"/>
      <c r="AA545" s="135"/>
      <c r="AB545" s="135"/>
      <c r="AC545" s="135"/>
      <c r="AD545" s="135"/>
      <c r="AE545" s="135"/>
      <c r="AF545" s="135"/>
      <c r="AG545" s="135"/>
      <c r="AH545" s="135"/>
      <c r="AI545" s="135"/>
      <c r="AJ545" s="135"/>
      <c r="AK545" s="135"/>
      <c r="AL545" s="135"/>
      <c r="AM545" s="135"/>
      <c r="AN545" s="135"/>
      <c r="AO545" s="135"/>
      <c r="AP545" s="135"/>
      <c r="AQ545" s="135"/>
      <c r="AR545" s="135"/>
      <c r="AS545" s="135"/>
      <c r="BB545" s="135"/>
    </row>
    <row r="546" spans="6:54" x14ac:dyDescent="0.2">
      <c r="F546" s="135"/>
      <c r="G546" s="135"/>
      <c r="H546" s="135"/>
      <c r="I546" s="135"/>
      <c r="J546" s="135"/>
      <c r="K546" s="135"/>
      <c r="L546" s="135"/>
      <c r="M546" s="135"/>
      <c r="N546" s="135"/>
      <c r="O546" s="135"/>
      <c r="P546" s="135"/>
      <c r="Q546" s="135"/>
      <c r="R546" s="135"/>
      <c r="S546" s="135"/>
      <c r="T546" s="135"/>
      <c r="U546" s="135"/>
      <c r="V546" s="135"/>
      <c r="W546" s="135"/>
      <c r="X546" s="135"/>
      <c r="Y546" s="135"/>
      <c r="Z546" s="135"/>
      <c r="AA546" s="135"/>
      <c r="AB546" s="135"/>
      <c r="AC546" s="135"/>
      <c r="AD546" s="135"/>
      <c r="AE546" s="135"/>
      <c r="AF546" s="135"/>
      <c r="AG546" s="135"/>
      <c r="AH546" s="135"/>
      <c r="AI546" s="135"/>
      <c r="AJ546" s="135"/>
      <c r="AK546" s="135"/>
      <c r="AL546" s="135"/>
      <c r="AM546" s="135"/>
      <c r="AN546" s="135"/>
      <c r="AO546" s="135"/>
      <c r="AP546" s="135"/>
      <c r="AQ546" s="135"/>
      <c r="AR546" s="135"/>
      <c r="AS546" s="135"/>
      <c r="BB546" s="135"/>
    </row>
    <row r="547" spans="6:54" x14ac:dyDescent="0.2">
      <c r="F547" s="135"/>
      <c r="G547" s="135"/>
      <c r="H547" s="135"/>
      <c r="I547" s="135"/>
      <c r="J547" s="135"/>
      <c r="K547" s="135"/>
      <c r="L547" s="135"/>
      <c r="M547" s="135"/>
      <c r="N547" s="135"/>
      <c r="O547" s="135"/>
      <c r="P547" s="135"/>
      <c r="Q547" s="135"/>
      <c r="R547" s="135"/>
      <c r="S547" s="135"/>
      <c r="T547" s="135"/>
      <c r="U547" s="135"/>
      <c r="V547" s="135"/>
      <c r="W547" s="135"/>
      <c r="X547" s="135"/>
      <c r="Y547" s="135"/>
      <c r="Z547" s="135"/>
      <c r="AA547" s="135"/>
      <c r="AB547" s="135"/>
      <c r="AC547" s="135"/>
      <c r="AD547" s="135"/>
      <c r="AE547" s="135"/>
      <c r="AF547" s="135"/>
      <c r="AG547" s="135"/>
      <c r="AH547" s="135"/>
      <c r="AI547" s="135"/>
      <c r="AJ547" s="135"/>
      <c r="AK547" s="135"/>
      <c r="AL547" s="135"/>
      <c r="AM547" s="135"/>
      <c r="AN547" s="135"/>
      <c r="AO547" s="135"/>
      <c r="AP547" s="135"/>
      <c r="AQ547" s="135"/>
      <c r="AR547" s="135"/>
      <c r="AS547" s="135"/>
      <c r="BB547" s="135"/>
    </row>
    <row r="548" spans="6:54" x14ac:dyDescent="0.2">
      <c r="F548" s="135"/>
      <c r="G548" s="135"/>
      <c r="H548" s="135"/>
      <c r="I548" s="135"/>
      <c r="J548" s="135"/>
      <c r="K548" s="135"/>
      <c r="L548" s="135"/>
      <c r="M548" s="135"/>
      <c r="N548" s="135"/>
      <c r="O548" s="135"/>
      <c r="P548" s="135"/>
      <c r="Q548" s="135"/>
      <c r="R548" s="135"/>
      <c r="S548" s="135"/>
      <c r="T548" s="135"/>
      <c r="U548" s="135"/>
      <c r="V548" s="135"/>
      <c r="W548" s="135"/>
      <c r="X548" s="135"/>
      <c r="Y548" s="135"/>
      <c r="Z548" s="135"/>
      <c r="AA548" s="135"/>
      <c r="AB548" s="135"/>
      <c r="AC548" s="135"/>
      <c r="AD548" s="135"/>
      <c r="AE548" s="135"/>
      <c r="AF548" s="135"/>
      <c r="AG548" s="135"/>
      <c r="AH548" s="135"/>
      <c r="AI548" s="135"/>
      <c r="AJ548" s="135"/>
      <c r="AK548" s="135"/>
      <c r="AL548" s="135"/>
      <c r="AM548" s="135"/>
      <c r="AN548" s="135"/>
      <c r="AO548" s="135"/>
      <c r="AP548" s="135"/>
      <c r="AQ548" s="135"/>
      <c r="AR548" s="135"/>
      <c r="AS548" s="135"/>
      <c r="BB548" s="135"/>
    </row>
    <row r="549" spans="6:54" x14ac:dyDescent="0.2">
      <c r="F549" s="135"/>
      <c r="G549" s="135"/>
      <c r="H549" s="135"/>
      <c r="I549" s="135"/>
      <c r="J549" s="135"/>
      <c r="K549" s="135"/>
      <c r="L549" s="135"/>
      <c r="M549" s="135"/>
      <c r="N549" s="135"/>
      <c r="O549" s="135"/>
      <c r="P549" s="135"/>
      <c r="Q549" s="135"/>
      <c r="R549" s="135"/>
      <c r="S549" s="135"/>
      <c r="T549" s="135"/>
      <c r="U549" s="135"/>
      <c r="V549" s="135"/>
      <c r="W549" s="135"/>
      <c r="X549" s="135"/>
      <c r="Y549" s="135"/>
      <c r="Z549" s="135"/>
      <c r="AA549" s="135"/>
      <c r="AB549" s="135"/>
      <c r="AC549" s="135"/>
      <c r="AD549" s="135"/>
      <c r="AE549" s="135"/>
      <c r="AF549" s="135"/>
      <c r="AG549" s="135"/>
      <c r="AH549" s="135"/>
      <c r="AI549" s="135"/>
      <c r="AJ549" s="135"/>
      <c r="AK549" s="135"/>
      <c r="AL549" s="135"/>
      <c r="AM549" s="135"/>
      <c r="AN549" s="135"/>
      <c r="AO549" s="135"/>
      <c r="AP549" s="135"/>
      <c r="AQ549" s="135"/>
      <c r="AR549" s="135"/>
      <c r="AS549" s="135"/>
      <c r="BB549" s="135"/>
    </row>
    <row r="550" spans="6:54" x14ac:dyDescent="0.2">
      <c r="F550" s="135"/>
      <c r="G550" s="135"/>
      <c r="H550" s="135"/>
      <c r="I550" s="135"/>
      <c r="J550" s="135"/>
      <c r="K550" s="135"/>
      <c r="L550" s="135"/>
      <c r="M550" s="135"/>
      <c r="N550" s="135"/>
      <c r="O550" s="135"/>
      <c r="P550" s="135"/>
      <c r="Q550" s="135"/>
      <c r="R550" s="135"/>
      <c r="S550" s="135"/>
      <c r="T550" s="135"/>
      <c r="U550" s="135"/>
      <c r="V550" s="135"/>
      <c r="W550" s="135"/>
      <c r="X550" s="135"/>
      <c r="Y550" s="135"/>
      <c r="Z550" s="135"/>
      <c r="AA550" s="135"/>
      <c r="AB550" s="135"/>
      <c r="AC550" s="135"/>
      <c r="AD550" s="135"/>
      <c r="AE550" s="135"/>
      <c r="AF550" s="135"/>
      <c r="AG550" s="135"/>
      <c r="AH550" s="135"/>
      <c r="AI550" s="135"/>
      <c r="AJ550" s="135"/>
      <c r="AK550" s="135"/>
      <c r="AL550" s="135"/>
      <c r="AM550" s="135"/>
      <c r="AN550" s="135"/>
      <c r="AO550" s="135"/>
      <c r="AP550" s="135"/>
      <c r="AQ550" s="135"/>
      <c r="AR550" s="135"/>
      <c r="AS550" s="135"/>
      <c r="BB550" s="135"/>
    </row>
    <row r="551" spans="6:54" x14ac:dyDescent="0.2">
      <c r="F551" s="135"/>
      <c r="G551" s="135"/>
      <c r="H551" s="135"/>
      <c r="I551" s="135"/>
      <c r="J551" s="135"/>
      <c r="K551" s="135"/>
      <c r="L551" s="135"/>
      <c r="M551" s="135"/>
      <c r="N551" s="135"/>
      <c r="O551" s="135"/>
      <c r="P551" s="135"/>
      <c r="Q551" s="135"/>
      <c r="R551" s="135"/>
      <c r="S551" s="135"/>
      <c r="T551" s="135"/>
      <c r="U551" s="135"/>
      <c r="V551" s="135"/>
      <c r="W551" s="135"/>
      <c r="X551" s="135"/>
      <c r="Y551" s="135"/>
      <c r="Z551" s="135"/>
      <c r="AA551" s="135"/>
      <c r="AB551" s="135"/>
      <c r="AC551" s="135"/>
      <c r="AD551" s="135"/>
      <c r="AE551" s="135"/>
      <c r="AF551" s="135"/>
      <c r="AG551" s="135"/>
      <c r="AH551" s="135"/>
      <c r="AI551" s="135"/>
      <c r="AJ551" s="135"/>
      <c r="AK551" s="135"/>
      <c r="AL551" s="135"/>
      <c r="AM551" s="135"/>
      <c r="AN551" s="135"/>
      <c r="AO551" s="135"/>
      <c r="AP551" s="135"/>
      <c r="AQ551" s="135"/>
      <c r="AR551" s="135"/>
      <c r="AS551" s="135"/>
      <c r="BB551" s="135"/>
    </row>
    <row r="552" spans="6:54" x14ac:dyDescent="0.2">
      <c r="F552" s="135"/>
      <c r="G552" s="135"/>
      <c r="H552" s="135"/>
      <c r="I552" s="135"/>
      <c r="J552" s="135"/>
      <c r="K552" s="135"/>
      <c r="L552" s="135"/>
      <c r="M552" s="135"/>
      <c r="N552" s="135"/>
      <c r="O552" s="135"/>
      <c r="P552" s="135"/>
      <c r="Q552" s="135"/>
      <c r="R552" s="135"/>
      <c r="S552" s="135"/>
      <c r="T552" s="135"/>
      <c r="U552" s="135"/>
      <c r="V552" s="135"/>
      <c r="W552" s="135"/>
      <c r="X552" s="135"/>
      <c r="Y552" s="135"/>
      <c r="Z552" s="135"/>
      <c r="AA552" s="135"/>
      <c r="AB552" s="135"/>
      <c r="AC552" s="135"/>
      <c r="AD552" s="135"/>
      <c r="AE552" s="135"/>
      <c r="AF552" s="135"/>
      <c r="AG552" s="135"/>
      <c r="AH552" s="135"/>
      <c r="AI552" s="135"/>
      <c r="AJ552" s="135"/>
      <c r="AK552" s="135"/>
      <c r="AL552" s="135"/>
      <c r="AM552" s="135"/>
      <c r="AN552" s="135"/>
      <c r="AO552" s="135"/>
      <c r="AP552" s="135"/>
      <c r="AQ552" s="135"/>
      <c r="AR552" s="135"/>
      <c r="AS552" s="135"/>
      <c r="BB552" s="135"/>
    </row>
    <row r="553" spans="6:54" x14ac:dyDescent="0.2">
      <c r="F553" s="135"/>
      <c r="G553" s="135"/>
      <c r="H553" s="135"/>
      <c r="I553" s="135"/>
      <c r="J553" s="135"/>
      <c r="K553" s="135"/>
      <c r="L553" s="135"/>
      <c r="M553" s="135"/>
      <c r="N553" s="135"/>
      <c r="O553" s="135"/>
      <c r="P553" s="135"/>
      <c r="Q553" s="135"/>
      <c r="R553" s="135"/>
      <c r="S553" s="135"/>
      <c r="T553" s="135"/>
      <c r="U553" s="135"/>
      <c r="V553" s="135"/>
      <c r="W553" s="135"/>
      <c r="X553" s="135"/>
      <c r="Y553" s="135"/>
      <c r="Z553" s="135"/>
      <c r="AA553" s="135"/>
      <c r="AB553" s="135"/>
      <c r="AC553" s="135"/>
      <c r="AD553" s="135"/>
      <c r="AE553" s="135"/>
      <c r="AF553" s="135"/>
      <c r="AG553" s="135"/>
      <c r="AH553" s="135"/>
      <c r="AI553" s="135"/>
      <c r="AJ553" s="135"/>
      <c r="AK553" s="135"/>
      <c r="AL553" s="135"/>
      <c r="AM553" s="135"/>
      <c r="AN553" s="135"/>
      <c r="AO553" s="135"/>
      <c r="AP553" s="135"/>
      <c r="AQ553" s="135"/>
      <c r="AR553" s="135"/>
      <c r="AS553" s="135"/>
      <c r="BB553" s="135"/>
    </row>
    <row r="554" spans="6:54" x14ac:dyDescent="0.2">
      <c r="F554" s="135"/>
      <c r="G554" s="135"/>
      <c r="H554" s="135"/>
      <c r="I554" s="135"/>
      <c r="J554" s="135"/>
      <c r="K554" s="135"/>
      <c r="L554" s="135"/>
      <c r="M554" s="135"/>
      <c r="N554" s="135"/>
      <c r="O554" s="135"/>
      <c r="P554" s="135"/>
      <c r="Q554" s="135"/>
      <c r="R554" s="135"/>
      <c r="S554" s="135"/>
      <c r="T554" s="135"/>
      <c r="U554" s="135"/>
      <c r="V554" s="135"/>
      <c r="W554" s="135"/>
      <c r="X554" s="135"/>
      <c r="Y554" s="135"/>
      <c r="Z554" s="135"/>
      <c r="AA554" s="135"/>
      <c r="AB554" s="135"/>
      <c r="AC554" s="135"/>
      <c r="AD554" s="135"/>
      <c r="AE554" s="135"/>
      <c r="AF554" s="135"/>
      <c r="AG554" s="135"/>
      <c r="AH554" s="135"/>
      <c r="AI554" s="135"/>
      <c r="AJ554" s="135"/>
      <c r="AK554" s="135"/>
      <c r="AL554" s="135"/>
      <c r="AM554" s="135"/>
      <c r="AN554" s="135"/>
      <c r="AO554" s="135"/>
      <c r="AP554" s="135"/>
      <c r="AQ554" s="135"/>
      <c r="AR554" s="135"/>
      <c r="AS554" s="135"/>
      <c r="BB554" s="135"/>
    </row>
    <row r="555" spans="6:54" x14ac:dyDescent="0.2">
      <c r="F555" s="135"/>
      <c r="G555" s="135"/>
      <c r="H555" s="135"/>
      <c r="I555" s="135"/>
      <c r="J555" s="135"/>
      <c r="K555" s="135"/>
      <c r="L555" s="135"/>
      <c r="M555" s="135"/>
      <c r="N555" s="135"/>
      <c r="O555" s="135"/>
      <c r="P555" s="135"/>
      <c r="Q555" s="135"/>
      <c r="R555" s="135"/>
      <c r="S555" s="135"/>
      <c r="T555" s="135"/>
      <c r="U555" s="135"/>
      <c r="V555" s="135"/>
      <c r="W555" s="135"/>
      <c r="X555" s="135"/>
      <c r="Y555" s="135"/>
      <c r="Z555" s="135"/>
      <c r="AA555" s="135"/>
      <c r="AB555" s="135"/>
      <c r="AC555" s="135"/>
      <c r="AD555" s="135"/>
      <c r="AE555" s="135"/>
      <c r="AF555" s="135"/>
      <c r="AG555" s="135"/>
      <c r="AH555" s="135"/>
      <c r="AI555" s="135"/>
      <c r="AJ555" s="135"/>
      <c r="AK555" s="135"/>
      <c r="AL555" s="135"/>
      <c r="AM555" s="135"/>
      <c r="AN555" s="135"/>
      <c r="AO555" s="135"/>
      <c r="AP555" s="135"/>
      <c r="AQ555" s="135"/>
      <c r="AR555" s="135"/>
      <c r="AS555" s="135"/>
      <c r="BB555" s="135"/>
    </row>
    <row r="556" spans="6:54" x14ac:dyDescent="0.2">
      <c r="F556" s="135"/>
      <c r="G556" s="135"/>
      <c r="H556" s="135"/>
      <c r="I556" s="135"/>
      <c r="J556" s="135"/>
      <c r="K556" s="135"/>
      <c r="L556" s="135"/>
      <c r="M556" s="135"/>
      <c r="N556" s="135"/>
      <c r="O556" s="135"/>
      <c r="P556" s="135"/>
      <c r="Q556" s="135"/>
      <c r="R556" s="135"/>
      <c r="S556" s="135"/>
      <c r="T556" s="135"/>
      <c r="U556" s="135"/>
      <c r="V556" s="135"/>
      <c r="W556" s="135"/>
      <c r="X556" s="135"/>
      <c r="Y556" s="135"/>
      <c r="Z556" s="135"/>
      <c r="AA556" s="135"/>
      <c r="AB556" s="135"/>
      <c r="AC556" s="135"/>
      <c r="AD556" s="135"/>
      <c r="AE556" s="135"/>
      <c r="AF556" s="135"/>
      <c r="AG556" s="135"/>
      <c r="AH556" s="135"/>
      <c r="AI556" s="135"/>
      <c r="AJ556" s="135"/>
      <c r="AK556" s="135"/>
      <c r="AL556" s="135"/>
      <c r="AM556" s="135"/>
      <c r="AN556" s="135"/>
      <c r="AO556" s="135"/>
      <c r="AP556" s="135"/>
      <c r="AQ556" s="135"/>
      <c r="AR556" s="135"/>
      <c r="AS556" s="135"/>
      <c r="BB556" s="135"/>
    </row>
    <row r="557" spans="6:54" x14ac:dyDescent="0.2">
      <c r="F557" s="135"/>
      <c r="G557" s="135"/>
      <c r="H557" s="135"/>
      <c r="I557" s="135"/>
      <c r="J557" s="135"/>
      <c r="K557" s="135"/>
      <c r="L557" s="135"/>
      <c r="M557" s="135"/>
      <c r="N557" s="135"/>
      <c r="O557" s="135"/>
      <c r="P557" s="135"/>
      <c r="Q557" s="135"/>
      <c r="R557" s="135"/>
      <c r="S557" s="135"/>
      <c r="T557" s="135"/>
      <c r="U557" s="135"/>
      <c r="V557" s="135"/>
      <c r="W557" s="135"/>
      <c r="X557" s="135"/>
      <c r="Y557" s="135"/>
      <c r="Z557" s="135"/>
      <c r="AA557" s="135"/>
      <c r="AB557" s="135"/>
      <c r="AC557" s="135"/>
      <c r="AD557" s="135"/>
      <c r="AE557" s="135"/>
      <c r="AF557" s="135"/>
      <c r="AG557" s="135"/>
      <c r="AH557" s="135"/>
      <c r="AI557" s="135"/>
      <c r="AJ557" s="135"/>
      <c r="AK557" s="135"/>
      <c r="AL557" s="135"/>
      <c r="AM557" s="135"/>
      <c r="AN557" s="135"/>
      <c r="AO557" s="135"/>
      <c r="AP557" s="135"/>
      <c r="AQ557" s="135"/>
      <c r="AR557" s="135"/>
      <c r="AS557" s="135"/>
      <c r="BB557" s="135"/>
    </row>
    <row r="558" spans="6:54" x14ac:dyDescent="0.2">
      <c r="F558" s="135"/>
      <c r="G558" s="135"/>
      <c r="H558" s="135"/>
      <c r="I558" s="135"/>
      <c r="J558" s="135"/>
      <c r="K558" s="135"/>
      <c r="L558" s="135"/>
      <c r="M558" s="135"/>
      <c r="N558" s="135"/>
      <c r="O558" s="135"/>
      <c r="P558" s="135"/>
      <c r="Q558" s="135"/>
      <c r="R558" s="135"/>
      <c r="S558" s="135"/>
      <c r="T558" s="135"/>
      <c r="U558" s="135"/>
      <c r="V558" s="135"/>
      <c r="W558" s="135"/>
      <c r="X558" s="135"/>
      <c r="Y558" s="135"/>
      <c r="Z558" s="135"/>
      <c r="AA558" s="135"/>
      <c r="AB558" s="135"/>
      <c r="AC558" s="135"/>
      <c r="AD558" s="135"/>
      <c r="AE558" s="135"/>
      <c r="AF558" s="135"/>
      <c r="AG558" s="135"/>
      <c r="AH558" s="135"/>
      <c r="AI558" s="135"/>
      <c r="AJ558" s="135"/>
      <c r="AK558" s="135"/>
      <c r="AL558" s="135"/>
      <c r="AM558" s="135"/>
      <c r="AN558" s="135"/>
      <c r="AO558" s="135"/>
      <c r="AP558" s="135"/>
      <c r="AQ558" s="135"/>
      <c r="AR558" s="135"/>
      <c r="AS558" s="135"/>
      <c r="BB558" s="135"/>
    </row>
    <row r="559" spans="6:54" x14ac:dyDescent="0.2">
      <c r="F559" s="135"/>
      <c r="G559" s="135"/>
      <c r="H559" s="135"/>
      <c r="I559" s="135"/>
      <c r="J559" s="135"/>
      <c r="K559" s="135"/>
      <c r="L559" s="135"/>
      <c r="M559" s="135"/>
      <c r="N559" s="135"/>
      <c r="O559" s="135"/>
      <c r="P559" s="135"/>
      <c r="Q559" s="135"/>
      <c r="R559" s="135"/>
      <c r="S559" s="135"/>
      <c r="T559" s="135"/>
      <c r="U559" s="135"/>
      <c r="V559" s="135"/>
      <c r="W559" s="135"/>
      <c r="X559" s="135"/>
      <c r="Y559" s="135"/>
      <c r="Z559" s="135"/>
      <c r="AA559" s="135"/>
      <c r="AB559" s="135"/>
      <c r="AC559" s="135"/>
      <c r="AD559" s="135"/>
      <c r="AE559" s="135"/>
      <c r="AF559" s="135"/>
      <c r="AG559" s="135"/>
      <c r="AH559" s="135"/>
      <c r="AI559" s="135"/>
      <c r="AJ559" s="135"/>
      <c r="AK559" s="135"/>
      <c r="AL559" s="135"/>
      <c r="AM559" s="135"/>
      <c r="AN559" s="135"/>
      <c r="AO559" s="135"/>
      <c r="AP559" s="135"/>
      <c r="AQ559" s="135"/>
      <c r="AR559" s="135"/>
      <c r="AS559" s="135"/>
      <c r="BB559" s="135"/>
    </row>
    <row r="560" spans="6:54" x14ac:dyDescent="0.2">
      <c r="F560" s="135"/>
      <c r="G560" s="135"/>
      <c r="H560" s="135"/>
      <c r="I560" s="135"/>
      <c r="J560" s="135"/>
      <c r="K560" s="135"/>
      <c r="L560" s="135"/>
      <c r="M560" s="135"/>
      <c r="N560" s="135"/>
      <c r="O560" s="135"/>
      <c r="P560" s="135"/>
      <c r="Q560" s="135"/>
      <c r="R560" s="135"/>
      <c r="S560" s="135"/>
      <c r="T560" s="135"/>
      <c r="U560" s="135"/>
      <c r="V560" s="135"/>
      <c r="W560" s="135"/>
      <c r="X560" s="135"/>
      <c r="Y560" s="135"/>
      <c r="Z560" s="135"/>
      <c r="AA560" s="135"/>
      <c r="AB560" s="135"/>
      <c r="AC560" s="135"/>
      <c r="AD560" s="135"/>
      <c r="AE560" s="135"/>
      <c r="AF560" s="135"/>
      <c r="AG560" s="135"/>
      <c r="AH560" s="135"/>
      <c r="AI560" s="135"/>
      <c r="AJ560" s="135"/>
      <c r="AK560" s="135"/>
      <c r="AL560" s="135"/>
      <c r="AM560" s="135"/>
      <c r="AN560" s="135"/>
      <c r="AO560" s="135"/>
      <c r="AP560" s="135"/>
      <c r="AQ560" s="135"/>
      <c r="AR560" s="135"/>
      <c r="AS560" s="135"/>
      <c r="BB560" s="135"/>
    </row>
    <row r="561" spans="6:54" x14ac:dyDescent="0.2">
      <c r="F561" s="135"/>
      <c r="G561" s="135"/>
      <c r="H561" s="135"/>
      <c r="I561" s="135"/>
      <c r="J561" s="135"/>
      <c r="K561" s="135"/>
      <c r="L561" s="135"/>
      <c r="M561" s="135"/>
      <c r="N561" s="135"/>
      <c r="O561" s="135"/>
      <c r="P561" s="135"/>
      <c r="Q561" s="135"/>
      <c r="R561" s="135"/>
      <c r="S561" s="135"/>
      <c r="T561" s="135"/>
      <c r="U561" s="135"/>
      <c r="V561" s="135"/>
      <c r="W561" s="135"/>
      <c r="X561" s="135"/>
      <c r="Y561" s="135"/>
      <c r="Z561" s="135"/>
      <c r="AA561" s="135"/>
      <c r="AB561" s="135"/>
      <c r="AC561" s="135"/>
      <c r="AD561" s="135"/>
      <c r="AE561" s="135"/>
      <c r="AF561" s="135"/>
      <c r="AG561" s="135"/>
      <c r="AH561" s="135"/>
      <c r="AI561" s="135"/>
      <c r="AJ561" s="135"/>
      <c r="AK561" s="135"/>
      <c r="AL561" s="135"/>
      <c r="AM561" s="135"/>
      <c r="AN561" s="135"/>
      <c r="AO561" s="135"/>
      <c r="AP561" s="135"/>
      <c r="AQ561" s="135"/>
      <c r="AR561" s="135"/>
      <c r="AS561" s="135"/>
      <c r="BB561" s="135"/>
    </row>
    <row r="562" spans="6:54" x14ac:dyDescent="0.2">
      <c r="F562" s="135"/>
      <c r="G562" s="135"/>
      <c r="H562" s="135"/>
      <c r="I562" s="135"/>
      <c r="J562" s="135"/>
      <c r="K562" s="135"/>
      <c r="L562" s="135"/>
      <c r="M562" s="135"/>
      <c r="N562" s="135"/>
      <c r="O562" s="135"/>
      <c r="P562" s="135"/>
      <c r="Q562" s="135"/>
      <c r="R562" s="135"/>
      <c r="S562" s="135"/>
      <c r="T562" s="135"/>
      <c r="U562" s="135"/>
      <c r="V562" s="135"/>
      <c r="W562" s="135"/>
      <c r="X562" s="135"/>
      <c r="Y562" s="135"/>
      <c r="Z562" s="135"/>
      <c r="AA562" s="135"/>
      <c r="AB562" s="135"/>
      <c r="AC562" s="135"/>
      <c r="AD562" s="135"/>
      <c r="AE562" s="135"/>
      <c r="AF562" s="135"/>
      <c r="AG562" s="135"/>
      <c r="AH562" s="135"/>
      <c r="AI562" s="135"/>
      <c r="AJ562" s="135"/>
      <c r="AK562" s="135"/>
      <c r="AL562" s="135"/>
      <c r="AM562" s="135"/>
      <c r="AN562" s="135"/>
      <c r="AO562" s="135"/>
      <c r="AP562" s="135"/>
      <c r="AQ562" s="135"/>
      <c r="AR562" s="135"/>
      <c r="AS562" s="135"/>
      <c r="BB562" s="135"/>
    </row>
    <row r="563" spans="6:54" x14ac:dyDescent="0.2">
      <c r="F563" s="135"/>
      <c r="G563" s="135"/>
      <c r="H563" s="135"/>
      <c r="I563" s="135"/>
      <c r="J563" s="135"/>
      <c r="K563" s="135"/>
      <c r="L563" s="135"/>
      <c r="M563" s="135"/>
      <c r="N563" s="135"/>
      <c r="O563" s="135"/>
      <c r="P563" s="135"/>
      <c r="Q563" s="135"/>
      <c r="R563" s="135"/>
      <c r="S563" s="135"/>
      <c r="T563" s="135"/>
      <c r="U563" s="135"/>
      <c r="V563" s="135"/>
      <c r="W563" s="135"/>
      <c r="X563" s="135"/>
      <c r="Y563" s="135"/>
      <c r="Z563" s="135"/>
      <c r="AA563" s="135"/>
      <c r="AB563" s="135"/>
      <c r="AC563" s="135"/>
      <c r="AD563" s="135"/>
      <c r="AE563" s="135"/>
      <c r="AF563" s="135"/>
      <c r="AG563" s="135"/>
      <c r="AH563" s="135"/>
      <c r="AI563" s="135"/>
      <c r="AJ563" s="135"/>
      <c r="AK563" s="135"/>
      <c r="AL563" s="135"/>
      <c r="AM563" s="135"/>
      <c r="AN563" s="135"/>
      <c r="AO563" s="135"/>
      <c r="AP563" s="135"/>
      <c r="AQ563" s="135"/>
      <c r="AR563" s="135"/>
      <c r="AS563" s="135"/>
      <c r="BB563" s="135"/>
    </row>
    <row r="564" spans="6:54" x14ac:dyDescent="0.2">
      <c r="F564" s="135"/>
      <c r="G564" s="135"/>
      <c r="H564" s="135"/>
      <c r="I564" s="135"/>
      <c r="J564" s="135"/>
      <c r="K564" s="135"/>
      <c r="L564" s="135"/>
      <c r="M564" s="135"/>
      <c r="N564" s="135"/>
      <c r="O564" s="135"/>
      <c r="P564" s="135"/>
      <c r="Q564" s="135"/>
      <c r="R564" s="135"/>
      <c r="S564" s="135"/>
      <c r="T564" s="135"/>
      <c r="U564" s="135"/>
      <c r="V564" s="135"/>
      <c r="W564" s="135"/>
      <c r="X564" s="135"/>
      <c r="Y564" s="135"/>
      <c r="Z564" s="135"/>
      <c r="AA564" s="135"/>
      <c r="AB564" s="135"/>
      <c r="AC564" s="135"/>
      <c r="AD564" s="135"/>
      <c r="AE564" s="135"/>
      <c r="AF564" s="135"/>
      <c r="AG564" s="135"/>
      <c r="AH564" s="135"/>
      <c r="AI564" s="135"/>
      <c r="AJ564" s="135"/>
      <c r="AK564" s="135"/>
      <c r="AL564" s="135"/>
      <c r="AM564" s="135"/>
      <c r="AN564" s="135"/>
      <c r="AO564" s="135"/>
      <c r="AP564" s="135"/>
      <c r="AQ564" s="135"/>
      <c r="AR564" s="135"/>
      <c r="AS564" s="135"/>
      <c r="BB564" s="135"/>
    </row>
    <row r="565" spans="6:54" x14ac:dyDescent="0.2">
      <c r="F565" s="135"/>
      <c r="G565" s="135"/>
      <c r="H565" s="135"/>
      <c r="I565" s="135"/>
      <c r="J565" s="135"/>
      <c r="K565" s="135"/>
      <c r="L565" s="135"/>
      <c r="M565" s="135"/>
      <c r="N565" s="135"/>
      <c r="O565" s="135"/>
      <c r="P565" s="135"/>
      <c r="Q565" s="135"/>
      <c r="R565" s="135"/>
      <c r="S565" s="135"/>
      <c r="T565" s="135"/>
      <c r="U565" s="135"/>
      <c r="V565" s="135"/>
      <c r="W565" s="135"/>
      <c r="X565" s="135"/>
      <c r="Y565" s="135"/>
      <c r="Z565" s="135"/>
      <c r="AA565" s="135"/>
      <c r="AB565" s="135"/>
      <c r="AC565" s="135"/>
      <c r="AD565" s="135"/>
      <c r="AE565" s="135"/>
      <c r="AF565" s="135"/>
      <c r="AG565" s="135"/>
      <c r="AH565" s="135"/>
      <c r="AI565" s="135"/>
      <c r="AJ565" s="135"/>
      <c r="AK565" s="135"/>
      <c r="AL565" s="135"/>
      <c r="AM565" s="135"/>
      <c r="AN565" s="135"/>
      <c r="AO565" s="135"/>
      <c r="AP565" s="135"/>
      <c r="AQ565" s="135"/>
      <c r="AR565" s="135"/>
      <c r="AS565" s="135"/>
      <c r="BB565" s="135"/>
    </row>
    <row r="566" spans="6:54" x14ac:dyDescent="0.2">
      <c r="F566" s="135"/>
      <c r="G566" s="135"/>
      <c r="H566" s="135"/>
      <c r="I566" s="135"/>
      <c r="J566" s="135"/>
      <c r="K566" s="135"/>
      <c r="L566" s="135"/>
      <c r="M566" s="135"/>
      <c r="N566" s="135"/>
      <c r="O566" s="135"/>
      <c r="P566" s="135"/>
      <c r="Q566" s="135"/>
      <c r="R566" s="135"/>
      <c r="S566" s="135"/>
      <c r="T566" s="135"/>
      <c r="U566" s="135"/>
      <c r="V566" s="135"/>
      <c r="W566" s="135"/>
      <c r="X566" s="135"/>
      <c r="Y566" s="135"/>
      <c r="Z566" s="135"/>
      <c r="AA566" s="135"/>
      <c r="AB566" s="135"/>
      <c r="AC566" s="135"/>
      <c r="AD566" s="135"/>
      <c r="AE566" s="135"/>
      <c r="AF566" s="135"/>
      <c r="AG566" s="135"/>
      <c r="AH566" s="135"/>
      <c r="AI566" s="135"/>
      <c r="AJ566" s="135"/>
      <c r="AK566" s="135"/>
      <c r="AL566" s="135"/>
      <c r="AM566" s="135"/>
      <c r="AN566" s="135"/>
      <c r="AO566" s="135"/>
      <c r="AP566" s="135"/>
      <c r="AQ566" s="135"/>
      <c r="AR566" s="135"/>
      <c r="AS566" s="135"/>
      <c r="BB566" s="135"/>
    </row>
    <row r="567" spans="6:54" x14ac:dyDescent="0.2">
      <c r="F567" s="135"/>
      <c r="G567" s="135"/>
      <c r="H567" s="135"/>
      <c r="I567" s="135"/>
      <c r="J567" s="135"/>
      <c r="K567" s="135"/>
      <c r="L567" s="135"/>
      <c r="M567" s="135"/>
      <c r="N567" s="135"/>
      <c r="O567" s="135"/>
      <c r="P567" s="135"/>
      <c r="Q567" s="135"/>
      <c r="R567" s="135"/>
      <c r="S567" s="135"/>
      <c r="T567" s="135"/>
      <c r="U567" s="135"/>
      <c r="V567" s="135"/>
      <c r="W567" s="135"/>
      <c r="X567" s="135"/>
      <c r="Y567" s="135"/>
      <c r="Z567" s="135"/>
      <c r="AA567" s="135"/>
      <c r="AB567" s="135"/>
      <c r="AC567" s="135"/>
      <c r="AD567" s="135"/>
      <c r="AE567" s="135"/>
      <c r="AF567" s="135"/>
      <c r="AG567" s="135"/>
      <c r="AH567" s="135"/>
      <c r="AI567" s="135"/>
      <c r="AJ567" s="135"/>
      <c r="AK567" s="135"/>
      <c r="AL567" s="135"/>
      <c r="AM567" s="135"/>
      <c r="AN567" s="135"/>
      <c r="AO567" s="135"/>
      <c r="AP567" s="135"/>
      <c r="AQ567" s="135"/>
      <c r="AR567" s="135"/>
      <c r="AS567" s="135"/>
      <c r="BB567" s="135"/>
    </row>
    <row r="568" spans="6:54" x14ac:dyDescent="0.2">
      <c r="F568" s="135"/>
      <c r="G568" s="135"/>
      <c r="H568" s="135"/>
      <c r="I568" s="135"/>
      <c r="J568" s="135"/>
      <c r="K568" s="135"/>
      <c r="L568" s="135"/>
      <c r="M568" s="135"/>
      <c r="N568" s="135"/>
      <c r="O568" s="135"/>
      <c r="P568" s="135"/>
      <c r="Q568" s="135"/>
      <c r="R568" s="135"/>
      <c r="S568" s="135"/>
      <c r="T568" s="135"/>
      <c r="U568" s="135"/>
      <c r="V568" s="135"/>
      <c r="W568" s="135"/>
      <c r="X568" s="135"/>
      <c r="Y568" s="135"/>
      <c r="Z568" s="135"/>
      <c r="AA568" s="135"/>
      <c r="AB568" s="135"/>
      <c r="AC568" s="135"/>
      <c r="AD568" s="135"/>
      <c r="AE568" s="135"/>
      <c r="AF568" s="135"/>
      <c r="AG568" s="135"/>
      <c r="AH568" s="135"/>
      <c r="AI568" s="135"/>
      <c r="AJ568" s="135"/>
      <c r="AK568" s="135"/>
      <c r="AL568" s="135"/>
      <c r="AM568" s="135"/>
      <c r="AN568" s="135"/>
      <c r="AO568" s="135"/>
      <c r="AP568" s="135"/>
      <c r="AQ568" s="135"/>
      <c r="AR568" s="135"/>
      <c r="AS568" s="135"/>
      <c r="BB568" s="135"/>
    </row>
    <row r="569" spans="6:54" x14ac:dyDescent="0.2">
      <c r="F569" s="135"/>
      <c r="G569" s="135"/>
      <c r="H569" s="135"/>
      <c r="I569" s="135"/>
      <c r="J569" s="135"/>
      <c r="K569" s="135"/>
      <c r="L569" s="135"/>
      <c r="M569" s="135"/>
      <c r="N569" s="135"/>
      <c r="O569" s="135"/>
      <c r="P569" s="135"/>
      <c r="Q569" s="135"/>
      <c r="R569" s="135"/>
      <c r="S569" s="135"/>
      <c r="T569" s="135"/>
      <c r="U569" s="135"/>
      <c r="V569" s="135"/>
      <c r="W569" s="135"/>
      <c r="X569" s="135"/>
      <c r="Y569" s="135"/>
      <c r="Z569" s="135"/>
      <c r="AA569" s="135"/>
      <c r="AB569" s="135"/>
      <c r="AC569" s="135"/>
      <c r="AD569" s="135"/>
      <c r="AE569" s="135"/>
      <c r="AF569" s="135"/>
      <c r="AG569" s="135"/>
      <c r="AH569" s="135"/>
      <c r="AI569" s="135"/>
      <c r="AJ569" s="135"/>
      <c r="AK569" s="135"/>
      <c r="AL569" s="135"/>
      <c r="AM569" s="135"/>
      <c r="AN569" s="135"/>
      <c r="AO569" s="135"/>
      <c r="AP569" s="135"/>
      <c r="AQ569" s="135"/>
      <c r="AR569" s="135"/>
      <c r="AS569" s="135"/>
      <c r="BB569" s="135"/>
    </row>
    <row r="570" spans="6:54" x14ac:dyDescent="0.2">
      <c r="F570" s="135"/>
      <c r="G570" s="135"/>
      <c r="H570" s="135"/>
      <c r="I570" s="135"/>
      <c r="J570" s="135"/>
      <c r="K570" s="135"/>
      <c r="L570" s="135"/>
      <c r="M570" s="135"/>
      <c r="N570" s="135"/>
      <c r="O570" s="135"/>
      <c r="P570" s="135"/>
      <c r="Q570" s="135"/>
      <c r="R570" s="135"/>
      <c r="S570" s="135"/>
      <c r="T570" s="135"/>
      <c r="U570" s="135"/>
      <c r="V570" s="135"/>
      <c r="W570" s="135"/>
      <c r="X570" s="135"/>
      <c r="Y570" s="135"/>
      <c r="Z570" s="135"/>
      <c r="AA570" s="135"/>
      <c r="AB570" s="135"/>
      <c r="AC570" s="135"/>
      <c r="AD570" s="135"/>
      <c r="AE570" s="135"/>
      <c r="AF570" s="135"/>
      <c r="AG570" s="135"/>
      <c r="AH570" s="135"/>
      <c r="AI570" s="135"/>
      <c r="AJ570" s="135"/>
      <c r="AK570" s="135"/>
      <c r="AL570" s="135"/>
      <c r="AM570" s="135"/>
      <c r="AN570" s="135"/>
      <c r="AO570" s="135"/>
      <c r="AP570" s="135"/>
      <c r="AQ570" s="135"/>
      <c r="AR570" s="135"/>
      <c r="AS570" s="135"/>
      <c r="BB570" s="135"/>
    </row>
    <row r="571" spans="6:54" x14ac:dyDescent="0.2">
      <c r="F571" s="135"/>
      <c r="G571" s="135"/>
      <c r="H571" s="135"/>
      <c r="I571" s="135"/>
      <c r="J571" s="135"/>
      <c r="K571" s="135"/>
      <c r="L571" s="135"/>
      <c r="M571" s="135"/>
      <c r="N571" s="135"/>
      <c r="O571" s="135"/>
      <c r="P571" s="135"/>
      <c r="Q571" s="135"/>
      <c r="R571" s="135"/>
      <c r="S571" s="135"/>
      <c r="T571" s="135"/>
      <c r="U571" s="135"/>
      <c r="V571" s="135"/>
      <c r="W571" s="135"/>
      <c r="X571" s="135"/>
      <c r="Y571" s="135"/>
      <c r="Z571" s="135"/>
      <c r="AA571" s="135"/>
      <c r="AB571" s="135"/>
      <c r="AC571" s="135"/>
      <c r="AD571" s="135"/>
      <c r="AE571" s="135"/>
      <c r="AF571" s="135"/>
      <c r="AG571" s="135"/>
      <c r="AH571" s="135"/>
      <c r="AI571" s="135"/>
      <c r="AJ571" s="135"/>
      <c r="AK571" s="135"/>
      <c r="AL571" s="135"/>
      <c r="AM571" s="135"/>
      <c r="AN571" s="135"/>
      <c r="AO571" s="135"/>
      <c r="AP571" s="135"/>
      <c r="AQ571" s="135"/>
      <c r="AR571" s="135"/>
      <c r="AS571" s="135"/>
      <c r="BB571" s="135"/>
    </row>
    <row r="572" spans="6:54" x14ac:dyDescent="0.2">
      <c r="F572" s="135"/>
      <c r="G572" s="135"/>
      <c r="H572" s="135"/>
      <c r="I572" s="135"/>
      <c r="J572" s="135"/>
      <c r="K572" s="135"/>
      <c r="L572" s="135"/>
      <c r="M572" s="135"/>
      <c r="N572" s="135"/>
      <c r="O572" s="135"/>
      <c r="P572" s="135"/>
      <c r="Q572" s="135"/>
      <c r="R572" s="135"/>
      <c r="S572" s="135"/>
      <c r="T572" s="135"/>
      <c r="U572" s="135"/>
      <c r="V572" s="135"/>
      <c r="W572" s="135"/>
      <c r="X572" s="135"/>
      <c r="Y572" s="135"/>
      <c r="Z572" s="135"/>
      <c r="AA572" s="135"/>
      <c r="AB572" s="135"/>
      <c r="AC572" s="135"/>
      <c r="AD572" s="135"/>
      <c r="AE572" s="135"/>
      <c r="AF572" s="135"/>
      <c r="AG572" s="135"/>
      <c r="AH572" s="135"/>
      <c r="AI572" s="135"/>
      <c r="AJ572" s="135"/>
      <c r="AK572" s="135"/>
      <c r="AL572" s="135"/>
      <c r="AM572" s="135"/>
      <c r="AN572" s="135"/>
      <c r="AO572" s="135"/>
      <c r="AP572" s="135"/>
      <c r="AQ572" s="135"/>
      <c r="AR572" s="135"/>
      <c r="AS572" s="135"/>
      <c r="BB572" s="135"/>
    </row>
    <row r="573" spans="6:54" x14ac:dyDescent="0.2">
      <c r="F573" s="135"/>
      <c r="G573" s="135"/>
      <c r="H573" s="135"/>
      <c r="I573" s="135"/>
      <c r="J573" s="135"/>
      <c r="K573" s="135"/>
      <c r="L573" s="135"/>
      <c r="M573" s="135"/>
      <c r="N573" s="135"/>
      <c r="O573" s="135"/>
      <c r="P573" s="135"/>
      <c r="Q573" s="135"/>
      <c r="R573" s="135"/>
      <c r="S573" s="135"/>
      <c r="T573" s="135"/>
      <c r="U573" s="135"/>
      <c r="V573" s="135"/>
      <c r="W573" s="135"/>
      <c r="X573" s="135"/>
      <c r="Y573" s="135"/>
      <c r="Z573" s="135"/>
      <c r="AA573" s="135"/>
      <c r="AB573" s="135"/>
      <c r="AC573" s="135"/>
      <c r="AD573" s="135"/>
      <c r="AE573" s="135"/>
      <c r="AF573" s="135"/>
      <c r="AG573" s="135"/>
      <c r="AH573" s="135"/>
      <c r="AI573" s="135"/>
      <c r="AJ573" s="135"/>
      <c r="AK573" s="135"/>
      <c r="AL573" s="135"/>
      <c r="AM573" s="135"/>
      <c r="AN573" s="135"/>
      <c r="AO573" s="135"/>
      <c r="AP573" s="135"/>
      <c r="AQ573" s="135"/>
      <c r="AR573" s="135"/>
      <c r="AS573" s="135"/>
      <c r="BB573" s="135"/>
    </row>
    <row r="574" spans="6:54" x14ac:dyDescent="0.2">
      <c r="F574" s="135"/>
      <c r="G574" s="135"/>
      <c r="H574" s="135"/>
      <c r="I574" s="135"/>
      <c r="J574" s="135"/>
      <c r="K574" s="135"/>
      <c r="L574" s="135"/>
      <c r="M574" s="135"/>
      <c r="N574" s="135"/>
      <c r="O574" s="135"/>
      <c r="P574" s="135"/>
      <c r="Q574" s="135"/>
      <c r="R574" s="135"/>
      <c r="S574" s="135"/>
      <c r="T574" s="135"/>
      <c r="U574" s="135"/>
      <c r="V574" s="135"/>
      <c r="W574" s="135"/>
      <c r="X574" s="135"/>
      <c r="Y574" s="135"/>
      <c r="Z574" s="135"/>
      <c r="AA574" s="135"/>
      <c r="AB574" s="135"/>
      <c r="AC574" s="135"/>
      <c r="AD574" s="135"/>
      <c r="AE574" s="135"/>
      <c r="AF574" s="135"/>
      <c r="AG574" s="135"/>
      <c r="AH574" s="135"/>
      <c r="AI574" s="135"/>
      <c r="AJ574" s="135"/>
      <c r="AK574" s="135"/>
      <c r="AL574" s="135"/>
      <c r="AM574" s="135"/>
      <c r="AN574" s="135"/>
      <c r="AO574" s="135"/>
      <c r="AP574" s="135"/>
      <c r="AQ574" s="135"/>
      <c r="AR574" s="135"/>
      <c r="AS574" s="135"/>
      <c r="BB574" s="135"/>
    </row>
    <row r="575" spans="6:54" x14ac:dyDescent="0.2">
      <c r="F575" s="135"/>
      <c r="G575" s="135"/>
      <c r="H575" s="135"/>
      <c r="I575" s="135"/>
      <c r="J575" s="135"/>
      <c r="K575" s="135"/>
      <c r="L575" s="135"/>
      <c r="M575" s="135"/>
      <c r="N575" s="135"/>
      <c r="O575" s="135"/>
      <c r="P575" s="135"/>
      <c r="Q575" s="135"/>
      <c r="R575" s="135"/>
      <c r="S575" s="135"/>
      <c r="T575" s="135"/>
      <c r="U575" s="135"/>
      <c r="V575" s="135"/>
      <c r="W575" s="135"/>
      <c r="X575" s="135"/>
      <c r="Y575" s="135"/>
      <c r="Z575" s="135"/>
      <c r="AA575" s="135"/>
      <c r="AB575" s="135"/>
      <c r="AC575" s="135"/>
      <c r="AD575" s="135"/>
      <c r="AE575" s="135"/>
      <c r="AF575" s="135"/>
      <c r="AG575" s="135"/>
      <c r="AH575" s="135"/>
      <c r="AI575" s="135"/>
      <c r="AJ575" s="135"/>
      <c r="AK575" s="135"/>
      <c r="AL575" s="135"/>
      <c r="AM575" s="135"/>
      <c r="AN575" s="135"/>
      <c r="AO575" s="135"/>
      <c r="AP575" s="135"/>
      <c r="AQ575" s="135"/>
      <c r="AR575" s="135"/>
      <c r="AS575" s="135"/>
      <c r="BB575" s="135"/>
    </row>
    <row r="576" spans="6:54" x14ac:dyDescent="0.2">
      <c r="F576" s="135"/>
      <c r="G576" s="135"/>
      <c r="H576" s="135"/>
      <c r="I576" s="135"/>
      <c r="J576" s="135"/>
      <c r="K576" s="135"/>
      <c r="L576" s="135"/>
      <c r="M576" s="135"/>
      <c r="N576" s="135"/>
      <c r="O576" s="135"/>
      <c r="P576" s="135"/>
      <c r="Q576" s="135"/>
      <c r="R576" s="135"/>
      <c r="S576" s="135"/>
      <c r="T576" s="135"/>
      <c r="U576" s="135"/>
      <c r="V576" s="135"/>
      <c r="W576" s="135"/>
      <c r="X576" s="135"/>
      <c r="Y576" s="135"/>
      <c r="Z576" s="135"/>
      <c r="AA576" s="135"/>
      <c r="AB576" s="135"/>
      <c r="AC576" s="135"/>
      <c r="AD576" s="135"/>
      <c r="AE576" s="135"/>
      <c r="AF576" s="135"/>
      <c r="AG576" s="135"/>
      <c r="AH576" s="135"/>
      <c r="AI576" s="135"/>
      <c r="AJ576" s="135"/>
      <c r="AK576" s="135"/>
      <c r="AL576" s="135"/>
      <c r="AM576" s="135"/>
      <c r="AN576" s="135"/>
      <c r="AO576" s="135"/>
      <c r="AP576" s="135"/>
      <c r="AQ576" s="135"/>
      <c r="AR576" s="135"/>
      <c r="AS576" s="135"/>
      <c r="BB576" s="135"/>
    </row>
    <row r="577" spans="6:54" x14ac:dyDescent="0.2">
      <c r="F577" s="135"/>
      <c r="G577" s="135"/>
      <c r="H577" s="135"/>
      <c r="I577" s="135"/>
      <c r="J577" s="135"/>
      <c r="K577" s="135"/>
      <c r="L577" s="135"/>
      <c r="M577" s="135"/>
      <c r="N577" s="135"/>
      <c r="O577" s="135"/>
      <c r="P577" s="135"/>
      <c r="Q577" s="135"/>
      <c r="R577" s="135"/>
      <c r="S577" s="135"/>
      <c r="T577" s="135"/>
      <c r="U577" s="135"/>
      <c r="V577" s="135"/>
      <c r="W577" s="135"/>
      <c r="X577" s="135"/>
      <c r="Y577" s="135"/>
      <c r="Z577" s="135"/>
      <c r="AA577" s="135"/>
      <c r="AB577" s="135"/>
      <c r="AC577" s="135"/>
      <c r="AD577" s="135"/>
      <c r="AE577" s="135"/>
      <c r="AF577" s="135"/>
      <c r="AG577" s="135"/>
      <c r="AH577" s="135"/>
      <c r="AI577" s="135"/>
      <c r="AJ577" s="135"/>
      <c r="AK577" s="135"/>
      <c r="AL577" s="135"/>
      <c r="AM577" s="135"/>
      <c r="AN577" s="135"/>
      <c r="AO577" s="135"/>
      <c r="AP577" s="135"/>
      <c r="AQ577" s="135"/>
      <c r="AR577" s="135"/>
      <c r="AS577" s="135"/>
      <c r="BB577" s="135"/>
    </row>
    <row r="578" spans="6:54" x14ac:dyDescent="0.2">
      <c r="F578" s="135"/>
      <c r="G578" s="135"/>
      <c r="H578" s="135"/>
      <c r="I578" s="135"/>
      <c r="J578" s="135"/>
      <c r="K578" s="135"/>
      <c r="L578" s="135"/>
      <c r="M578" s="135"/>
      <c r="N578" s="135"/>
      <c r="O578" s="135"/>
      <c r="P578" s="135"/>
      <c r="Q578" s="135"/>
      <c r="R578" s="135"/>
      <c r="S578" s="135"/>
      <c r="T578" s="135"/>
      <c r="U578" s="135"/>
      <c r="V578" s="135"/>
      <c r="W578" s="135"/>
      <c r="X578" s="135"/>
      <c r="Y578" s="135"/>
      <c r="Z578" s="135"/>
      <c r="AA578" s="135"/>
      <c r="AB578" s="135"/>
      <c r="AC578" s="135"/>
      <c r="AD578" s="135"/>
      <c r="AE578" s="135"/>
      <c r="AF578" s="135"/>
      <c r="AG578" s="135"/>
      <c r="AH578" s="135"/>
      <c r="AI578" s="135"/>
      <c r="AJ578" s="135"/>
      <c r="AK578" s="135"/>
      <c r="AL578" s="135"/>
      <c r="AM578" s="135"/>
      <c r="AN578" s="135"/>
      <c r="AO578" s="135"/>
      <c r="AP578" s="135"/>
      <c r="AQ578" s="135"/>
      <c r="AR578" s="135"/>
      <c r="AS578" s="135"/>
      <c r="BB578" s="135"/>
    </row>
    <row r="579" spans="6:54" x14ac:dyDescent="0.2">
      <c r="F579" s="135"/>
      <c r="G579" s="135"/>
      <c r="H579" s="135"/>
      <c r="I579" s="135"/>
      <c r="J579" s="135"/>
      <c r="K579" s="135"/>
      <c r="L579" s="135"/>
      <c r="M579" s="135"/>
      <c r="N579" s="135"/>
      <c r="O579" s="135"/>
      <c r="P579" s="135"/>
      <c r="Q579" s="135"/>
      <c r="R579" s="135"/>
      <c r="S579" s="135"/>
      <c r="T579" s="135"/>
      <c r="U579" s="135"/>
      <c r="V579" s="135"/>
      <c r="W579" s="135"/>
      <c r="X579" s="135"/>
      <c r="Y579" s="135"/>
      <c r="Z579" s="135"/>
      <c r="AA579" s="135"/>
      <c r="AB579" s="135"/>
      <c r="AC579" s="135"/>
      <c r="AD579" s="135"/>
      <c r="AE579" s="135"/>
      <c r="AF579" s="135"/>
      <c r="AG579" s="135"/>
      <c r="AH579" s="135"/>
      <c r="AI579" s="135"/>
      <c r="AJ579" s="135"/>
      <c r="AK579" s="135"/>
      <c r="AL579" s="135"/>
      <c r="AM579" s="135"/>
      <c r="AN579" s="135"/>
      <c r="AO579" s="135"/>
      <c r="AP579" s="135"/>
      <c r="AQ579" s="135"/>
      <c r="AR579" s="135"/>
      <c r="AS579" s="135"/>
      <c r="BB579" s="135"/>
    </row>
    <row r="580" spans="6:54" x14ac:dyDescent="0.2">
      <c r="F580" s="135"/>
      <c r="G580" s="135"/>
      <c r="H580" s="135"/>
      <c r="I580" s="135"/>
      <c r="J580" s="135"/>
      <c r="K580" s="135"/>
      <c r="L580" s="135"/>
      <c r="M580" s="135"/>
      <c r="N580" s="135"/>
      <c r="O580" s="135"/>
      <c r="P580" s="135"/>
      <c r="Q580" s="135"/>
      <c r="R580" s="135"/>
      <c r="S580" s="135"/>
      <c r="T580" s="135"/>
      <c r="U580" s="135"/>
      <c r="V580" s="135"/>
      <c r="W580" s="135"/>
      <c r="X580" s="135"/>
      <c r="Y580" s="135"/>
      <c r="Z580" s="135"/>
      <c r="AA580" s="135"/>
      <c r="AB580" s="135"/>
      <c r="AC580" s="135"/>
      <c r="AD580" s="135"/>
      <c r="AE580" s="135"/>
      <c r="AF580" s="135"/>
      <c r="AG580" s="135"/>
      <c r="AH580" s="135"/>
      <c r="AI580" s="135"/>
      <c r="AJ580" s="135"/>
      <c r="AK580" s="135"/>
      <c r="AL580" s="135"/>
      <c r="AM580" s="135"/>
      <c r="AN580" s="135"/>
      <c r="AO580" s="135"/>
      <c r="AP580" s="135"/>
      <c r="AQ580" s="135"/>
      <c r="AR580" s="135"/>
      <c r="AS580" s="135"/>
      <c r="BB580" s="135"/>
    </row>
    <row r="581" spans="6:54" x14ac:dyDescent="0.2">
      <c r="F581" s="135"/>
      <c r="G581" s="135"/>
      <c r="H581" s="135"/>
      <c r="I581" s="135"/>
      <c r="J581" s="135"/>
      <c r="K581" s="135"/>
      <c r="L581" s="135"/>
      <c r="M581" s="135"/>
      <c r="N581" s="135"/>
      <c r="O581" s="135"/>
      <c r="P581" s="135"/>
      <c r="Q581" s="135"/>
      <c r="R581" s="135"/>
      <c r="S581" s="135"/>
      <c r="T581" s="135"/>
      <c r="U581" s="135"/>
      <c r="V581" s="135"/>
      <c r="W581" s="135"/>
      <c r="X581" s="135"/>
      <c r="Y581" s="135"/>
      <c r="Z581" s="135"/>
      <c r="AA581" s="135"/>
      <c r="AB581" s="135"/>
      <c r="AC581" s="135"/>
      <c r="AD581" s="135"/>
      <c r="AE581" s="135"/>
      <c r="AF581" s="135"/>
      <c r="AG581" s="135"/>
      <c r="AH581" s="135"/>
      <c r="AI581" s="135"/>
      <c r="AJ581" s="135"/>
      <c r="AK581" s="135"/>
      <c r="AL581" s="135"/>
      <c r="AM581" s="135"/>
      <c r="AN581" s="135"/>
      <c r="AO581" s="135"/>
      <c r="AP581" s="135"/>
      <c r="AQ581" s="135"/>
      <c r="AR581" s="135"/>
      <c r="AS581" s="135"/>
      <c r="BB581" s="135"/>
    </row>
    <row r="582" spans="6:54" x14ac:dyDescent="0.2">
      <c r="F582" s="135"/>
      <c r="G582" s="135"/>
      <c r="H582" s="135"/>
      <c r="I582" s="135"/>
      <c r="J582" s="135"/>
      <c r="K582" s="135"/>
      <c r="L582" s="135"/>
      <c r="M582" s="135"/>
      <c r="N582" s="135"/>
      <c r="O582" s="135"/>
      <c r="P582" s="135"/>
      <c r="Q582" s="135"/>
      <c r="R582" s="135"/>
      <c r="S582" s="135"/>
      <c r="T582" s="135"/>
      <c r="U582" s="135"/>
      <c r="V582" s="135"/>
      <c r="W582" s="135"/>
      <c r="X582" s="135"/>
      <c r="Y582" s="135"/>
      <c r="Z582" s="135"/>
      <c r="AA582" s="135"/>
      <c r="AB582" s="135"/>
      <c r="AC582" s="135"/>
      <c r="AD582" s="135"/>
      <c r="AE582" s="135"/>
      <c r="AF582" s="135"/>
      <c r="AG582" s="135"/>
      <c r="AH582" s="135"/>
      <c r="AI582" s="135"/>
      <c r="AJ582" s="135"/>
      <c r="AK582" s="135"/>
      <c r="AL582" s="135"/>
      <c r="AM582" s="135"/>
      <c r="AN582" s="135"/>
      <c r="AO582" s="135"/>
      <c r="AP582" s="135"/>
      <c r="AQ582" s="135"/>
      <c r="AR582" s="135"/>
      <c r="AS582" s="135"/>
      <c r="BB582" s="135"/>
    </row>
    <row r="583" spans="6:54" x14ac:dyDescent="0.2">
      <c r="F583" s="135"/>
      <c r="G583" s="135"/>
      <c r="H583" s="135"/>
      <c r="I583" s="135"/>
      <c r="J583" s="135"/>
      <c r="K583" s="135"/>
      <c r="L583" s="135"/>
      <c r="M583" s="135"/>
      <c r="N583" s="135"/>
      <c r="O583" s="135"/>
      <c r="P583" s="135"/>
      <c r="Q583" s="135"/>
      <c r="R583" s="135"/>
      <c r="S583" s="135"/>
      <c r="T583" s="135"/>
      <c r="U583" s="135"/>
      <c r="V583" s="135"/>
      <c r="W583" s="135"/>
      <c r="X583" s="135"/>
      <c r="Y583" s="135"/>
      <c r="Z583" s="135"/>
      <c r="AA583" s="135"/>
      <c r="AB583" s="135"/>
      <c r="AC583" s="135"/>
      <c r="AD583" s="135"/>
      <c r="AE583" s="135"/>
      <c r="AF583" s="135"/>
      <c r="AG583" s="135"/>
      <c r="AH583" s="135"/>
      <c r="AI583" s="135"/>
      <c r="AJ583" s="135"/>
      <c r="AK583" s="135"/>
      <c r="AL583" s="135"/>
      <c r="AM583" s="135"/>
      <c r="AN583" s="135"/>
      <c r="AO583" s="135"/>
      <c r="AP583" s="135"/>
      <c r="AQ583" s="135"/>
      <c r="AR583" s="135"/>
      <c r="AS583" s="135"/>
      <c r="BB583" s="135"/>
    </row>
    <row r="584" spans="6:54" x14ac:dyDescent="0.2">
      <c r="F584" s="135"/>
      <c r="G584" s="135"/>
      <c r="H584" s="135"/>
      <c r="I584" s="135"/>
      <c r="J584" s="135"/>
      <c r="K584" s="135"/>
      <c r="L584" s="135"/>
      <c r="M584" s="135"/>
      <c r="N584" s="135"/>
      <c r="O584" s="135"/>
      <c r="P584" s="135"/>
      <c r="Q584" s="135"/>
      <c r="R584" s="135"/>
      <c r="S584" s="135"/>
      <c r="T584" s="135"/>
      <c r="U584" s="135"/>
      <c r="V584" s="135"/>
      <c r="W584" s="135"/>
      <c r="X584" s="135"/>
      <c r="Y584" s="135"/>
      <c r="Z584" s="135"/>
      <c r="AA584" s="135"/>
      <c r="AB584" s="135"/>
      <c r="AC584" s="135"/>
      <c r="AD584" s="135"/>
      <c r="AE584" s="135"/>
      <c r="AF584" s="135"/>
      <c r="AG584" s="135"/>
      <c r="AH584" s="135"/>
      <c r="AI584" s="135"/>
      <c r="AJ584" s="135"/>
      <c r="AK584" s="135"/>
      <c r="AL584" s="135"/>
      <c r="AM584" s="135"/>
      <c r="AN584" s="135"/>
      <c r="AO584" s="135"/>
      <c r="AP584" s="135"/>
      <c r="AQ584" s="135"/>
      <c r="AR584" s="135"/>
      <c r="AS584" s="135"/>
      <c r="BB584" s="135"/>
    </row>
    <row r="585" spans="6:54" x14ac:dyDescent="0.2">
      <c r="F585" s="135"/>
      <c r="G585" s="135"/>
      <c r="H585" s="135"/>
      <c r="I585" s="135"/>
      <c r="J585" s="135"/>
      <c r="K585" s="135"/>
      <c r="L585" s="135"/>
      <c r="M585" s="135"/>
      <c r="N585" s="135"/>
      <c r="O585" s="135"/>
      <c r="P585" s="135"/>
      <c r="Q585" s="135"/>
      <c r="R585" s="135"/>
      <c r="S585" s="135"/>
      <c r="T585" s="135"/>
      <c r="U585" s="135"/>
      <c r="V585" s="135"/>
      <c r="W585" s="135"/>
      <c r="X585" s="135"/>
      <c r="Y585" s="135"/>
      <c r="Z585" s="135"/>
      <c r="AA585" s="135"/>
      <c r="AB585" s="135"/>
      <c r="AC585" s="135"/>
      <c r="AD585" s="135"/>
      <c r="AE585" s="135"/>
      <c r="AF585" s="135"/>
      <c r="AG585" s="135"/>
      <c r="AH585" s="135"/>
      <c r="AI585" s="135"/>
      <c r="AJ585" s="135"/>
      <c r="AK585" s="135"/>
      <c r="AL585" s="135"/>
      <c r="AM585" s="135"/>
      <c r="AN585" s="135"/>
      <c r="AO585" s="135"/>
      <c r="AP585" s="135"/>
      <c r="AQ585" s="135"/>
      <c r="AR585" s="135"/>
      <c r="AS585" s="135"/>
      <c r="BB585" s="135"/>
    </row>
    <row r="586" spans="6:54" x14ac:dyDescent="0.2">
      <c r="F586" s="135"/>
      <c r="G586" s="135"/>
      <c r="H586" s="135"/>
      <c r="I586" s="135"/>
      <c r="J586" s="135"/>
      <c r="K586" s="135"/>
      <c r="L586" s="135"/>
      <c r="M586" s="135"/>
      <c r="N586" s="135"/>
      <c r="O586" s="135"/>
      <c r="P586" s="135"/>
      <c r="Q586" s="135"/>
      <c r="R586" s="135"/>
      <c r="S586" s="135"/>
      <c r="T586" s="135"/>
      <c r="U586" s="135"/>
      <c r="V586" s="135"/>
      <c r="W586" s="135"/>
      <c r="X586" s="135"/>
      <c r="Y586" s="135"/>
      <c r="Z586" s="135"/>
      <c r="AA586" s="135"/>
      <c r="AB586" s="135"/>
      <c r="AC586" s="135"/>
      <c r="AD586" s="135"/>
      <c r="AE586" s="135"/>
      <c r="AF586" s="135"/>
      <c r="AG586" s="135"/>
      <c r="AH586" s="135"/>
      <c r="AI586" s="135"/>
      <c r="AJ586" s="135"/>
      <c r="AK586" s="135"/>
      <c r="AL586" s="135"/>
      <c r="AM586" s="135"/>
      <c r="AN586" s="135"/>
      <c r="AO586" s="135"/>
      <c r="AP586" s="135"/>
      <c r="AQ586" s="135"/>
      <c r="AR586" s="135"/>
      <c r="AS586" s="135"/>
      <c r="BB586" s="135"/>
    </row>
    <row r="587" spans="6:54" x14ac:dyDescent="0.2">
      <c r="F587" s="135"/>
      <c r="G587" s="135"/>
      <c r="H587" s="135"/>
      <c r="I587" s="135"/>
      <c r="J587" s="135"/>
      <c r="K587" s="135"/>
      <c r="L587" s="135"/>
      <c r="M587" s="135"/>
      <c r="N587" s="135"/>
      <c r="O587" s="135"/>
      <c r="P587" s="135"/>
      <c r="Q587" s="135"/>
      <c r="R587" s="135"/>
      <c r="S587" s="135"/>
      <c r="T587" s="135"/>
      <c r="U587" s="135"/>
      <c r="V587" s="135"/>
      <c r="W587" s="135"/>
      <c r="X587" s="135"/>
      <c r="Y587" s="135"/>
      <c r="Z587" s="135"/>
      <c r="AA587" s="135"/>
      <c r="AB587" s="135"/>
      <c r="AC587" s="135"/>
      <c r="AD587" s="135"/>
      <c r="AE587" s="135"/>
      <c r="AF587" s="135"/>
      <c r="AG587" s="135"/>
      <c r="AH587" s="135"/>
      <c r="AI587" s="135"/>
      <c r="AJ587" s="135"/>
      <c r="AK587" s="135"/>
      <c r="AL587" s="135"/>
      <c r="AM587" s="135"/>
      <c r="AN587" s="135"/>
      <c r="AO587" s="135"/>
      <c r="AP587" s="135"/>
      <c r="AQ587" s="135"/>
      <c r="AR587" s="135"/>
      <c r="AS587" s="135"/>
      <c r="BB587" s="135"/>
    </row>
    <row r="588" spans="6:54" x14ac:dyDescent="0.2">
      <c r="F588" s="135"/>
      <c r="G588" s="135"/>
      <c r="H588" s="135"/>
      <c r="I588" s="135"/>
      <c r="J588" s="135"/>
      <c r="K588" s="135"/>
      <c r="L588" s="135"/>
      <c r="M588" s="135"/>
      <c r="N588" s="135"/>
      <c r="O588" s="135"/>
      <c r="P588" s="135"/>
      <c r="Q588" s="135"/>
      <c r="R588" s="135"/>
      <c r="S588" s="135"/>
      <c r="T588" s="135"/>
      <c r="U588" s="135"/>
      <c r="V588" s="135"/>
      <c r="W588" s="135"/>
      <c r="X588" s="135"/>
      <c r="Y588" s="135"/>
      <c r="Z588" s="135"/>
      <c r="AA588" s="135"/>
      <c r="AB588" s="135"/>
      <c r="AC588" s="135"/>
      <c r="AD588" s="135"/>
      <c r="AE588" s="135"/>
      <c r="AF588" s="135"/>
      <c r="AG588" s="135"/>
      <c r="AH588" s="135"/>
      <c r="AI588" s="135"/>
      <c r="AJ588" s="135"/>
      <c r="AK588" s="135"/>
      <c r="AL588" s="135"/>
      <c r="AM588" s="135"/>
      <c r="AN588" s="135"/>
      <c r="AO588" s="135"/>
      <c r="AP588" s="135"/>
      <c r="AQ588" s="135"/>
      <c r="AR588" s="135"/>
      <c r="AS588" s="135"/>
      <c r="BB588" s="135"/>
    </row>
    <row r="589" spans="6:54" x14ac:dyDescent="0.2">
      <c r="F589" s="135"/>
      <c r="G589" s="135"/>
      <c r="H589" s="135"/>
      <c r="I589" s="135"/>
      <c r="J589" s="135"/>
      <c r="K589" s="135"/>
      <c r="L589" s="135"/>
      <c r="M589" s="135"/>
      <c r="N589" s="135"/>
      <c r="O589" s="135"/>
      <c r="P589" s="135"/>
      <c r="Q589" s="135"/>
      <c r="R589" s="135"/>
      <c r="S589" s="135"/>
      <c r="T589" s="135"/>
      <c r="U589" s="135"/>
      <c r="V589" s="135"/>
      <c r="W589" s="135"/>
      <c r="X589" s="135"/>
      <c r="Y589" s="135"/>
      <c r="Z589" s="135"/>
      <c r="AA589" s="135"/>
      <c r="AB589" s="135"/>
      <c r="AC589" s="135"/>
      <c r="AD589" s="135"/>
      <c r="AE589" s="135"/>
      <c r="AF589" s="135"/>
      <c r="AG589" s="135"/>
      <c r="AH589" s="135"/>
      <c r="AI589" s="135"/>
      <c r="AJ589" s="135"/>
      <c r="AK589" s="135"/>
      <c r="AL589" s="135"/>
      <c r="AM589" s="135"/>
      <c r="AN589" s="135"/>
      <c r="AO589" s="135"/>
      <c r="AP589" s="135"/>
      <c r="AQ589" s="135"/>
      <c r="AR589" s="135"/>
      <c r="AS589" s="135"/>
      <c r="BB589" s="135"/>
    </row>
    <row r="590" spans="6:54" x14ac:dyDescent="0.2">
      <c r="F590" s="135"/>
      <c r="G590" s="135"/>
      <c r="H590" s="135"/>
      <c r="I590" s="135"/>
      <c r="J590" s="135"/>
      <c r="K590" s="135"/>
      <c r="L590" s="135"/>
      <c r="M590" s="135"/>
      <c r="N590" s="135"/>
      <c r="O590" s="135"/>
      <c r="P590" s="135"/>
      <c r="Q590" s="135"/>
      <c r="R590" s="135"/>
      <c r="S590" s="135"/>
      <c r="T590" s="135"/>
      <c r="U590" s="135"/>
      <c r="V590" s="135"/>
      <c r="W590" s="135"/>
      <c r="X590" s="135"/>
      <c r="Y590" s="135"/>
      <c r="Z590" s="135"/>
      <c r="AA590" s="135"/>
      <c r="AB590" s="135"/>
      <c r="AC590" s="135"/>
      <c r="AD590" s="135"/>
      <c r="AE590" s="135"/>
      <c r="AF590" s="135"/>
      <c r="AG590" s="135"/>
      <c r="AH590" s="135"/>
      <c r="AI590" s="135"/>
      <c r="AJ590" s="135"/>
      <c r="AK590" s="135"/>
      <c r="AL590" s="135"/>
      <c r="AM590" s="135"/>
      <c r="AN590" s="135"/>
      <c r="AO590" s="135"/>
      <c r="AP590" s="135"/>
      <c r="AQ590" s="135"/>
      <c r="AR590" s="135"/>
      <c r="AS590" s="135"/>
      <c r="BB590" s="135"/>
    </row>
    <row r="591" spans="6:54" x14ac:dyDescent="0.2">
      <c r="F591" s="135"/>
      <c r="G591" s="135"/>
      <c r="H591" s="135"/>
      <c r="I591" s="135"/>
      <c r="J591" s="135"/>
      <c r="K591" s="135"/>
      <c r="L591" s="135"/>
      <c r="M591" s="135"/>
      <c r="N591" s="135"/>
      <c r="O591" s="135"/>
      <c r="P591" s="135"/>
      <c r="Q591" s="135"/>
      <c r="R591" s="135"/>
      <c r="S591" s="135"/>
      <c r="T591" s="135"/>
      <c r="U591" s="135"/>
      <c r="V591" s="135"/>
      <c r="W591" s="135"/>
      <c r="X591" s="135"/>
      <c r="Y591" s="135"/>
      <c r="Z591" s="135"/>
      <c r="AA591" s="135"/>
      <c r="AB591" s="135"/>
      <c r="AC591" s="135"/>
      <c r="AD591" s="135"/>
      <c r="AE591" s="135"/>
      <c r="AF591" s="135"/>
      <c r="AG591" s="135"/>
      <c r="AH591" s="135"/>
      <c r="AI591" s="135"/>
      <c r="AJ591" s="135"/>
      <c r="AK591" s="135"/>
      <c r="AL591" s="135"/>
      <c r="AM591" s="135"/>
      <c r="AN591" s="135"/>
      <c r="AO591" s="135"/>
      <c r="AP591" s="135"/>
      <c r="AQ591" s="135"/>
      <c r="AR591" s="135"/>
      <c r="AS591" s="135"/>
      <c r="BB591" s="135"/>
    </row>
    <row r="592" spans="6:54" x14ac:dyDescent="0.2">
      <c r="F592" s="135"/>
      <c r="G592" s="135"/>
      <c r="H592" s="135"/>
      <c r="I592" s="135"/>
      <c r="J592" s="135"/>
      <c r="K592" s="135"/>
      <c r="L592" s="135"/>
      <c r="M592" s="135"/>
      <c r="N592" s="135"/>
      <c r="O592" s="135"/>
      <c r="P592" s="135"/>
      <c r="Q592" s="135"/>
      <c r="R592" s="135"/>
      <c r="S592" s="135"/>
      <c r="T592" s="135"/>
      <c r="U592" s="135"/>
      <c r="V592" s="135"/>
      <c r="W592" s="135"/>
      <c r="X592" s="135"/>
      <c r="Y592" s="135"/>
      <c r="Z592" s="135"/>
      <c r="AA592" s="135"/>
      <c r="AB592" s="135"/>
      <c r="AC592" s="135"/>
      <c r="AD592" s="135"/>
      <c r="AE592" s="135"/>
      <c r="AF592" s="135"/>
      <c r="AG592" s="135"/>
      <c r="AH592" s="135"/>
      <c r="AI592" s="135"/>
      <c r="AJ592" s="135"/>
      <c r="AK592" s="135"/>
      <c r="AL592" s="135"/>
      <c r="AM592" s="135"/>
      <c r="AN592" s="135"/>
      <c r="AO592" s="135"/>
      <c r="AP592" s="135"/>
      <c r="AQ592" s="135"/>
      <c r="AR592" s="135"/>
      <c r="AS592" s="135"/>
      <c r="BB592" s="135"/>
    </row>
    <row r="593" spans="6:54" x14ac:dyDescent="0.2">
      <c r="F593" s="135"/>
      <c r="G593" s="135"/>
      <c r="H593" s="135"/>
      <c r="I593" s="135"/>
      <c r="J593" s="135"/>
      <c r="K593" s="135"/>
      <c r="L593" s="135"/>
      <c r="M593" s="135"/>
      <c r="N593" s="135"/>
      <c r="O593" s="135"/>
      <c r="P593" s="135"/>
      <c r="Q593" s="135"/>
      <c r="R593" s="135"/>
      <c r="S593" s="135"/>
      <c r="T593" s="135"/>
      <c r="U593" s="135"/>
      <c r="V593" s="135"/>
      <c r="W593" s="135"/>
      <c r="X593" s="135"/>
      <c r="Y593" s="135"/>
      <c r="Z593" s="135"/>
      <c r="AA593" s="135"/>
      <c r="AB593" s="135"/>
      <c r="AC593" s="135"/>
      <c r="AD593" s="135"/>
      <c r="AE593" s="135"/>
      <c r="AF593" s="135"/>
      <c r="AG593" s="135"/>
      <c r="AH593" s="135"/>
      <c r="AI593" s="135"/>
      <c r="AJ593" s="135"/>
      <c r="AK593" s="135"/>
      <c r="AL593" s="135"/>
      <c r="AM593" s="135"/>
      <c r="AN593" s="135"/>
      <c r="AO593" s="135"/>
      <c r="AP593" s="135"/>
      <c r="AQ593" s="135"/>
      <c r="AR593" s="135"/>
      <c r="AS593" s="135"/>
      <c r="BB593" s="135"/>
    </row>
    <row r="594" spans="6:54" x14ac:dyDescent="0.2">
      <c r="F594" s="135"/>
      <c r="G594" s="135"/>
      <c r="H594" s="135"/>
      <c r="I594" s="135"/>
      <c r="J594" s="135"/>
      <c r="K594" s="135"/>
      <c r="L594" s="135"/>
      <c r="M594" s="135"/>
      <c r="N594" s="135"/>
      <c r="O594" s="135"/>
      <c r="P594" s="135"/>
      <c r="Q594" s="135"/>
      <c r="R594" s="135"/>
      <c r="S594" s="135"/>
      <c r="T594" s="135"/>
      <c r="U594" s="135"/>
      <c r="V594" s="135"/>
      <c r="W594" s="135"/>
      <c r="X594" s="135"/>
      <c r="Y594" s="135"/>
      <c r="Z594" s="135"/>
      <c r="AA594" s="135"/>
      <c r="AB594" s="135"/>
      <c r="AC594" s="135"/>
      <c r="AD594" s="135"/>
      <c r="AE594" s="135"/>
      <c r="AF594" s="135"/>
      <c r="AG594" s="135"/>
      <c r="AH594" s="135"/>
      <c r="AI594" s="135"/>
      <c r="AJ594" s="135"/>
      <c r="AK594" s="135"/>
      <c r="AL594" s="135"/>
      <c r="AM594" s="135"/>
      <c r="AN594" s="135"/>
      <c r="AO594" s="135"/>
      <c r="AP594" s="135"/>
      <c r="AQ594" s="135"/>
      <c r="AR594" s="135"/>
      <c r="AS594" s="135"/>
      <c r="BB594" s="135"/>
    </row>
    <row r="595" spans="6:54" x14ac:dyDescent="0.2">
      <c r="F595" s="135"/>
      <c r="G595" s="135"/>
      <c r="H595" s="135"/>
      <c r="I595" s="135"/>
      <c r="J595" s="135"/>
      <c r="K595" s="135"/>
      <c r="L595" s="135"/>
      <c r="M595" s="135"/>
      <c r="N595" s="135"/>
      <c r="O595" s="135"/>
      <c r="P595" s="135"/>
      <c r="Q595" s="135"/>
      <c r="R595" s="135"/>
      <c r="S595" s="135"/>
      <c r="T595" s="135"/>
      <c r="U595" s="135"/>
      <c r="V595" s="135"/>
      <c r="W595" s="135"/>
      <c r="X595" s="135"/>
      <c r="Y595" s="135"/>
      <c r="Z595" s="135"/>
      <c r="AA595" s="135"/>
      <c r="AB595" s="135"/>
      <c r="AC595" s="135"/>
      <c r="AD595" s="135"/>
      <c r="AE595" s="135"/>
      <c r="AF595" s="135"/>
      <c r="AG595" s="135"/>
      <c r="AH595" s="135"/>
      <c r="AI595" s="135"/>
      <c r="AJ595" s="135"/>
      <c r="AK595" s="135"/>
      <c r="AL595" s="135"/>
      <c r="AM595" s="135"/>
      <c r="AN595" s="135"/>
      <c r="AO595" s="135"/>
      <c r="AP595" s="135"/>
      <c r="AQ595" s="135"/>
      <c r="AR595" s="135"/>
      <c r="AS595" s="135"/>
      <c r="BB595" s="135"/>
    </row>
    <row r="596" spans="6:54" x14ac:dyDescent="0.2">
      <c r="F596" s="135"/>
      <c r="G596" s="135"/>
      <c r="H596" s="135"/>
      <c r="I596" s="135"/>
      <c r="J596" s="135"/>
      <c r="K596" s="135"/>
      <c r="L596" s="135"/>
      <c r="M596" s="135"/>
      <c r="N596" s="135"/>
      <c r="O596" s="135"/>
      <c r="P596" s="135"/>
      <c r="Q596" s="135"/>
      <c r="R596" s="135"/>
      <c r="S596" s="135"/>
      <c r="T596" s="135"/>
      <c r="U596" s="135"/>
      <c r="V596" s="135"/>
      <c r="W596" s="135"/>
      <c r="X596" s="135"/>
      <c r="Y596" s="135"/>
      <c r="Z596" s="135"/>
      <c r="AA596" s="135"/>
      <c r="AB596" s="135"/>
      <c r="AC596" s="135"/>
      <c r="AD596" s="135"/>
      <c r="AE596" s="135"/>
      <c r="AF596" s="135"/>
      <c r="AG596" s="135"/>
      <c r="AH596" s="135"/>
      <c r="AI596" s="135"/>
      <c r="AJ596" s="135"/>
      <c r="AK596" s="135"/>
      <c r="AL596" s="135"/>
      <c r="AM596" s="135"/>
      <c r="AN596" s="135"/>
      <c r="AO596" s="135"/>
      <c r="AP596" s="135"/>
      <c r="AQ596" s="135"/>
      <c r="AR596" s="135"/>
      <c r="AS596" s="135"/>
      <c r="BB596" s="135"/>
    </row>
    <row r="597" spans="6:54" x14ac:dyDescent="0.2">
      <c r="F597" s="135"/>
      <c r="G597" s="135"/>
      <c r="H597" s="135"/>
      <c r="I597" s="135"/>
      <c r="J597" s="135"/>
      <c r="K597" s="135"/>
      <c r="L597" s="135"/>
      <c r="M597" s="135"/>
      <c r="N597" s="135"/>
      <c r="O597" s="135"/>
      <c r="P597" s="135"/>
      <c r="Q597" s="135"/>
      <c r="R597" s="135"/>
      <c r="S597" s="135"/>
      <c r="T597" s="135"/>
      <c r="U597" s="135"/>
      <c r="V597" s="135"/>
      <c r="W597" s="135"/>
      <c r="X597" s="135"/>
      <c r="Y597" s="135"/>
      <c r="Z597" s="135"/>
      <c r="AA597" s="135"/>
      <c r="AB597" s="135"/>
      <c r="AC597" s="135"/>
      <c r="AD597" s="135"/>
      <c r="AE597" s="135"/>
      <c r="AF597" s="135"/>
      <c r="AG597" s="135"/>
      <c r="AH597" s="135"/>
      <c r="AI597" s="135"/>
      <c r="AJ597" s="135"/>
      <c r="AK597" s="135"/>
      <c r="AL597" s="135"/>
      <c r="AM597" s="135"/>
      <c r="AN597" s="135"/>
      <c r="AO597" s="135"/>
      <c r="AP597" s="135"/>
      <c r="AQ597" s="135"/>
      <c r="AR597" s="135"/>
      <c r="AS597" s="135"/>
      <c r="BB597" s="135"/>
    </row>
    <row r="598" spans="6:54" x14ac:dyDescent="0.2">
      <c r="F598" s="135"/>
      <c r="G598" s="135"/>
      <c r="H598" s="135"/>
      <c r="I598" s="135"/>
      <c r="J598" s="135"/>
      <c r="K598" s="135"/>
      <c r="L598" s="135"/>
      <c r="M598" s="135"/>
      <c r="N598" s="135"/>
      <c r="O598" s="135"/>
      <c r="P598" s="135"/>
      <c r="Q598" s="135"/>
      <c r="R598" s="135"/>
      <c r="S598" s="135"/>
      <c r="T598" s="135"/>
      <c r="U598" s="135"/>
      <c r="V598" s="135"/>
      <c r="W598" s="135"/>
      <c r="X598" s="135"/>
      <c r="Y598" s="135"/>
      <c r="Z598" s="135"/>
      <c r="AA598" s="135"/>
      <c r="AB598" s="135"/>
      <c r="AC598" s="135"/>
      <c r="AD598" s="135"/>
      <c r="AE598" s="135"/>
      <c r="AF598" s="135"/>
      <c r="AG598" s="135"/>
      <c r="AH598" s="135"/>
      <c r="AI598" s="135"/>
      <c r="AJ598" s="135"/>
      <c r="AK598" s="135"/>
      <c r="AL598" s="135"/>
      <c r="AM598" s="135"/>
      <c r="AN598" s="135"/>
      <c r="AO598" s="135"/>
      <c r="AP598" s="135"/>
      <c r="AQ598" s="135"/>
      <c r="AR598" s="135"/>
      <c r="AS598" s="135"/>
      <c r="BB598" s="135"/>
    </row>
    <row r="599" spans="6:54" x14ac:dyDescent="0.2">
      <c r="F599" s="135"/>
      <c r="G599" s="135"/>
      <c r="H599" s="135"/>
      <c r="I599" s="135"/>
      <c r="J599" s="135"/>
      <c r="K599" s="135"/>
      <c r="L599" s="135"/>
      <c r="M599" s="135"/>
      <c r="N599" s="135"/>
      <c r="O599" s="135"/>
      <c r="P599" s="135"/>
      <c r="Q599" s="135"/>
      <c r="R599" s="135"/>
      <c r="S599" s="135"/>
      <c r="T599" s="135"/>
      <c r="U599" s="135"/>
      <c r="V599" s="135"/>
      <c r="W599" s="135"/>
      <c r="X599" s="135"/>
      <c r="Y599" s="135"/>
      <c r="Z599" s="135"/>
      <c r="AA599" s="135"/>
      <c r="AB599" s="135"/>
      <c r="AC599" s="135"/>
      <c r="AD599" s="135"/>
      <c r="AE599" s="135"/>
      <c r="AF599" s="135"/>
      <c r="AG599" s="135"/>
      <c r="AH599" s="135"/>
      <c r="AI599" s="135"/>
      <c r="AJ599" s="135"/>
      <c r="AK599" s="135"/>
      <c r="AL599" s="135"/>
      <c r="AM599" s="135"/>
      <c r="AN599" s="135"/>
      <c r="AO599" s="135"/>
      <c r="AP599" s="135"/>
      <c r="AQ599" s="135"/>
      <c r="AR599" s="135"/>
      <c r="AS599" s="135"/>
      <c r="BB599" s="135"/>
    </row>
    <row r="600" spans="6:54" x14ac:dyDescent="0.2">
      <c r="F600" s="135"/>
      <c r="G600" s="135"/>
      <c r="H600" s="135"/>
      <c r="I600" s="135"/>
      <c r="J600" s="135"/>
      <c r="K600" s="135"/>
      <c r="L600" s="135"/>
      <c r="M600" s="135"/>
      <c r="N600" s="135"/>
      <c r="O600" s="135"/>
      <c r="P600" s="135"/>
      <c r="Q600" s="135"/>
      <c r="R600" s="135"/>
      <c r="S600" s="135"/>
      <c r="T600" s="135"/>
      <c r="U600" s="135"/>
      <c r="V600" s="135"/>
      <c r="W600" s="135"/>
      <c r="X600" s="135"/>
      <c r="Y600" s="135"/>
      <c r="Z600" s="135"/>
      <c r="AA600" s="135"/>
      <c r="AB600" s="135"/>
      <c r="AC600" s="135"/>
      <c r="AD600" s="135"/>
      <c r="AE600" s="135"/>
      <c r="AF600" s="135"/>
      <c r="AG600" s="135"/>
      <c r="AH600" s="135"/>
      <c r="AI600" s="135"/>
      <c r="AJ600" s="135"/>
      <c r="AK600" s="135"/>
      <c r="AL600" s="135"/>
      <c r="AM600" s="135"/>
      <c r="AN600" s="135"/>
      <c r="AO600" s="135"/>
      <c r="AP600" s="135"/>
      <c r="AQ600" s="135"/>
      <c r="AR600" s="135"/>
      <c r="AS600" s="135"/>
      <c r="BB600" s="135"/>
    </row>
    <row r="601" spans="6:54" x14ac:dyDescent="0.2">
      <c r="F601" s="135"/>
      <c r="G601" s="135"/>
      <c r="H601" s="135"/>
      <c r="I601" s="135"/>
      <c r="J601" s="135"/>
      <c r="K601" s="135"/>
      <c r="L601" s="135"/>
      <c r="M601" s="135"/>
      <c r="N601" s="135"/>
      <c r="O601" s="135"/>
      <c r="P601" s="135"/>
      <c r="Q601" s="135"/>
      <c r="R601" s="135"/>
      <c r="S601" s="135"/>
      <c r="T601" s="135"/>
      <c r="U601" s="135"/>
      <c r="V601" s="135"/>
      <c r="W601" s="135"/>
      <c r="X601" s="135"/>
      <c r="Y601" s="135"/>
      <c r="Z601" s="135"/>
      <c r="AA601" s="135"/>
      <c r="AB601" s="135"/>
      <c r="AC601" s="135"/>
      <c r="AD601" s="135"/>
      <c r="AE601" s="135"/>
      <c r="AF601" s="135"/>
      <c r="AG601" s="135"/>
      <c r="AH601" s="135"/>
      <c r="AI601" s="135"/>
      <c r="AJ601" s="135"/>
      <c r="AK601" s="135"/>
      <c r="AL601" s="135"/>
      <c r="AM601" s="135"/>
      <c r="AN601" s="135"/>
      <c r="AO601" s="135"/>
      <c r="AP601" s="135"/>
      <c r="AQ601" s="135"/>
      <c r="AR601" s="135"/>
      <c r="AS601" s="135"/>
      <c r="BB601" s="135"/>
    </row>
    <row r="602" spans="6:54" x14ac:dyDescent="0.2">
      <c r="F602" s="135"/>
      <c r="G602" s="135"/>
      <c r="H602" s="135"/>
      <c r="I602" s="135"/>
      <c r="J602" s="135"/>
      <c r="K602" s="135"/>
      <c r="L602" s="135"/>
      <c r="M602" s="135"/>
      <c r="N602" s="135"/>
      <c r="O602" s="135"/>
      <c r="P602" s="135"/>
      <c r="Q602" s="135"/>
      <c r="R602" s="135"/>
      <c r="S602" s="135"/>
      <c r="T602" s="135"/>
      <c r="U602" s="135"/>
      <c r="V602" s="135"/>
      <c r="W602" s="135"/>
      <c r="X602" s="135"/>
      <c r="Y602" s="135"/>
      <c r="Z602" s="135"/>
      <c r="AA602" s="135"/>
      <c r="AB602" s="135"/>
      <c r="AC602" s="135"/>
      <c r="AD602" s="135"/>
      <c r="AE602" s="135"/>
      <c r="AF602" s="135"/>
      <c r="AG602" s="135"/>
      <c r="AH602" s="135"/>
      <c r="AI602" s="135"/>
      <c r="AJ602" s="135"/>
      <c r="AK602" s="135"/>
      <c r="AL602" s="135"/>
      <c r="AM602" s="135"/>
      <c r="AN602" s="135"/>
      <c r="AO602" s="135"/>
      <c r="AP602" s="135"/>
      <c r="AQ602" s="135"/>
      <c r="AR602" s="135"/>
      <c r="AS602" s="135"/>
      <c r="BB602" s="135"/>
    </row>
    <row r="603" spans="6:54" x14ac:dyDescent="0.2">
      <c r="F603" s="135"/>
      <c r="G603" s="135"/>
      <c r="H603" s="135"/>
      <c r="I603" s="135"/>
      <c r="J603" s="135"/>
      <c r="K603" s="135"/>
      <c r="L603" s="135"/>
      <c r="M603" s="135"/>
      <c r="N603" s="135"/>
      <c r="O603" s="135"/>
      <c r="P603" s="135"/>
      <c r="Q603" s="135"/>
      <c r="R603" s="135"/>
      <c r="S603" s="135"/>
      <c r="T603" s="135"/>
      <c r="U603" s="135"/>
      <c r="V603" s="135"/>
      <c r="W603" s="135"/>
      <c r="X603" s="135"/>
      <c r="Y603" s="135"/>
      <c r="Z603" s="135"/>
      <c r="AA603" s="135"/>
      <c r="AB603" s="135"/>
      <c r="AC603" s="135"/>
      <c r="AD603" s="135"/>
      <c r="AE603" s="135"/>
      <c r="AF603" s="135"/>
      <c r="AG603" s="135"/>
      <c r="AH603" s="135"/>
      <c r="AI603" s="135"/>
      <c r="AJ603" s="135"/>
      <c r="AK603" s="135"/>
      <c r="AL603" s="135"/>
      <c r="AM603" s="135"/>
      <c r="AN603" s="135"/>
      <c r="AO603" s="135"/>
      <c r="AP603" s="135"/>
      <c r="AQ603" s="135"/>
      <c r="AR603" s="135"/>
      <c r="AS603" s="135"/>
      <c r="BB603" s="135"/>
    </row>
    <row r="604" spans="6:54" x14ac:dyDescent="0.2">
      <c r="F604" s="135"/>
      <c r="G604" s="135"/>
      <c r="H604" s="135"/>
      <c r="I604" s="135"/>
      <c r="J604" s="135"/>
      <c r="K604" s="135"/>
      <c r="L604" s="135"/>
      <c r="M604" s="135"/>
      <c r="N604" s="135"/>
      <c r="O604" s="135"/>
      <c r="P604" s="135"/>
      <c r="Q604" s="135"/>
      <c r="R604" s="135"/>
      <c r="S604" s="135"/>
      <c r="T604" s="135"/>
      <c r="U604" s="135"/>
      <c r="V604" s="135"/>
      <c r="W604" s="135"/>
      <c r="X604" s="135"/>
      <c r="Y604" s="135"/>
      <c r="Z604" s="135"/>
      <c r="AA604" s="135"/>
      <c r="AB604" s="135"/>
      <c r="AC604" s="135"/>
      <c r="AD604" s="135"/>
      <c r="AE604" s="135"/>
      <c r="AF604" s="135"/>
      <c r="AG604" s="135"/>
      <c r="AH604" s="135"/>
      <c r="AI604" s="135"/>
      <c r="AJ604" s="135"/>
      <c r="AK604" s="135"/>
      <c r="AL604" s="135"/>
      <c r="AM604" s="135"/>
      <c r="AN604" s="135"/>
      <c r="AO604" s="135"/>
      <c r="AP604" s="135"/>
      <c r="AQ604" s="135"/>
      <c r="AR604" s="135"/>
      <c r="AS604" s="135"/>
      <c r="BB604" s="135"/>
    </row>
    <row r="605" spans="6:54" x14ac:dyDescent="0.2">
      <c r="F605" s="135"/>
      <c r="G605" s="135"/>
      <c r="H605" s="135"/>
      <c r="I605" s="135"/>
      <c r="J605" s="135"/>
      <c r="K605" s="135"/>
      <c r="L605" s="135"/>
      <c r="M605" s="135"/>
      <c r="N605" s="135"/>
      <c r="O605" s="135"/>
      <c r="P605" s="135"/>
      <c r="Q605" s="135"/>
      <c r="R605" s="135"/>
      <c r="S605" s="135"/>
      <c r="T605" s="135"/>
      <c r="U605" s="135"/>
      <c r="V605" s="135"/>
      <c r="W605" s="135"/>
      <c r="X605" s="135"/>
      <c r="Y605" s="135"/>
      <c r="Z605" s="135"/>
      <c r="AA605" s="135"/>
      <c r="AB605" s="135"/>
      <c r="AC605" s="135"/>
      <c r="AD605" s="135"/>
      <c r="AE605" s="135"/>
      <c r="AF605" s="135"/>
      <c r="AG605" s="135"/>
      <c r="AH605" s="135"/>
      <c r="AI605" s="135"/>
      <c r="AJ605" s="135"/>
      <c r="AK605" s="135"/>
      <c r="AL605" s="135"/>
      <c r="AM605" s="135"/>
      <c r="AN605" s="135"/>
      <c r="AO605" s="135"/>
      <c r="AP605" s="135"/>
      <c r="AQ605" s="135"/>
      <c r="AR605" s="135"/>
      <c r="AS605" s="135"/>
      <c r="BB605" s="135"/>
    </row>
    <row r="606" spans="6:54" x14ac:dyDescent="0.2">
      <c r="F606" s="135"/>
      <c r="G606" s="135"/>
      <c r="H606" s="135"/>
      <c r="I606" s="135"/>
      <c r="J606" s="135"/>
      <c r="K606" s="135"/>
      <c r="L606" s="135"/>
      <c r="M606" s="135"/>
      <c r="N606" s="135"/>
      <c r="O606" s="135"/>
      <c r="P606" s="135"/>
      <c r="Q606" s="135"/>
      <c r="R606" s="135"/>
      <c r="S606" s="135"/>
      <c r="T606" s="135"/>
      <c r="U606" s="135"/>
      <c r="V606" s="135"/>
      <c r="W606" s="135"/>
      <c r="X606" s="135"/>
      <c r="Y606" s="135"/>
      <c r="Z606" s="135"/>
      <c r="AA606" s="135"/>
      <c r="AB606" s="135"/>
      <c r="AC606" s="135"/>
      <c r="AD606" s="135"/>
      <c r="AE606" s="135"/>
      <c r="AF606" s="135"/>
      <c r="AG606" s="135"/>
      <c r="AH606" s="135"/>
      <c r="AI606" s="135"/>
      <c r="AJ606" s="135"/>
      <c r="AK606" s="135"/>
      <c r="AL606" s="135"/>
      <c r="AM606" s="135"/>
      <c r="AN606" s="135"/>
      <c r="AO606" s="135"/>
      <c r="AP606" s="135"/>
      <c r="AQ606" s="135"/>
      <c r="AR606" s="135"/>
      <c r="AS606" s="135"/>
      <c r="BB606" s="135"/>
    </row>
    <row r="607" spans="6:54" x14ac:dyDescent="0.2">
      <c r="F607" s="135"/>
      <c r="G607" s="135"/>
      <c r="H607" s="135"/>
      <c r="I607" s="135"/>
      <c r="J607" s="135"/>
      <c r="K607" s="135"/>
      <c r="L607" s="135"/>
      <c r="M607" s="135"/>
      <c r="N607" s="135"/>
      <c r="O607" s="135"/>
      <c r="P607" s="135"/>
      <c r="Q607" s="135"/>
      <c r="R607" s="135"/>
      <c r="S607" s="135"/>
      <c r="T607" s="135"/>
      <c r="U607" s="135"/>
      <c r="V607" s="135"/>
      <c r="W607" s="135"/>
      <c r="X607" s="135"/>
      <c r="Y607" s="135"/>
      <c r="Z607" s="135"/>
      <c r="AA607" s="135"/>
      <c r="AB607" s="135"/>
      <c r="AC607" s="135"/>
      <c r="AD607" s="135"/>
      <c r="AE607" s="135"/>
      <c r="AF607" s="135"/>
      <c r="AG607" s="135"/>
      <c r="AH607" s="135"/>
      <c r="AI607" s="135"/>
      <c r="AJ607" s="135"/>
      <c r="AK607" s="135"/>
      <c r="AL607" s="135"/>
      <c r="AM607" s="135"/>
      <c r="AN607" s="135"/>
      <c r="AO607" s="135"/>
      <c r="AP607" s="135"/>
      <c r="AQ607" s="135"/>
      <c r="AR607" s="135"/>
      <c r="AS607" s="135"/>
      <c r="BB607" s="135"/>
    </row>
    <row r="608" spans="6:54" x14ac:dyDescent="0.2">
      <c r="F608" s="135"/>
      <c r="G608" s="135"/>
      <c r="H608" s="135"/>
      <c r="I608" s="135"/>
      <c r="J608" s="135"/>
      <c r="K608" s="135"/>
      <c r="L608" s="135"/>
      <c r="M608" s="135"/>
      <c r="N608" s="135"/>
      <c r="O608" s="135"/>
      <c r="P608" s="135"/>
      <c r="Q608" s="135"/>
      <c r="R608" s="135"/>
      <c r="S608" s="135"/>
      <c r="T608" s="135"/>
      <c r="U608" s="135"/>
      <c r="V608" s="135"/>
      <c r="W608" s="135"/>
      <c r="X608" s="135"/>
      <c r="Y608" s="135"/>
      <c r="Z608" s="135"/>
      <c r="AA608" s="135"/>
      <c r="AB608" s="135"/>
      <c r="AC608" s="135"/>
      <c r="AD608" s="135"/>
      <c r="AE608" s="135"/>
      <c r="AF608" s="135"/>
      <c r="AG608" s="135"/>
      <c r="AH608" s="135"/>
      <c r="AI608" s="135"/>
      <c r="AJ608" s="135"/>
      <c r="AK608" s="135"/>
      <c r="AL608" s="135"/>
      <c r="AM608" s="135"/>
      <c r="AN608" s="135"/>
      <c r="AO608" s="135"/>
      <c r="AP608" s="135"/>
      <c r="AQ608" s="135"/>
      <c r="AR608" s="135"/>
      <c r="AS608" s="135"/>
      <c r="BB608" s="135"/>
    </row>
    <row r="609" spans="6:54" x14ac:dyDescent="0.2">
      <c r="F609" s="135"/>
      <c r="G609" s="135"/>
      <c r="H609" s="135"/>
      <c r="I609" s="135"/>
      <c r="J609" s="135"/>
      <c r="K609" s="135"/>
      <c r="L609" s="135"/>
      <c r="M609" s="135"/>
      <c r="N609" s="135"/>
      <c r="O609" s="135"/>
      <c r="P609" s="135"/>
      <c r="Q609" s="135"/>
      <c r="R609" s="135"/>
      <c r="S609" s="135"/>
      <c r="T609" s="135"/>
      <c r="U609" s="135"/>
      <c r="V609" s="135"/>
      <c r="W609" s="135"/>
      <c r="X609" s="135"/>
      <c r="Y609" s="135"/>
      <c r="Z609" s="135"/>
      <c r="AA609" s="135"/>
      <c r="AB609" s="135"/>
      <c r="AC609" s="135"/>
      <c r="AD609" s="135"/>
      <c r="AE609" s="135"/>
      <c r="AF609" s="135"/>
      <c r="AG609" s="135"/>
      <c r="AH609" s="135"/>
      <c r="AI609" s="135"/>
      <c r="AJ609" s="135"/>
      <c r="AK609" s="135"/>
      <c r="AL609" s="135"/>
      <c r="AM609" s="135"/>
      <c r="AN609" s="135"/>
      <c r="AO609" s="135"/>
      <c r="AP609" s="135"/>
      <c r="AQ609" s="135"/>
      <c r="AR609" s="135"/>
      <c r="AS609" s="135"/>
      <c r="BB609" s="135"/>
    </row>
    <row r="610" spans="6:54" x14ac:dyDescent="0.2">
      <c r="F610" s="135"/>
      <c r="G610" s="135"/>
      <c r="H610" s="135"/>
      <c r="I610" s="135"/>
      <c r="J610" s="135"/>
      <c r="K610" s="135"/>
      <c r="L610" s="135"/>
      <c r="M610" s="135"/>
      <c r="N610" s="135"/>
      <c r="O610" s="135"/>
      <c r="P610" s="135"/>
      <c r="Q610" s="135"/>
      <c r="R610" s="135"/>
      <c r="S610" s="135"/>
      <c r="T610" s="135"/>
      <c r="U610" s="135"/>
      <c r="V610" s="135"/>
      <c r="W610" s="135"/>
      <c r="X610" s="135"/>
      <c r="Y610" s="135"/>
      <c r="Z610" s="135"/>
      <c r="AA610" s="135"/>
      <c r="AB610" s="135"/>
      <c r="AC610" s="135"/>
      <c r="AD610" s="135"/>
      <c r="AE610" s="135"/>
      <c r="AF610" s="135"/>
      <c r="AG610" s="135"/>
      <c r="AH610" s="135"/>
      <c r="AI610" s="135"/>
      <c r="AJ610" s="135"/>
      <c r="AK610" s="135"/>
      <c r="AL610" s="135"/>
      <c r="AM610" s="135"/>
      <c r="AN610" s="135"/>
      <c r="AO610" s="135"/>
      <c r="AP610" s="135"/>
      <c r="AQ610" s="135"/>
      <c r="AR610" s="135"/>
      <c r="AS610" s="135"/>
      <c r="BB610" s="135"/>
    </row>
    <row r="611" spans="6:54" x14ac:dyDescent="0.2">
      <c r="F611" s="135"/>
      <c r="G611" s="135"/>
      <c r="H611" s="135"/>
      <c r="I611" s="135"/>
      <c r="J611" s="135"/>
      <c r="K611" s="135"/>
      <c r="L611" s="135"/>
      <c r="M611" s="135"/>
      <c r="N611" s="135"/>
      <c r="O611" s="135"/>
      <c r="P611" s="135"/>
      <c r="Q611" s="135"/>
      <c r="R611" s="135"/>
      <c r="S611" s="135"/>
      <c r="T611" s="135"/>
      <c r="U611" s="135"/>
      <c r="V611" s="135"/>
      <c r="W611" s="135"/>
      <c r="X611" s="135"/>
      <c r="Y611" s="135"/>
      <c r="Z611" s="135"/>
      <c r="AA611" s="135"/>
      <c r="AB611" s="135"/>
      <c r="AC611" s="135"/>
      <c r="AD611" s="135"/>
      <c r="AE611" s="135"/>
      <c r="AF611" s="135"/>
      <c r="AG611" s="135"/>
      <c r="AH611" s="135"/>
      <c r="AI611" s="135"/>
      <c r="AJ611" s="135"/>
      <c r="AK611" s="135"/>
      <c r="AL611" s="135"/>
      <c r="AM611" s="135"/>
      <c r="AN611" s="135"/>
      <c r="AO611" s="135"/>
      <c r="AP611" s="135"/>
      <c r="AQ611" s="135"/>
      <c r="AR611" s="135"/>
      <c r="AS611" s="135"/>
      <c r="BB611" s="135"/>
    </row>
    <row r="612" spans="6:54" x14ac:dyDescent="0.2">
      <c r="F612" s="135"/>
      <c r="G612" s="135"/>
      <c r="H612" s="135"/>
      <c r="I612" s="135"/>
      <c r="J612" s="135"/>
      <c r="K612" s="135"/>
      <c r="L612" s="135"/>
      <c r="M612" s="135"/>
      <c r="N612" s="135"/>
      <c r="O612" s="135"/>
      <c r="P612" s="135"/>
      <c r="Q612" s="135"/>
      <c r="R612" s="135"/>
      <c r="S612" s="135"/>
      <c r="T612" s="135"/>
      <c r="U612" s="135"/>
      <c r="V612" s="135"/>
      <c r="W612" s="135"/>
      <c r="X612" s="135"/>
      <c r="Y612" s="135"/>
      <c r="Z612" s="135"/>
      <c r="AA612" s="135"/>
      <c r="AB612" s="135"/>
      <c r="AC612" s="135"/>
      <c r="AD612" s="135"/>
      <c r="AE612" s="135"/>
      <c r="AF612" s="135"/>
      <c r="AG612" s="135"/>
      <c r="AH612" s="135"/>
      <c r="AI612" s="135"/>
      <c r="AJ612" s="135"/>
      <c r="AK612" s="135"/>
      <c r="AL612" s="135"/>
      <c r="AM612" s="135"/>
      <c r="AN612" s="135"/>
      <c r="AO612" s="135"/>
      <c r="AP612" s="135"/>
      <c r="AQ612" s="135"/>
      <c r="AR612" s="135"/>
      <c r="AS612" s="135"/>
      <c r="BB612" s="135"/>
    </row>
    <row r="613" spans="6:54" x14ac:dyDescent="0.2">
      <c r="F613" s="135"/>
      <c r="G613" s="135"/>
      <c r="H613" s="135"/>
      <c r="I613" s="135"/>
      <c r="J613" s="135"/>
      <c r="K613" s="135"/>
      <c r="L613" s="135"/>
      <c r="M613" s="135"/>
      <c r="N613" s="135"/>
      <c r="O613" s="135"/>
      <c r="P613" s="135"/>
      <c r="Q613" s="135"/>
      <c r="R613" s="135"/>
      <c r="S613" s="135"/>
      <c r="T613" s="135"/>
      <c r="U613" s="135"/>
      <c r="V613" s="135"/>
      <c r="W613" s="135"/>
      <c r="X613" s="135"/>
      <c r="Y613" s="135"/>
      <c r="Z613" s="135"/>
      <c r="AA613" s="135"/>
      <c r="AB613" s="135"/>
      <c r="AC613" s="135"/>
      <c r="AD613" s="135"/>
      <c r="AE613" s="135"/>
      <c r="AF613" s="135"/>
      <c r="AG613" s="135"/>
      <c r="AH613" s="135"/>
      <c r="AI613" s="135"/>
      <c r="AJ613" s="135"/>
      <c r="AK613" s="135"/>
      <c r="AL613" s="135"/>
      <c r="AM613" s="135"/>
      <c r="AN613" s="135"/>
      <c r="AO613" s="135"/>
      <c r="AP613" s="135"/>
      <c r="AQ613" s="135"/>
      <c r="AR613" s="135"/>
      <c r="AS613" s="135"/>
      <c r="BB613" s="135"/>
    </row>
    <row r="614" spans="6:54" x14ac:dyDescent="0.2">
      <c r="F614" s="135"/>
      <c r="G614" s="135"/>
      <c r="H614" s="135"/>
      <c r="I614" s="135"/>
      <c r="J614" s="135"/>
      <c r="K614" s="135"/>
      <c r="L614" s="135"/>
      <c r="M614" s="135"/>
      <c r="N614" s="135"/>
      <c r="O614" s="135"/>
      <c r="P614" s="135"/>
      <c r="Q614" s="135"/>
      <c r="R614" s="135"/>
      <c r="S614" s="135"/>
      <c r="T614" s="135"/>
      <c r="U614" s="135"/>
      <c r="V614" s="135"/>
      <c r="W614" s="135"/>
      <c r="X614" s="135"/>
      <c r="Y614" s="135"/>
      <c r="Z614" s="135"/>
      <c r="AA614" s="135"/>
      <c r="AB614" s="135"/>
      <c r="AC614" s="135"/>
      <c r="AD614" s="135"/>
      <c r="AE614" s="135"/>
      <c r="AF614" s="135"/>
      <c r="AG614" s="135"/>
      <c r="AH614" s="135"/>
      <c r="AI614" s="135"/>
      <c r="AJ614" s="135"/>
      <c r="AK614" s="135"/>
      <c r="AL614" s="135"/>
      <c r="AM614" s="135"/>
      <c r="AN614" s="135"/>
      <c r="AO614" s="135"/>
      <c r="AP614" s="135"/>
      <c r="AQ614" s="135"/>
      <c r="AR614" s="135"/>
      <c r="AS614" s="135"/>
      <c r="BB614" s="135"/>
    </row>
    <row r="615" spans="6:54" x14ac:dyDescent="0.2">
      <c r="F615" s="135"/>
      <c r="G615" s="135"/>
      <c r="H615" s="135"/>
      <c r="I615" s="135"/>
      <c r="J615" s="135"/>
      <c r="K615" s="135"/>
      <c r="L615" s="135"/>
      <c r="M615" s="135"/>
      <c r="N615" s="135"/>
      <c r="O615" s="135"/>
      <c r="P615" s="135"/>
      <c r="Q615" s="135"/>
      <c r="R615" s="135"/>
      <c r="S615" s="135"/>
      <c r="T615" s="135"/>
      <c r="U615" s="135"/>
      <c r="V615" s="135"/>
      <c r="W615" s="135"/>
      <c r="X615" s="135"/>
      <c r="Y615" s="135"/>
      <c r="Z615" s="135"/>
      <c r="AA615" s="135"/>
      <c r="AB615" s="135"/>
      <c r="AC615" s="135"/>
      <c r="AD615" s="135"/>
      <c r="AE615" s="135"/>
      <c r="AF615" s="135"/>
      <c r="AG615" s="135"/>
      <c r="AH615" s="135"/>
      <c r="AI615" s="135"/>
      <c r="AJ615" s="135"/>
      <c r="AK615" s="135"/>
      <c r="AL615" s="135"/>
      <c r="AM615" s="135"/>
      <c r="AN615" s="135"/>
      <c r="AO615" s="135"/>
      <c r="AP615" s="135"/>
      <c r="AQ615" s="135"/>
      <c r="AR615" s="135"/>
      <c r="AS615" s="135"/>
      <c r="BB615" s="135"/>
    </row>
    <row r="616" spans="6:54" x14ac:dyDescent="0.2">
      <c r="F616" s="135"/>
      <c r="G616" s="135"/>
      <c r="H616" s="135"/>
      <c r="I616" s="135"/>
      <c r="J616" s="135"/>
      <c r="K616" s="135"/>
      <c r="L616" s="135"/>
      <c r="M616" s="135"/>
      <c r="N616" s="135"/>
      <c r="O616" s="135"/>
      <c r="P616" s="135"/>
      <c r="Q616" s="135"/>
      <c r="R616" s="135"/>
      <c r="S616" s="135"/>
      <c r="T616" s="135"/>
      <c r="U616" s="135"/>
      <c r="V616" s="135"/>
      <c r="W616" s="135"/>
      <c r="X616" s="135"/>
      <c r="Y616" s="135"/>
      <c r="Z616" s="135"/>
      <c r="AA616" s="135"/>
      <c r="AB616" s="135"/>
      <c r="AC616" s="135"/>
      <c r="AD616" s="135"/>
      <c r="AE616" s="135"/>
      <c r="AF616" s="135"/>
      <c r="AG616" s="135"/>
      <c r="AH616" s="135"/>
      <c r="AI616" s="135"/>
      <c r="AJ616" s="135"/>
      <c r="AK616" s="135"/>
      <c r="AL616" s="135"/>
      <c r="AM616" s="135"/>
      <c r="AN616" s="135"/>
      <c r="AO616" s="135"/>
      <c r="AP616" s="135"/>
      <c r="AQ616" s="135"/>
      <c r="AR616" s="135"/>
      <c r="AS616" s="135"/>
      <c r="BB616" s="135"/>
    </row>
    <row r="617" spans="6:54" x14ac:dyDescent="0.2">
      <c r="F617" s="135"/>
      <c r="G617" s="135"/>
      <c r="H617" s="135"/>
      <c r="I617" s="135"/>
      <c r="J617" s="135"/>
      <c r="K617" s="135"/>
      <c r="L617" s="135"/>
      <c r="M617" s="135"/>
      <c r="N617" s="135"/>
      <c r="O617" s="135"/>
      <c r="P617" s="135"/>
      <c r="Q617" s="135"/>
      <c r="R617" s="135"/>
      <c r="S617" s="135"/>
      <c r="T617" s="135"/>
      <c r="U617" s="135"/>
      <c r="V617" s="135"/>
      <c r="W617" s="135"/>
      <c r="X617" s="135"/>
      <c r="Y617" s="135"/>
      <c r="Z617" s="135"/>
      <c r="AA617" s="135"/>
      <c r="AB617" s="135"/>
      <c r="AC617" s="135"/>
      <c r="AD617" s="135"/>
      <c r="AE617" s="135"/>
      <c r="AF617" s="135"/>
      <c r="AG617" s="135"/>
      <c r="AH617" s="135"/>
      <c r="AI617" s="135"/>
      <c r="AJ617" s="135"/>
      <c r="AK617" s="135"/>
      <c r="AL617" s="135"/>
      <c r="AM617" s="135"/>
      <c r="AN617" s="135"/>
      <c r="AO617" s="135"/>
      <c r="AP617" s="135"/>
      <c r="AQ617" s="135"/>
      <c r="AR617" s="135"/>
      <c r="AS617" s="135"/>
      <c r="BB617" s="135"/>
    </row>
    <row r="618" spans="6:54" x14ac:dyDescent="0.2">
      <c r="F618" s="135"/>
      <c r="G618" s="135"/>
      <c r="H618" s="135"/>
      <c r="I618" s="135"/>
      <c r="J618" s="135"/>
      <c r="K618" s="135"/>
      <c r="L618" s="135"/>
      <c r="M618" s="135"/>
      <c r="N618" s="135"/>
      <c r="O618" s="135"/>
      <c r="P618" s="135"/>
      <c r="Q618" s="135"/>
      <c r="R618" s="135"/>
      <c r="S618" s="135"/>
      <c r="T618" s="135"/>
      <c r="U618" s="135"/>
      <c r="V618" s="135"/>
      <c r="W618" s="135"/>
      <c r="X618" s="135"/>
      <c r="Y618" s="135"/>
      <c r="Z618" s="135"/>
      <c r="AA618" s="135"/>
      <c r="AB618" s="135"/>
      <c r="AC618" s="135"/>
      <c r="AD618" s="135"/>
      <c r="AE618" s="135"/>
      <c r="AF618" s="135"/>
      <c r="AG618" s="135"/>
      <c r="AH618" s="135"/>
      <c r="AI618" s="135"/>
      <c r="AJ618" s="135"/>
      <c r="AK618" s="135"/>
      <c r="AL618" s="135"/>
      <c r="AM618" s="135"/>
      <c r="AN618" s="135"/>
      <c r="AO618" s="135"/>
      <c r="AP618" s="135"/>
      <c r="AQ618" s="135"/>
      <c r="AR618" s="135"/>
      <c r="AS618" s="135"/>
      <c r="BB618" s="135"/>
    </row>
    <row r="619" spans="6:54" x14ac:dyDescent="0.2">
      <c r="F619" s="135"/>
      <c r="G619" s="135"/>
      <c r="H619" s="135"/>
      <c r="I619" s="135"/>
      <c r="J619" s="135"/>
      <c r="K619" s="135"/>
      <c r="L619" s="135"/>
      <c r="M619" s="135"/>
      <c r="N619" s="135"/>
      <c r="O619" s="135"/>
      <c r="P619" s="135"/>
      <c r="Q619" s="135"/>
      <c r="R619" s="135"/>
      <c r="S619" s="135"/>
      <c r="T619" s="135"/>
      <c r="U619" s="135"/>
      <c r="V619" s="135"/>
      <c r="W619" s="135"/>
      <c r="X619" s="135"/>
      <c r="Y619" s="135"/>
      <c r="Z619" s="135"/>
      <c r="AA619" s="135"/>
      <c r="AB619" s="135"/>
      <c r="AC619" s="135"/>
      <c r="AD619" s="135"/>
      <c r="AE619" s="135"/>
      <c r="AF619" s="135"/>
      <c r="AG619" s="135"/>
      <c r="AH619" s="135"/>
      <c r="AI619" s="135"/>
      <c r="AJ619" s="135"/>
      <c r="AK619" s="135"/>
      <c r="AL619" s="135"/>
      <c r="AM619" s="135"/>
      <c r="AN619" s="135"/>
      <c r="AO619" s="135"/>
      <c r="AP619" s="135"/>
      <c r="AQ619" s="135"/>
      <c r="AR619" s="135"/>
      <c r="AS619" s="135"/>
      <c r="BB619" s="135"/>
    </row>
    <row r="620" spans="6:54" x14ac:dyDescent="0.2">
      <c r="F620" s="135"/>
      <c r="G620" s="135"/>
      <c r="H620" s="135"/>
      <c r="I620" s="135"/>
      <c r="J620" s="135"/>
      <c r="K620" s="135"/>
      <c r="L620" s="135"/>
      <c r="M620" s="135"/>
      <c r="N620" s="135"/>
      <c r="O620" s="135"/>
      <c r="P620" s="135"/>
      <c r="Q620" s="135"/>
      <c r="R620" s="135"/>
      <c r="S620" s="135"/>
      <c r="T620" s="135"/>
      <c r="U620" s="135"/>
      <c r="V620" s="135"/>
      <c r="W620" s="135"/>
      <c r="X620" s="135"/>
      <c r="Y620" s="135"/>
      <c r="Z620" s="135"/>
      <c r="AA620" s="135"/>
      <c r="AB620" s="135"/>
      <c r="AC620" s="135"/>
      <c r="AD620" s="135"/>
      <c r="AE620" s="135"/>
      <c r="AF620" s="135"/>
      <c r="AG620" s="135"/>
      <c r="AH620" s="135"/>
      <c r="AI620" s="135"/>
      <c r="AJ620" s="135"/>
      <c r="AK620" s="135"/>
      <c r="AL620" s="135"/>
      <c r="AM620" s="135"/>
      <c r="AN620" s="135"/>
      <c r="AO620" s="135"/>
      <c r="AP620" s="135"/>
      <c r="AQ620" s="135"/>
      <c r="AR620" s="135"/>
      <c r="AS620" s="135"/>
      <c r="BB620" s="135"/>
    </row>
    <row r="621" spans="6:54" x14ac:dyDescent="0.2">
      <c r="F621" s="135"/>
      <c r="G621" s="135"/>
      <c r="H621" s="135"/>
      <c r="I621" s="135"/>
      <c r="J621" s="135"/>
      <c r="K621" s="135"/>
      <c r="L621" s="135"/>
      <c r="M621" s="135"/>
      <c r="N621" s="135"/>
      <c r="O621" s="135"/>
      <c r="P621" s="135"/>
      <c r="Q621" s="135"/>
      <c r="R621" s="135"/>
      <c r="S621" s="135"/>
      <c r="T621" s="135"/>
      <c r="U621" s="135"/>
      <c r="V621" s="135"/>
      <c r="W621" s="135"/>
      <c r="X621" s="135"/>
      <c r="Y621" s="135"/>
      <c r="Z621" s="135"/>
      <c r="AA621" s="135"/>
      <c r="AB621" s="135"/>
      <c r="AC621" s="135"/>
      <c r="AD621" s="135"/>
      <c r="AE621" s="135"/>
      <c r="AF621" s="135"/>
      <c r="AG621" s="135"/>
      <c r="AH621" s="135"/>
      <c r="AI621" s="135"/>
      <c r="AJ621" s="135"/>
      <c r="AK621" s="135"/>
      <c r="AL621" s="135"/>
      <c r="AM621" s="135"/>
      <c r="AN621" s="135"/>
      <c r="AO621" s="135"/>
      <c r="AP621" s="135"/>
      <c r="AQ621" s="135"/>
      <c r="AR621" s="135"/>
      <c r="AS621" s="135"/>
      <c r="BB621" s="135"/>
    </row>
    <row r="622" spans="6:54" x14ac:dyDescent="0.2">
      <c r="F622" s="135"/>
      <c r="G622" s="135"/>
      <c r="H622" s="135"/>
      <c r="I622" s="135"/>
      <c r="J622" s="135"/>
      <c r="K622" s="135"/>
      <c r="L622" s="135"/>
      <c r="M622" s="135"/>
      <c r="N622" s="135"/>
      <c r="O622" s="135"/>
      <c r="P622" s="135"/>
      <c r="Q622" s="135"/>
      <c r="R622" s="135"/>
      <c r="S622" s="135"/>
      <c r="T622" s="135"/>
      <c r="U622" s="135"/>
      <c r="V622" s="135"/>
      <c r="W622" s="135"/>
      <c r="X622" s="135"/>
      <c r="Y622" s="135"/>
      <c r="Z622" s="135"/>
      <c r="AA622" s="135"/>
      <c r="AB622" s="135"/>
      <c r="AC622" s="135"/>
      <c r="AD622" s="135"/>
      <c r="AE622" s="135"/>
      <c r="AF622" s="135"/>
      <c r="AG622" s="135"/>
      <c r="AH622" s="135"/>
      <c r="AI622" s="135"/>
      <c r="AJ622" s="135"/>
      <c r="AK622" s="135"/>
      <c r="AL622" s="135"/>
      <c r="AM622" s="135"/>
      <c r="AN622" s="135"/>
      <c r="AO622" s="135"/>
      <c r="AP622" s="135"/>
      <c r="AQ622" s="135"/>
      <c r="AR622" s="135"/>
      <c r="AS622" s="135"/>
      <c r="BB622" s="135"/>
    </row>
    <row r="623" spans="6:54" x14ac:dyDescent="0.2">
      <c r="F623" s="135"/>
      <c r="G623" s="135"/>
      <c r="H623" s="135"/>
      <c r="I623" s="135"/>
      <c r="J623" s="135"/>
      <c r="K623" s="135"/>
      <c r="L623" s="135"/>
      <c r="M623" s="135"/>
      <c r="N623" s="135"/>
      <c r="O623" s="135"/>
      <c r="P623" s="135"/>
      <c r="Q623" s="135"/>
      <c r="R623" s="135"/>
      <c r="S623" s="135"/>
      <c r="T623" s="135"/>
      <c r="U623" s="135"/>
      <c r="V623" s="135"/>
      <c r="W623" s="135"/>
      <c r="X623" s="135"/>
      <c r="Y623" s="135"/>
      <c r="Z623" s="135"/>
      <c r="AA623" s="135"/>
      <c r="AB623" s="135"/>
      <c r="AC623" s="135"/>
      <c r="AD623" s="135"/>
      <c r="AE623" s="135"/>
      <c r="AF623" s="135"/>
      <c r="AG623" s="135"/>
      <c r="AH623" s="135"/>
      <c r="AI623" s="135"/>
      <c r="AJ623" s="135"/>
      <c r="AK623" s="135"/>
      <c r="AL623" s="135"/>
      <c r="AM623" s="135"/>
      <c r="AN623" s="135"/>
      <c r="AO623" s="135"/>
      <c r="AP623" s="135"/>
      <c r="AQ623" s="135"/>
      <c r="AR623" s="135"/>
      <c r="AS623" s="135"/>
      <c r="BB623" s="135"/>
    </row>
    <row r="624" spans="6:54" x14ac:dyDescent="0.2">
      <c r="F624" s="135"/>
      <c r="G624" s="135"/>
      <c r="H624" s="135"/>
      <c r="I624" s="135"/>
      <c r="J624" s="135"/>
      <c r="K624" s="135"/>
      <c r="L624" s="135"/>
      <c r="M624" s="135"/>
      <c r="N624" s="135"/>
      <c r="O624" s="135"/>
      <c r="P624" s="135"/>
      <c r="Q624" s="135"/>
      <c r="R624" s="135"/>
      <c r="S624" s="135"/>
      <c r="T624" s="135"/>
      <c r="U624" s="135"/>
      <c r="V624" s="135"/>
      <c r="W624" s="135"/>
      <c r="X624" s="135"/>
      <c r="Y624" s="135"/>
      <c r="Z624" s="135"/>
      <c r="AA624" s="135"/>
      <c r="AB624" s="135"/>
      <c r="AC624" s="135"/>
      <c r="AD624" s="135"/>
      <c r="AE624" s="135"/>
      <c r="AF624" s="135"/>
      <c r="AG624" s="135"/>
      <c r="AH624" s="135"/>
      <c r="AI624" s="135"/>
      <c r="AJ624" s="135"/>
      <c r="AK624" s="135"/>
      <c r="AL624" s="135"/>
      <c r="AM624" s="135"/>
      <c r="AN624" s="135"/>
      <c r="AO624" s="135"/>
      <c r="AP624" s="135"/>
      <c r="AQ624" s="135"/>
      <c r="AR624" s="135"/>
      <c r="AS624" s="135"/>
      <c r="BB624" s="135"/>
    </row>
    <row r="625" spans="6:54" x14ac:dyDescent="0.2">
      <c r="F625" s="135"/>
      <c r="G625" s="135"/>
      <c r="H625" s="135"/>
      <c r="I625" s="135"/>
      <c r="J625" s="135"/>
      <c r="K625" s="135"/>
      <c r="L625" s="135"/>
      <c r="M625" s="135"/>
      <c r="N625" s="135"/>
      <c r="O625" s="135"/>
      <c r="P625" s="135"/>
      <c r="Q625" s="135"/>
      <c r="R625" s="135"/>
      <c r="S625" s="135"/>
      <c r="T625" s="135"/>
      <c r="U625" s="135"/>
      <c r="V625" s="135"/>
      <c r="W625" s="135"/>
      <c r="X625" s="135"/>
      <c r="Y625" s="135"/>
      <c r="Z625" s="135"/>
      <c r="AA625" s="135"/>
      <c r="AB625" s="135"/>
      <c r="AC625" s="135"/>
      <c r="AD625" s="135"/>
      <c r="AE625" s="135"/>
      <c r="AF625" s="135"/>
      <c r="AG625" s="135"/>
      <c r="AH625" s="135"/>
      <c r="AI625" s="135"/>
      <c r="AJ625" s="135"/>
      <c r="AK625" s="135"/>
      <c r="AL625" s="135"/>
      <c r="AM625" s="135"/>
      <c r="AN625" s="135"/>
      <c r="AO625" s="135"/>
      <c r="AP625" s="135"/>
      <c r="AQ625" s="135"/>
      <c r="AR625" s="135"/>
      <c r="AS625" s="135"/>
      <c r="BB625" s="135"/>
    </row>
    <row r="626" spans="6:54" x14ac:dyDescent="0.2">
      <c r="F626" s="135"/>
      <c r="G626" s="135"/>
      <c r="H626" s="135"/>
      <c r="I626" s="135"/>
      <c r="J626" s="135"/>
      <c r="K626" s="135"/>
      <c r="L626" s="135"/>
      <c r="M626" s="135"/>
      <c r="N626" s="135"/>
      <c r="O626" s="135"/>
      <c r="P626" s="135"/>
      <c r="Q626" s="135"/>
      <c r="R626" s="135"/>
      <c r="S626" s="135"/>
      <c r="T626" s="135"/>
      <c r="U626" s="135"/>
      <c r="V626" s="135"/>
      <c r="W626" s="135"/>
      <c r="X626" s="135"/>
      <c r="Y626" s="135"/>
      <c r="Z626" s="135"/>
      <c r="AA626" s="135"/>
      <c r="AB626" s="135"/>
      <c r="AC626" s="135"/>
      <c r="AD626" s="135"/>
      <c r="AE626" s="135"/>
      <c r="AF626" s="135"/>
      <c r="AG626" s="135"/>
      <c r="AH626" s="135"/>
      <c r="AI626" s="135"/>
      <c r="AJ626" s="135"/>
      <c r="AK626" s="135"/>
      <c r="AL626" s="135"/>
      <c r="AM626" s="135"/>
      <c r="AN626" s="135"/>
      <c r="AO626" s="135"/>
      <c r="AP626" s="135"/>
      <c r="AQ626" s="135"/>
      <c r="AR626" s="135"/>
      <c r="AS626" s="135"/>
      <c r="BB626" s="135"/>
    </row>
    <row r="627" spans="6:54" x14ac:dyDescent="0.2">
      <c r="F627" s="135"/>
      <c r="G627" s="135"/>
      <c r="H627" s="135"/>
      <c r="I627" s="135"/>
      <c r="J627" s="135"/>
      <c r="K627" s="135"/>
      <c r="L627" s="135"/>
      <c r="M627" s="135"/>
      <c r="N627" s="135"/>
      <c r="O627" s="135"/>
      <c r="P627" s="135"/>
      <c r="Q627" s="135"/>
      <c r="R627" s="135"/>
      <c r="S627" s="135"/>
      <c r="T627" s="135"/>
      <c r="U627" s="135"/>
      <c r="V627" s="135"/>
      <c r="W627" s="135"/>
      <c r="X627" s="135"/>
      <c r="Y627" s="135"/>
      <c r="Z627" s="135"/>
      <c r="AA627" s="135"/>
      <c r="AB627" s="135"/>
      <c r="AC627" s="135"/>
      <c r="AD627" s="135"/>
      <c r="AE627" s="135"/>
      <c r="AF627" s="135"/>
      <c r="AG627" s="135"/>
      <c r="AH627" s="135"/>
      <c r="AI627" s="135"/>
      <c r="AJ627" s="135"/>
      <c r="AK627" s="135"/>
      <c r="AL627" s="135"/>
      <c r="AM627" s="135"/>
      <c r="AN627" s="135"/>
      <c r="AO627" s="135"/>
      <c r="AP627" s="135"/>
      <c r="AQ627" s="135"/>
      <c r="AR627" s="135"/>
      <c r="AS627" s="135"/>
      <c r="BB627" s="135"/>
    </row>
    <row r="628" spans="6:54" x14ac:dyDescent="0.2">
      <c r="F628" s="135"/>
      <c r="G628" s="135"/>
      <c r="H628" s="135"/>
      <c r="I628" s="135"/>
      <c r="J628" s="135"/>
      <c r="K628" s="135"/>
      <c r="L628" s="135"/>
      <c r="M628" s="135"/>
      <c r="N628" s="135"/>
      <c r="O628" s="135"/>
      <c r="P628" s="135"/>
      <c r="Q628" s="135"/>
      <c r="R628" s="135"/>
      <c r="S628" s="135"/>
      <c r="T628" s="135"/>
      <c r="U628" s="135"/>
      <c r="V628" s="135"/>
      <c r="W628" s="135"/>
      <c r="X628" s="135"/>
      <c r="Y628" s="135"/>
      <c r="Z628" s="135"/>
      <c r="AA628" s="135"/>
      <c r="AB628" s="135"/>
      <c r="AC628" s="135"/>
      <c r="AD628" s="135"/>
      <c r="AE628" s="135"/>
      <c r="AF628" s="135"/>
      <c r="AG628" s="135"/>
      <c r="AH628" s="135"/>
      <c r="AI628" s="135"/>
      <c r="AJ628" s="135"/>
      <c r="AK628" s="135"/>
      <c r="AL628" s="135"/>
      <c r="AM628" s="135"/>
      <c r="AN628" s="135"/>
      <c r="AO628" s="135"/>
      <c r="AP628" s="135"/>
      <c r="AQ628" s="135"/>
      <c r="AR628" s="135"/>
      <c r="AS628" s="135"/>
      <c r="BB628" s="135"/>
    </row>
    <row r="629" spans="6:54" x14ac:dyDescent="0.2">
      <c r="F629" s="135"/>
      <c r="G629" s="135"/>
      <c r="H629" s="135"/>
      <c r="I629" s="135"/>
      <c r="J629" s="135"/>
      <c r="K629" s="135"/>
      <c r="L629" s="135"/>
      <c r="M629" s="135"/>
      <c r="N629" s="135"/>
      <c r="O629" s="135"/>
      <c r="P629" s="135"/>
      <c r="Q629" s="135"/>
      <c r="R629" s="135"/>
      <c r="S629" s="135"/>
      <c r="T629" s="135"/>
      <c r="U629" s="135"/>
      <c r="V629" s="135"/>
      <c r="W629" s="135"/>
      <c r="X629" s="135"/>
      <c r="Y629" s="135"/>
      <c r="Z629" s="135"/>
      <c r="AA629" s="135"/>
      <c r="AB629" s="135"/>
      <c r="AC629" s="135"/>
      <c r="AD629" s="135"/>
      <c r="AE629" s="135"/>
      <c r="AF629" s="135"/>
      <c r="AG629" s="135"/>
      <c r="AH629" s="135"/>
      <c r="AI629" s="135"/>
      <c r="AJ629" s="135"/>
      <c r="AK629" s="135"/>
      <c r="AL629" s="135"/>
      <c r="AM629" s="135"/>
      <c r="AN629" s="135"/>
      <c r="AO629" s="135"/>
      <c r="AP629" s="135"/>
      <c r="AQ629" s="135"/>
      <c r="AR629" s="135"/>
      <c r="AS629" s="135"/>
      <c r="BB629" s="135"/>
    </row>
  </sheetData>
  <conditionalFormatting sqref="E6:AS6 E7:AR7">
    <cfRule type="cellIs" dxfId="134" priority="136" operator="equal">
      <formula>"Current"</formula>
    </cfRule>
    <cfRule type="cellIs" dxfId="133" priority="137" operator="equal">
      <formula>"Future"</formula>
    </cfRule>
    <cfRule type="cellIs" dxfId="132" priority="138" operator="equal">
      <formula>"Past"</formula>
    </cfRule>
  </conditionalFormatting>
  <conditionalFormatting sqref="AS7">
    <cfRule type="cellIs" dxfId="131" priority="133" operator="equal">
      <formula>"Current"</formula>
    </cfRule>
    <cfRule type="cellIs" dxfId="130" priority="134" operator="equal">
      <formula>"Future"</formula>
    </cfRule>
    <cfRule type="cellIs" dxfId="129" priority="135" operator="equal">
      <formula>"Past"</formula>
    </cfRule>
  </conditionalFormatting>
  <conditionalFormatting sqref="AO6:AS6">
    <cfRule type="cellIs" dxfId="128" priority="139" operator="equal">
      <formula>"Current"</formula>
    </cfRule>
    <cfRule type="cellIs" dxfId="127" priority="140" operator="equal">
      <formula>"Future"</formula>
    </cfRule>
    <cfRule type="cellIs" dxfId="126" priority="141" operator="equal">
      <formula>"Past"</formula>
    </cfRule>
  </conditionalFormatting>
  <conditionalFormatting sqref="AU7:AZ7">
    <cfRule type="cellIs" dxfId="125" priority="124" operator="equal">
      <formula>"Current"</formula>
    </cfRule>
    <cfRule type="cellIs" dxfId="124" priority="125" operator="equal">
      <formula>"Future"</formula>
    </cfRule>
    <cfRule type="cellIs" dxfId="123" priority="126" operator="equal">
      <formula>"Past"</formula>
    </cfRule>
  </conditionalFormatting>
  <conditionalFormatting sqref="AU6:AZ6">
    <cfRule type="cellIs" dxfId="122" priority="130" operator="equal">
      <formula>"Current"</formula>
    </cfRule>
    <cfRule type="cellIs" dxfId="121" priority="131" operator="equal">
      <formula>"Future"</formula>
    </cfRule>
    <cfRule type="cellIs" dxfId="120" priority="132" operator="equal">
      <formula>"Past"</formula>
    </cfRule>
  </conditionalFormatting>
  <conditionalFormatting sqref="AU6:AZ6">
    <cfRule type="cellIs" dxfId="119" priority="127" operator="equal">
      <formula>"Current"</formula>
    </cfRule>
    <cfRule type="cellIs" dxfId="118" priority="128" operator="equal">
      <formula>"Future"</formula>
    </cfRule>
    <cfRule type="cellIs" dxfId="117" priority="129" operator="equal">
      <formula>"Past"</formula>
    </cfRule>
  </conditionalFormatting>
  <conditionalFormatting sqref="BB7">
    <cfRule type="cellIs" dxfId="116" priority="115" operator="equal">
      <formula>"Current"</formula>
    </cfRule>
    <cfRule type="cellIs" dxfId="115" priority="116" operator="equal">
      <formula>"Future"</formula>
    </cfRule>
    <cfRule type="cellIs" dxfId="114" priority="117" operator="equal">
      <formula>"Past"</formula>
    </cfRule>
  </conditionalFormatting>
  <conditionalFormatting sqref="BB6">
    <cfRule type="cellIs" dxfId="113" priority="121" operator="equal">
      <formula>"Current"</formula>
    </cfRule>
    <cfRule type="cellIs" dxfId="112" priority="122" operator="equal">
      <formula>"Future"</formula>
    </cfRule>
    <cfRule type="cellIs" dxfId="111" priority="123" operator="equal">
      <formula>"Past"</formula>
    </cfRule>
  </conditionalFormatting>
  <conditionalFormatting sqref="BB6">
    <cfRule type="cellIs" dxfId="110" priority="118" operator="equal">
      <formula>"Current"</formula>
    </cfRule>
    <cfRule type="cellIs" dxfId="109" priority="119" operator="equal">
      <formula>"Future"</formula>
    </cfRule>
    <cfRule type="cellIs" dxfId="108" priority="120" operator="equal">
      <formula>"Past"</formula>
    </cfRule>
  </conditionalFormatting>
  <conditionalFormatting sqref="G25:AS25 E267:AS385 E26:AS265 E388:AS392 E25 E8:AS24">
    <cfRule type="expression" dxfId="107" priority="112">
      <formula>E$6="Future"</formula>
    </cfRule>
    <cfRule type="expression" dxfId="106" priority="113">
      <formula>E$6="Current"</formula>
    </cfRule>
    <cfRule type="expression" dxfId="105" priority="114">
      <formula>E$6="Past"</formula>
    </cfRule>
  </conditionalFormatting>
  <conditionalFormatting sqref="F25">
    <cfRule type="expression" dxfId="104" priority="4">
      <formula>F$6="Future"</formula>
    </cfRule>
    <cfRule type="expression" dxfId="103" priority="5">
      <formula>F$6="Current"</formula>
    </cfRule>
    <cfRule type="expression" dxfId="102" priority="6">
      <formula>F$6="Past"</formula>
    </cfRule>
  </conditionalFormatting>
  <pageMargins left="0.7" right="0.7" top="0.75" bottom="0.75" header="0.3" footer="0.3"/>
  <pageSetup orientation="portrait" horizontalDpi="200" verticalDpi="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Meridian budget to PCSB</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dc:creator>
  <cp:lastModifiedBy>Jeff</cp:lastModifiedBy>
  <dcterms:created xsi:type="dcterms:W3CDTF">2016-06-15T19:31:08Z</dcterms:created>
  <dcterms:modified xsi:type="dcterms:W3CDTF">2016-06-15T20:09:02Z</dcterms:modified>
</cp:coreProperties>
</file>