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Y74" i="1"/>
  <c r="W74"/>
  <c r="S74"/>
  <c r="O74"/>
  <c r="K74"/>
  <c r="W70"/>
  <c r="V70"/>
  <c r="U70"/>
  <c r="T70"/>
  <c r="R70"/>
  <c r="Q70"/>
  <c r="Q71" s="1"/>
  <c r="P70"/>
  <c r="P71" s="1"/>
  <c r="O70"/>
  <c r="N70"/>
  <c r="M70"/>
  <c r="L70"/>
  <c r="J70"/>
  <c r="I70"/>
  <c r="I71" s="1"/>
  <c r="H70"/>
  <c r="H71" s="1"/>
  <c r="D70"/>
  <c r="Y69"/>
  <c r="W69"/>
  <c r="S69"/>
  <c r="O69"/>
  <c r="K69"/>
  <c r="Y68"/>
  <c r="Y67"/>
  <c r="W67"/>
  <c r="S67"/>
  <c r="O67"/>
  <c r="K67"/>
  <c r="W66"/>
  <c r="S66"/>
  <c r="O66"/>
  <c r="K66"/>
  <c r="Y66" s="1"/>
  <c r="Y65"/>
  <c r="W65"/>
  <c r="S65"/>
  <c r="O65"/>
  <c r="K65"/>
  <c r="Y64"/>
  <c r="W64"/>
  <c r="S64"/>
  <c r="O64"/>
  <c r="K64"/>
  <c r="W63"/>
  <c r="S63"/>
  <c r="O63"/>
  <c r="K63"/>
  <c r="Y63" s="1"/>
  <c r="W60"/>
  <c r="V60"/>
  <c r="U60"/>
  <c r="T60"/>
  <c r="R60"/>
  <c r="R71" s="1"/>
  <c r="Q60"/>
  <c r="P60"/>
  <c r="S60" s="1"/>
  <c r="O60"/>
  <c r="N60"/>
  <c r="M60"/>
  <c r="L60"/>
  <c r="J60"/>
  <c r="J71" s="1"/>
  <c r="I60"/>
  <c r="H60"/>
  <c r="K60" s="1"/>
  <c r="Y60" s="1"/>
  <c r="D60"/>
  <c r="W59"/>
  <c r="S59"/>
  <c r="O59"/>
  <c r="K59"/>
  <c r="Y59" s="1"/>
  <c r="Y58"/>
  <c r="W58"/>
  <c r="S58"/>
  <c r="O58"/>
  <c r="K58"/>
  <c r="W57"/>
  <c r="S57"/>
  <c r="O57"/>
  <c r="K57"/>
  <c r="Y57" s="1"/>
  <c r="Y56"/>
  <c r="W56"/>
  <c r="S56"/>
  <c r="O56"/>
  <c r="K56"/>
  <c r="Y55"/>
  <c r="W55"/>
  <c r="S55"/>
  <c r="O55"/>
  <c r="K55"/>
  <c r="W54"/>
  <c r="S54"/>
  <c r="O54"/>
  <c r="K54"/>
  <c r="Y54" s="1"/>
  <c r="Y53"/>
  <c r="W53"/>
  <c r="S53"/>
  <c r="O53"/>
  <c r="K53"/>
  <c r="W50"/>
  <c r="W71" s="1"/>
  <c r="V50"/>
  <c r="V71" s="1"/>
  <c r="U50"/>
  <c r="U71" s="1"/>
  <c r="U72" s="1"/>
  <c r="U75" s="1"/>
  <c r="T50"/>
  <c r="T71" s="1"/>
  <c r="T72" s="1"/>
  <c r="T75" s="1"/>
  <c r="S50"/>
  <c r="R50"/>
  <c r="Q50"/>
  <c r="P50"/>
  <c r="O50"/>
  <c r="O71" s="1"/>
  <c r="N50"/>
  <c r="N71" s="1"/>
  <c r="M50"/>
  <c r="M71" s="1"/>
  <c r="M72" s="1"/>
  <c r="M75" s="1"/>
  <c r="L50"/>
  <c r="L71" s="1"/>
  <c r="L72" s="1"/>
  <c r="L75" s="1"/>
  <c r="K50"/>
  <c r="Y50" s="1"/>
  <c r="J50"/>
  <c r="I50"/>
  <c r="H50"/>
  <c r="D50"/>
  <c r="D71" s="1"/>
  <c r="Y49"/>
  <c r="W49"/>
  <c r="S49"/>
  <c r="O49"/>
  <c r="K49"/>
  <c r="W48"/>
  <c r="S48"/>
  <c r="O48"/>
  <c r="K48"/>
  <c r="Y48" s="1"/>
  <c r="Y47"/>
  <c r="W47"/>
  <c r="S47"/>
  <c r="O47"/>
  <c r="K47"/>
  <c r="Y46"/>
  <c r="W46"/>
  <c r="S46"/>
  <c r="O46"/>
  <c r="K46"/>
  <c r="W45"/>
  <c r="S45"/>
  <c r="O45"/>
  <c r="K45"/>
  <c r="Y45" s="1"/>
  <c r="W42"/>
  <c r="V42"/>
  <c r="U42"/>
  <c r="T42"/>
  <c r="R42"/>
  <c r="Q42"/>
  <c r="P42"/>
  <c r="S42" s="1"/>
  <c r="O42"/>
  <c r="N42"/>
  <c r="M42"/>
  <c r="L42"/>
  <c r="J42"/>
  <c r="I42"/>
  <c r="H42"/>
  <c r="K42" s="1"/>
  <c r="Y42" s="1"/>
  <c r="D42"/>
  <c r="W41"/>
  <c r="S41"/>
  <c r="O41"/>
  <c r="K41"/>
  <c r="Y41" s="1"/>
  <c r="Y40"/>
  <c r="W40"/>
  <c r="S40"/>
  <c r="O40"/>
  <c r="K40"/>
  <c r="W39"/>
  <c r="S39"/>
  <c r="O39"/>
  <c r="K39"/>
  <c r="Y39" s="1"/>
  <c r="Y38"/>
  <c r="W38"/>
  <c r="S38"/>
  <c r="O38"/>
  <c r="K38"/>
  <c r="Y37"/>
  <c r="W37"/>
  <c r="S37"/>
  <c r="O37"/>
  <c r="K37"/>
  <c r="W36"/>
  <c r="S36"/>
  <c r="O36"/>
  <c r="K36"/>
  <c r="Y36" s="1"/>
  <c r="W33"/>
  <c r="V33"/>
  <c r="U33"/>
  <c r="T33"/>
  <c r="R33"/>
  <c r="Q33"/>
  <c r="P33"/>
  <c r="S33" s="1"/>
  <c r="O33"/>
  <c r="N33"/>
  <c r="M33"/>
  <c r="L33"/>
  <c r="J33"/>
  <c r="I33"/>
  <c r="H33"/>
  <c r="K33" s="1"/>
  <c r="Y33" s="1"/>
  <c r="F33"/>
  <c r="D33"/>
  <c r="W32"/>
  <c r="S32"/>
  <c r="O32"/>
  <c r="K32"/>
  <c r="Y32" s="1"/>
  <c r="Y31"/>
  <c r="W31"/>
  <c r="S31"/>
  <c r="O31"/>
  <c r="K31"/>
  <c r="W30"/>
  <c r="S30"/>
  <c r="O30"/>
  <c r="K30"/>
  <c r="Y30" s="1"/>
  <c r="W29"/>
  <c r="S29"/>
  <c r="O29"/>
  <c r="K29"/>
  <c r="Y29" s="1"/>
  <c r="Y28"/>
  <c r="W28"/>
  <c r="S28"/>
  <c r="O28"/>
  <c r="K28"/>
  <c r="W27"/>
  <c r="S27"/>
  <c r="O27"/>
  <c r="K27"/>
  <c r="Y27" s="1"/>
  <c r="Y26"/>
  <c r="W26"/>
  <c r="S26"/>
  <c r="O26"/>
  <c r="K26"/>
  <c r="Y25"/>
  <c r="W25"/>
  <c r="S25"/>
  <c r="O25"/>
  <c r="K25"/>
  <c r="W24"/>
  <c r="S24"/>
  <c r="O24"/>
  <c r="K24"/>
  <c r="Y24" s="1"/>
  <c r="Y23"/>
  <c r="W23"/>
  <c r="S23"/>
  <c r="O23"/>
  <c r="K23"/>
  <c r="W22"/>
  <c r="S22"/>
  <c r="O22"/>
  <c r="K22"/>
  <c r="Y22" s="1"/>
  <c r="W21"/>
  <c r="S21"/>
  <c r="O21"/>
  <c r="K21"/>
  <c r="Y21" s="1"/>
  <c r="Y20"/>
  <c r="W20"/>
  <c r="S20"/>
  <c r="O20"/>
  <c r="K20"/>
  <c r="W19"/>
  <c r="S19"/>
  <c r="O19"/>
  <c r="K19"/>
  <c r="Y19" s="1"/>
  <c r="W15"/>
  <c r="W72" s="1"/>
  <c r="W75" s="1"/>
  <c r="V15"/>
  <c r="V72" s="1"/>
  <c r="V75" s="1"/>
  <c r="U15"/>
  <c r="T15"/>
  <c r="S15"/>
  <c r="R15"/>
  <c r="R72" s="1"/>
  <c r="R75" s="1"/>
  <c r="Q15"/>
  <c r="Q72" s="1"/>
  <c r="Q75" s="1"/>
  <c r="P15"/>
  <c r="O15"/>
  <c r="O72" s="1"/>
  <c r="O75" s="1"/>
  <c r="N15"/>
  <c r="N72" s="1"/>
  <c r="N75" s="1"/>
  <c r="M15"/>
  <c r="L15"/>
  <c r="K15"/>
  <c r="Y15" s="1"/>
  <c r="J15"/>
  <c r="I15"/>
  <c r="I72" s="1"/>
  <c r="I75" s="1"/>
  <c r="H15"/>
  <c r="H72" s="1"/>
  <c r="H75" s="1"/>
  <c r="D15"/>
  <c r="D72" s="1"/>
  <c r="D75" s="1"/>
  <c r="W14"/>
  <c r="S14"/>
  <c r="O14"/>
  <c r="K14"/>
  <c r="Y14" s="1"/>
  <c r="Y13"/>
  <c r="W13"/>
  <c r="S13"/>
  <c r="O13"/>
  <c r="K13"/>
  <c r="W12"/>
  <c r="S12"/>
  <c r="O12"/>
  <c r="K12"/>
  <c r="Y12" s="1"/>
  <c r="W11"/>
  <c r="S11"/>
  <c r="O11"/>
  <c r="K11"/>
  <c r="Y11" s="1"/>
  <c r="Y10"/>
  <c r="W10"/>
  <c r="S10"/>
  <c r="O10"/>
  <c r="K10"/>
  <c r="W9"/>
  <c r="S9"/>
  <c r="O9"/>
  <c r="K9"/>
  <c r="Y9" s="1"/>
  <c r="Y8"/>
  <c r="W8"/>
  <c r="S8"/>
  <c r="O8"/>
  <c r="K8"/>
  <c r="Y7"/>
  <c r="W7"/>
  <c r="S7"/>
  <c r="O7"/>
  <c r="K7"/>
  <c r="L5"/>
  <c r="M5" s="1"/>
  <c r="N5" s="1"/>
  <c r="O5" s="1"/>
  <c r="P5" s="1"/>
  <c r="Q5" s="1"/>
  <c r="R5" s="1"/>
  <c r="S5" s="1"/>
  <c r="T5" s="1"/>
  <c r="U5" s="1"/>
  <c r="V5" s="1"/>
  <c r="W5" s="1"/>
  <c r="K5"/>
  <c r="J5"/>
  <c r="I5"/>
  <c r="H5"/>
  <c r="A2"/>
  <c r="A1"/>
  <c r="J72" l="1"/>
  <c r="J75" s="1"/>
  <c r="P72"/>
  <c r="P75" s="1"/>
  <c r="K70"/>
  <c r="S70"/>
  <c r="S71" s="1"/>
  <c r="S72" s="1"/>
  <c r="S75" s="1"/>
  <c r="Y70" l="1"/>
  <c r="K71"/>
  <c r="Y71" l="1"/>
  <c r="K72"/>
  <c r="Y72" l="1"/>
  <c r="K75"/>
  <c r="Y75" s="1"/>
</calcChain>
</file>

<file path=xl/sharedStrings.xml><?xml version="1.0" encoding="utf-8"?>
<sst xmlns="http://schemas.openxmlformats.org/spreadsheetml/2006/main" count="87" uniqueCount="87">
  <si>
    <t>Prior Year</t>
  </si>
  <si>
    <t>July</t>
  </si>
  <si>
    <t>August</t>
  </si>
  <si>
    <t>September</t>
  </si>
  <si>
    <t>Q1</t>
  </si>
  <si>
    <t>October</t>
  </si>
  <si>
    <t>November</t>
  </si>
  <si>
    <t>December</t>
  </si>
  <si>
    <t>Q2</t>
  </si>
  <si>
    <t>January</t>
  </si>
  <si>
    <t>February</t>
  </si>
  <si>
    <t>March</t>
  </si>
  <si>
    <t>Q3</t>
  </si>
  <si>
    <t>April</t>
  </si>
  <si>
    <t>May</t>
  </si>
  <si>
    <t>June</t>
  </si>
  <si>
    <t>Q4</t>
  </si>
  <si>
    <t>Current Year</t>
  </si>
  <si>
    <t>Budget</t>
  </si>
  <si>
    <t>Annual Budget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</si>
  <si>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</si>
  <si>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</si>
  <si>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</si>
  <si>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</si>
  <si>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</si>
  <si>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</si>
  <si>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</si>
  <si>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</si>
  <si>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</si>
  <si>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</si>
  <si>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</si>
  <si>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</si>
  <si>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No. of Positions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</si>
  <si>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</si>
  <si>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</si>
  <si>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</si>
  <si>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</si>
  <si>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</si>
  <si>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</si>
  <si>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</si>
  <si>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</si>
  <si>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</si>
  <si>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</si>
  <si>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</si>
  <si>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</si>
  <si>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</si>
  <si>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</si>
  <si>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</si>
  <si>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</si>
  <si>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</si>
  <si>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</si>
  <si>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</si>
  <si>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</si>
  <si>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</si>
  <si>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</si>
  <si>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</si>
  <si>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</si>
  <si>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Mortgage Interest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</si>
  <si>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</si>
  <si>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</si>
  <si>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</si>
  <si>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</si>
  <si>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</si>
  <si>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</si>
  <si>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</si>
  <si>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</si>
  <si>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</si>
  <si>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</si>
  <si>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</si>
  <si>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</si>
  <si>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</si>
  <si>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</si>
  <si>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</si>
  <si>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</si>
  <si>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</si>
  <si>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</si>
  <si>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</si>
  <si>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</si>
  <si>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Interest Expense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</si>
  <si>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</si>
  <si>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</si>
  <si>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</si>
  <si>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</si>
  <si>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</si>
  <si>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</si>
  <si>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IDEAL ACADEMY</t>
  </si>
  <si>
    <t>312 STUDENTS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</si>
</sst>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0" xfId="3" applyFont="1"/>
    <xf numFmtId="0" fontId="4" fillId="0" borderId="0" xfId="3" applyFont="1"/>
    <xf numFmtId="0" fontId="4" fillId="0" borderId="0" xfId="3" applyFont="1" applyFill="1" applyBorder="1"/>
    <xf numFmtId="0" fontId="4" fillId="0" borderId="0" xfId="3" applyFont="1" applyFill="1"/>
    <xf numFmtId="0" fontId="5" fillId="0" borderId="0" xfId="3" applyFont="1" applyBorder="1"/>
    <xf numFmtId="0" fontId="4" fillId="0" borderId="0" xfId="3" applyFont="1" applyBorder="1"/>
    <xf numFmtId="17" fontId="3" fillId="0" borderId="1" xfId="3" applyNumberFormat="1" applyFont="1" applyFill="1" applyBorder="1" applyAlignment="1">
      <alignment horizontal="center"/>
    </xf>
    <xf numFmtId="17" fontId="3" fillId="0" borderId="0" xfId="3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3" fillId="0" borderId="0" xfId="3" applyFont="1" applyFill="1" applyBorder="1"/>
    <xf numFmtId="164" fontId="4" fillId="2" borderId="3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4" fillId="0" borderId="0" xfId="3" applyNumberFormat="1" applyFont="1"/>
    <xf numFmtId="164" fontId="4" fillId="0" borderId="2" xfId="3" applyNumberFormat="1" applyFont="1" applyBorder="1"/>
    <xf numFmtId="0" fontId="3" fillId="0" borderId="4" xfId="3" applyFont="1" applyFill="1" applyBorder="1"/>
    <xf numFmtId="43" fontId="3" fillId="0" borderId="4" xfId="1" applyFont="1" applyFill="1" applyBorder="1"/>
    <xf numFmtId="43" fontId="3" fillId="0" borderId="0" xfId="1" applyFont="1" applyFill="1" applyBorder="1"/>
    <xf numFmtId="43" fontId="5" fillId="0" borderId="0" xfId="1" applyFont="1" applyBorder="1"/>
    <xf numFmtId="43" fontId="4" fillId="0" borderId="0" xfId="1" applyFont="1"/>
    <xf numFmtId="0" fontId="3" fillId="0" borderId="0" xfId="3" applyFont="1" applyBorder="1"/>
    <xf numFmtId="5" fontId="3" fillId="0" borderId="0" xfId="3" applyNumberFormat="1" applyFont="1" applyBorder="1"/>
    <xf numFmtId="5" fontId="3" fillId="0" borderId="0" xfId="3" applyNumberFormat="1" applyFont="1" applyFill="1" applyBorder="1"/>
    <xf numFmtId="5" fontId="4" fillId="0" borderId="0" xfId="3" applyNumberFormat="1" applyFont="1" applyFill="1" applyBorder="1"/>
    <xf numFmtId="0" fontId="6" fillId="0" borderId="0" xfId="3" applyFont="1" applyFill="1" applyBorder="1"/>
    <xf numFmtId="164" fontId="4" fillId="2" borderId="3" xfId="1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 applyBorder="1"/>
    <xf numFmtId="164" fontId="3" fillId="0" borderId="4" xfId="3" applyNumberFormat="1" applyFont="1" applyFill="1" applyBorder="1"/>
    <xf numFmtId="164" fontId="3" fillId="0" borderId="0" xfId="3" applyNumberFormat="1" applyFont="1" applyFill="1" applyBorder="1"/>
    <xf numFmtId="0" fontId="6" fillId="0" borderId="0" xfId="3" applyFont="1" applyBorder="1"/>
    <xf numFmtId="0" fontId="3" fillId="0" borderId="4" xfId="3" applyFont="1" applyBorder="1"/>
    <xf numFmtId="164" fontId="3" fillId="0" borderId="4" xfId="3" applyNumberFormat="1" applyFont="1" applyBorder="1"/>
    <xf numFmtId="164" fontId="3" fillId="0" borderId="1" xfId="3" applyNumberFormat="1" applyFont="1" applyBorder="1"/>
    <xf numFmtId="164" fontId="3" fillId="0" borderId="2" xfId="3" applyNumberFormat="1" applyFont="1" applyFill="1" applyBorder="1"/>
    <xf numFmtId="44" fontId="3" fillId="0" borderId="4" xfId="2" applyFont="1" applyFill="1" applyBorder="1"/>
    <xf numFmtId="44" fontId="3" fillId="0" borderId="0" xfId="2" applyFont="1" applyFill="1" applyBorder="1"/>
    <xf numFmtId="44" fontId="5" fillId="0" borderId="0" xfId="2" applyFont="1" applyBorder="1"/>
    <xf numFmtId="44" fontId="4" fillId="0" borderId="0" xfId="2" applyFont="1"/>
  </cellXfs>
  <cellStyles count="4">
    <cellStyle name="Comma" xfId="1" builtinId="3"/>
    <cellStyle name="Currency" xfId="2" builtinId="4"/>
    <cellStyle name="Normal" xfId="0" builtinId="0"/>
    <cellStyle name="Normal_PSCB financials reporting template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rim%20Financials%20Templa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 Sheet"/>
      <sheetName val="Enrollment"/>
      <sheetName val="Annual Budget"/>
      <sheetName val="Statement of Activites"/>
      <sheetName val="Statement of Financial Position"/>
      <sheetName val="References"/>
    </sheetNames>
    <sheetDataSet>
      <sheetData sheetId="0">
        <row r="2">
          <cell r="A2" t="str">
            <v>Enter School Name</v>
          </cell>
        </row>
        <row r="8">
          <cell r="A8" t="str">
            <v>Enter Fiscal Year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75"/>
  <sheetViews>
    <sheetView tabSelected="1" workbookViewId="0">
      <selection activeCell="D3" sqref="D3"/>
    </sheetView>
  </sheetViews>
  <sheetFormatPr defaultColWidth="9.140625" defaultRowHeight="12.75" customHeight="1"/>
  <cols>
    <col min="1" max="1" width="1.85546875" style="2" customWidth="1"/>
    <col min="2" max="2" width="30.42578125" style="2" customWidth="1"/>
    <col min="3" max="3" width="2.85546875" style="2" customWidth="1"/>
    <col min="4" max="4" width="10.7109375" style="2" customWidth="1"/>
    <col min="5" max="5" width="2.7109375" style="3" customWidth="1"/>
    <col min="6" max="6" width="10.7109375" style="4" customWidth="1"/>
    <col min="7" max="7" width="2.7109375" style="3" customWidth="1"/>
    <col min="8" max="8" width="12.28515625" style="2" customWidth="1"/>
    <col min="9" max="10" width="10.7109375" style="2" customWidth="1"/>
    <col min="11" max="12" width="12.140625" style="2" customWidth="1"/>
    <col min="13" max="14" width="10.7109375" style="2" customWidth="1"/>
    <col min="15" max="16" width="12.85546875" style="2" customWidth="1"/>
    <col min="17" max="18" width="10.7109375" style="2" customWidth="1"/>
    <col min="19" max="20" width="13" style="2" customWidth="1"/>
    <col min="21" max="21" width="10.7109375" style="2" customWidth="1"/>
    <col min="22" max="22" width="11.28515625" style="2" customWidth="1"/>
    <col min="23" max="24" width="12.85546875" style="2" customWidth="1"/>
    <col min="25" max="25" width="14.85546875" style="2" customWidth="1"/>
    <col min="26" max="16384" width="9.140625" style="2"/>
  </cols>
  <sheetData>
    <row r="1" spans="1:25" ht="12.75" customHeight="1">
      <c r="A1" s="1" t="str">
        <f>'[1]Cover Sheet'!A2</f>
        <v>Enter School Name</v>
      </c>
      <c r="B1" s="1"/>
      <c r="D1" s="2" t="s">
        <v>85</v>
      </c>
    </row>
    <row r="2" spans="1:25" ht="12.75" customHeight="1">
      <c r="A2" s="2" t="str">
        <f>'[1]Cover Sheet'!A8&amp;" Annual Budget"</f>
        <v>Enter Fiscal Year Annual Budget</v>
      </c>
      <c r="D2" s="2" t="s">
        <v>86</v>
      </c>
    </row>
    <row r="3" spans="1:25">
      <c r="A3" s="5"/>
      <c r="B3" s="6"/>
      <c r="C3" s="5"/>
      <c r="D3" s="6"/>
      <c r="F3" s="3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</row>
    <row r="4" spans="1:25">
      <c r="A4" s="3"/>
      <c r="B4" s="3"/>
      <c r="C4" s="5"/>
      <c r="D4" s="7" t="s">
        <v>0</v>
      </c>
      <c r="E4" s="8"/>
      <c r="F4" s="8"/>
      <c r="G4" s="8"/>
      <c r="H4" s="7" t="s">
        <v>1</v>
      </c>
      <c r="I4" s="7" t="s">
        <v>2</v>
      </c>
      <c r="J4" s="7" t="s">
        <v>3</v>
      </c>
      <c r="K4" s="7" t="s">
        <v>4</v>
      </c>
      <c r="L4" s="7" t="s">
        <v>5</v>
      </c>
      <c r="M4" s="7" t="s">
        <v>6</v>
      </c>
      <c r="N4" s="7" t="s">
        <v>7</v>
      </c>
      <c r="O4" s="7" t="s">
        <v>8</v>
      </c>
      <c r="P4" s="7" t="s">
        <v>9</v>
      </c>
      <c r="Q4" s="7" t="s">
        <v>10</v>
      </c>
      <c r="R4" s="7" t="s">
        <v>11</v>
      </c>
      <c r="S4" s="7" t="s">
        <v>12</v>
      </c>
      <c r="T4" s="7" t="s">
        <v>13</v>
      </c>
      <c r="U4" s="7" t="s">
        <v>14</v>
      </c>
      <c r="V4" s="7" t="s">
        <v>15</v>
      </c>
      <c r="W4" s="7" t="s">
        <v>16</v>
      </c>
      <c r="X4" s="5"/>
      <c r="Y4" s="7" t="s">
        <v>17</v>
      </c>
    </row>
    <row r="5" spans="1:25">
      <c r="B5" s="3"/>
      <c r="C5" s="5"/>
      <c r="D5" s="9" t="s">
        <v>18</v>
      </c>
      <c r="E5" s="10"/>
      <c r="F5" s="10"/>
      <c r="G5" s="10"/>
      <c r="H5" s="9" t="str">
        <f>D5</f>
        <v>Budget</v>
      </c>
      <c r="I5" s="9" t="str">
        <f>H5</f>
        <v>Budget</v>
      </c>
      <c r="J5" s="9" t="str">
        <f t="shared" ref="J5:W5" si="0">I5</f>
        <v>Budget</v>
      </c>
      <c r="K5" s="9" t="str">
        <f t="shared" si="0"/>
        <v>Budget</v>
      </c>
      <c r="L5" s="9" t="str">
        <f t="shared" si="0"/>
        <v>Budget</v>
      </c>
      <c r="M5" s="9" t="str">
        <f t="shared" si="0"/>
        <v>Budget</v>
      </c>
      <c r="N5" s="9" t="str">
        <f t="shared" si="0"/>
        <v>Budget</v>
      </c>
      <c r="O5" s="9" t="str">
        <f t="shared" si="0"/>
        <v>Budget</v>
      </c>
      <c r="P5" s="9" t="str">
        <f t="shared" si="0"/>
        <v>Budget</v>
      </c>
      <c r="Q5" s="9" t="str">
        <f t="shared" si="0"/>
        <v>Budget</v>
      </c>
      <c r="R5" s="9" t="str">
        <f t="shared" si="0"/>
        <v>Budget</v>
      </c>
      <c r="S5" s="9" t="str">
        <f t="shared" si="0"/>
        <v>Budget</v>
      </c>
      <c r="T5" s="9" t="str">
        <f t="shared" si="0"/>
        <v>Budget</v>
      </c>
      <c r="U5" s="9" t="str">
        <f t="shared" si="0"/>
        <v>Budget</v>
      </c>
      <c r="V5" s="9" t="str">
        <f t="shared" si="0"/>
        <v>Budget</v>
      </c>
      <c r="W5" s="9" t="str">
        <f t="shared" si="0"/>
        <v>Budget</v>
      </c>
      <c r="X5" s="5"/>
      <c r="Y5" s="9" t="s">
        <v>19</v>
      </c>
    </row>
    <row r="6" spans="1:25">
      <c r="A6" s="11" t="s">
        <v>20</v>
      </c>
      <c r="B6" s="3"/>
      <c r="C6" s="5"/>
      <c r="X6" s="5"/>
    </row>
    <row r="7" spans="1:25">
      <c r="A7" s="6"/>
      <c r="B7" s="6" t="s">
        <v>21</v>
      </c>
      <c r="C7" s="5"/>
      <c r="D7" s="12"/>
      <c r="E7" s="13"/>
      <c r="F7" s="13"/>
      <c r="G7" s="13"/>
      <c r="H7" s="12">
        <v>947802.25</v>
      </c>
      <c r="I7" s="12"/>
      <c r="J7" s="12"/>
      <c r="K7" s="13">
        <f>SUM(H7:J7)</f>
        <v>947802.25</v>
      </c>
      <c r="L7" s="12">
        <v>947802.25</v>
      </c>
      <c r="M7" s="12"/>
      <c r="N7" s="12"/>
      <c r="O7" s="13">
        <f>SUM(L7:N7)</f>
        <v>947802.25</v>
      </c>
      <c r="P7" s="12">
        <v>947802.25</v>
      </c>
      <c r="Q7" s="12"/>
      <c r="R7" s="12"/>
      <c r="S7" s="13">
        <f>SUM(P7:R7)</f>
        <v>947802.25</v>
      </c>
      <c r="T7" s="12">
        <v>947802.25</v>
      </c>
      <c r="U7" s="12"/>
      <c r="V7" s="12"/>
      <c r="W7" s="13">
        <f>SUM(T7:V7)</f>
        <v>947802.25</v>
      </c>
      <c r="X7" s="5"/>
      <c r="Y7" s="14">
        <f>SUM(K7,O7,S7,W7)</f>
        <v>3791209</v>
      </c>
    </row>
    <row r="8" spans="1:25">
      <c r="A8" s="6"/>
      <c r="B8" s="6" t="s">
        <v>22</v>
      </c>
      <c r="C8" s="5"/>
      <c r="D8" s="12"/>
      <c r="E8" s="13"/>
      <c r="F8" s="13"/>
      <c r="G8" s="13"/>
      <c r="H8" s="12">
        <v>97193.25</v>
      </c>
      <c r="I8" s="12"/>
      <c r="J8" s="12"/>
      <c r="K8" s="13">
        <f t="shared" ref="K8:K15" si="1">SUM(H8:J8)</f>
        <v>97193.25</v>
      </c>
      <c r="L8" s="12">
        <v>97193.25</v>
      </c>
      <c r="M8" s="12"/>
      <c r="N8" s="12"/>
      <c r="O8" s="13">
        <f t="shared" ref="O8:O15" si="2">SUM(L8:N8)</f>
        <v>97193.25</v>
      </c>
      <c r="P8" s="12">
        <v>97193</v>
      </c>
      <c r="Q8" s="12"/>
      <c r="R8" s="12"/>
      <c r="S8" s="13">
        <f t="shared" ref="S8:S15" si="3">SUM(P8:R8)</f>
        <v>97193</v>
      </c>
      <c r="T8" s="12">
        <v>97193</v>
      </c>
      <c r="U8" s="12"/>
      <c r="V8" s="12"/>
      <c r="W8" s="13">
        <f t="shared" ref="W8:W15" si="4">SUM(T8:V8)</f>
        <v>97193</v>
      </c>
      <c r="X8" s="5"/>
      <c r="Y8" s="14">
        <f t="shared" ref="Y8:Y15" si="5">SUM(K8,O8,S8,W8)</f>
        <v>388772.5</v>
      </c>
    </row>
    <row r="9" spans="1:25">
      <c r="A9" s="6"/>
      <c r="B9" s="6" t="s">
        <v>23</v>
      </c>
      <c r="C9" s="5"/>
      <c r="D9" s="12"/>
      <c r="E9" s="13"/>
      <c r="F9" s="13"/>
      <c r="G9" s="13"/>
      <c r="H9" s="12">
        <v>300893</v>
      </c>
      <c r="I9" s="12"/>
      <c r="J9" s="12"/>
      <c r="K9" s="13">
        <f t="shared" si="1"/>
        <v>300893</v>
      </c>
      <c r="L9" s="12">
        <v>702084</v>
      </c>
      <c r="M9" s="12"/>
      <c r="N9" s="12"/>
      <c r="O9" s="13">
        <f t="shared" si="2"/>
        <v>702084</v>
      </c>
      <c r="P9" s="12"/>
      <c r="Q9" s="12"/>
      <c r="R9" s="12"/>
      <c r="S9" s="13">
        <f t="shared" si="3"/>
        <v>0</v>
      </c>
      <c r="T9" s="12"/>
      <c r="U9" s="12"/>
      <c r="V9" s="12"/>
      <c r="W9" s="13">
        <f t="shared" si="4"/>
        <v>0</v>
      </c>
      <c r="X9" s="5"/>
      <c r="Y9" s="14">
        <f t="shared" si="5"/>
        <v>1002977</v>
      </c>
    </row>
    <row r="10" spans="1:25">
      <c r="A10" s="6"/>
      <c r="B10" s="6" t="s">
        <v>24</v>
      </c>
      <c r="C10" s="5"/>
      <c r="D10" s="12"/>
      <c r="E10" s="13"/>
      <c r="F10" s="13"/>
      <c r="G10" s="13"/>
      <c r="H10" s="12"/>
      <c r="I10" s="12"/>
      <c r="J10" s="12"/>
      <c r="K10" s="13">
        <f t="shared" si="1"/>
        <v>0</v>
      </c>
      <c r="L10" s="12"/>
      <c r="M10" s="12"/>
      <c r="N10" s="12"/>
      <c r="O10" s="13">
        <f t="shared" si="2"/>
        <v>0</v>
      </c>
      <c r="P10" s="12"/>
      <c r="Q10" s="12"/>
      <c r="R10" s="12"/>
      <c r="S10" s="13">
        <f t="shared" si="3"/>
        <v>0</v>
      </c>
      <c r="T10" s="12"/>
      <c r="U10" s="12"/>
      <c r="V10" s="12"/>
      <c r="W10" s="13">
        <f t="shared" si="4"/>
        <v>0</v>
      </c>
      <c r="X10" s="5"/>
      <c r="Y10" s="14">
        <f t="shared" si="5"/>
        <v>0</v>
      </c>
    </row>
    <row r="11" spans="1:25">
      <c r="A11" s="6"/>
      <c r="B11" s="6" t="s">
        <v>25</v>
      </c>
      <c r="C11" s="5"/>
      <c r="D11" s="12"/>
      <c r="E11" s="13"/>
      <c r="F11" s="13"/>
      <c r="G11" s="13"/>
      <c r="H11" s="12">
        <v>39162.83</v>
      </c>
      <c r="I11" s="12">
        <v>39162.83</v>
      </c>
      <c r="J11" s="12">
        <v>39162.83</v>
      </c>
      <c r="K11" s="13">
        <f t="shared" si="1"/>
        <v>117488.49</v>
      </c>
      <c r="L11" s="12">
        <v>39162.83</v>
      </c>
      <c r="M11" s="12">
        <v>39162.83</v>
      </c>
      <c r="N11" s="12">
        <v>39162.83</v>
      </c>
      <c r="O11" s="13">
        <f t="shared" si="2"/>
        <v>117488.49</v>
      </c>
      <c r="P11" s="12">
        <v>39162.83</v>
      </c>
      <c r="Q11" s="12">
        <v>39162.83</v>
      </c>
      <c r="R11" s="12">
        <v>39162.83</v>
      </c>
      <c r="S11" s="13">
        <f t="shared" si="3"/>
        <v>117488.49</v>
      </c>
      <c r="T11" s="12">
        <v>39162.83</v>
      </c>
      <c r="U11" s="12">
        <v>39162.83</v>
      </c>
      <c r="V11" s="12">
        <v>39162.93</v>
      </c>
      <c r="W11" s="13">
        <f t="shared" si="4"/>
        <v>117488.59</v>
      </c>
      <c r="X11" s="5"/>
      <c r="Y11" s="14">
        <f t="shared" si="5"/>
        <v>469954.06000000006</v>
      </c>
    </row>
    <row r="12" spans="1:25">
      <c r="A12" s="6"/>
      <c r="B12" s="6" t="s">
        <v>26</v>
      </c>
      <c r="C12" s="5"/>
      <c r="D12" s="12"/>
      <c r="E12" s="13"/>
      <c r="F12" s="13"/>
      <c r="G12" s="13"/>
      <c r="H12" s="12"/>
      <c r="I12" s="12"/>
      <c r="J12" s="12"/>
      <c r="K12" s="13">
        <f t="shared" si="1"/>
        <v>0</v>
      </c>
      <c r="L12" s="12"/>
      <c r="M12" s="12"/>
      <c r="N12" s="12"/>
      <c r="O12" s="13">
        <f t="shared" si="2"/>
        <v>0</v>
      </c>
      <c r="P12" s="12"/>
      <c r="Q12" s="12"/>
      <c r="R12" s="12"/>
      <c r="S12" s="13">
        <f t="shared" si="3"/>
        <v>0</v>
      </c>
      <c r="T12" s="12"/>
      <c r="U12" s="12"/>
      <c r="V12" s="12"/>
      <c r="W12" s="13">
        <f t="shared" si="4"/>
        <v>0</v>
      </c>
      <c r="X12" s="5"/>
      <c r="Y12" s="14">
        <f t="shared" si="5"/>
        <v>0</v>
      </c>
    </row>
    <row r="13" spans="1:25">
      <c r="A13" s="6"/>
      <c r="B13" s="6" t="s">
        <v>27</v>
      </c>
      <c r="C13" s="5"/>
      <c r="D13" s="12"/>
      <c r="E13" s="13"/>
      <c r="F13" s="13"/>
      <c r="G13" s="13"/>
      <c r="H13" s="12">
        <v>1250</v>
      </c>
      <c r="I13" s="12">
        <v>1250</v>
      </c>
      <c r="J13" s="12">
        <v>1250</v>
      </c>
      <c r="K13" s="13">
        <f t="shared" si="1"/>
        <v>3750</v>
      </c>
      <c r="L13" s="12">
        <v>1250</v>
      </c>
      <c r="M13" s="12">
        <v>1250</v>
      </c>
      <c r="N13" s="12">
        <v>1250</v>
      </c>
      <c r="O13" s="13">
        <f t="shared" si="2"/>
        <v>3750</v>
      </c>
      <c r="P13" s="12">
        <v>1250</v>
      </c>
      <c r="Q13" s="12">
        <v>1250</v>
      </c>
      <c r="R13" s="12">
        <v>1250</v>
      </c>
      <c r="S13" s="13">
        <f t="shared" si="3"/>
        <v>3750</v>
      </c>
      <c r="T13" s="12">
        <v>1250</v>
      </c>
      <c r="U13" s="12">
        <v>1250</v>
      </c>
      <c r="V13" s="12">
        <v>1250</v>
      </c>
      <c r="W13" s="13">
        <f t="shared" si="4"/>
        <v>3750</v>
      </c>
      <c r="X13" s="5"/>
      <c r="Y13" s="14">
        <f t="shared" si="5"/>
        <v>15000</v>
      </c>
    </row>
    <row r="14" spans="1:25">
      <c r="A14" s="6"/>
      <c r="B14" s="6" t="s">
        <v>28</v>
      </c>
      <c r="C14" s="5"/>
      <c r="D14" s="12"/>
      <c r="E14" s="13"/>
      <c r="F14" s="13"/>
      <c r="G14" s="13"/>
      <c r="H14" s="12">
        <v>3100</v>
      </c>
      <c r="I14" s="12">
        <v>3100</v>
      </c>
      <c r="J14" s="12">
        <v>3100</v>
      </c>
      <c r="K14" s="13">
        <f t="shared" si="1"/>
        <v>9300</v>
      </c>
      <c r="L14" s="12">
        <v>3100</v>
      </c>
      <c r="M14" s="12">
        <v>3100</v>
      </c>
      <c r="N14" s="12">
        <v>3100</v>
      </c>
      <c r="O14" s="13">
        <f t="shared" si="2"/>
        <v>9300</v>
      </c>
      <c r="P14" s="12">
        <v>3100</v>
      </c>
      <c r="Q14" s="12">
        <v>3100</v>
      </c>
      <c r="R14" s="12">
        <v>3100</v>
      </c>
      <c r="S14" s="13">
        <f t="shared" si="3"/>
        <v>9300</v>
      </c>
      <c r="T14" s="12">
        <v>3100</v>
      </c>
      <c r="U14" s="12">
        <v>3100</v>
      </c>
      <c r="V14" s="12">
        <v>3100</v>
      </c>
      <c r="W14" s="13">
        <f t="shared" si="4"/>
        <v>9300</v>
      </c>
      <c r="X14" s="5"/>
      <c r="Y14" s="15">
        <f t="shared" si="5"/>
        <v>37200</v>
      </c>
    </row>
    <row r="15" spans="1:25">
      <c r="A15" s="6"/>
      <c r="B15" s="16" t="s">
        <v>29</v>
      </c>
      <c r="C15" s="5"/>
      <c r="D15" s="17">
        <f>SUM(D7:D14)</f>
        <v>0</v>
      </c>
      <c r="E15" s="18"/>
      <c r="F15" s="18"/>
      <c r="G15" s="18"/>
      <c r="H15" s="17">
        <f>SUM(H7:H14)</f>
        <v>1389401.33</v>
      </c>
      <c r="I15" s="17">
        <f t="shared" ref="I15:J15" si="6">SUM(I7:I14)</f>
        <v>43512.83</v>
      </c>
      <c r="J15" s="17">
        <f t="shared" si="6"/>
        <v>43512.83</v>
      </c>
      <c r="K15" s="17">
        <f t="shared" si="1"/>
        <v>1476426.9900000002</v>
      </c>
      <c r="L15" s="17">
        <f>SUM(L7:L14)</f>
        <v>1790592.33</v>
      </c>
      <c r="M15" s="17">
        <f t="shared" ref="M15:N15" si="7">SUM(M7:M14)</f>
        <v>43512.83</v>
      </c>
      <c r="N15" s="17">
        <f t="shared" si="7"/>
        <v>43512.83</v>
      </c>
      <c r="O15" s="17">
        <f t="shared" si="2"/>
        <v>1877617.9900000002</v>
      </c>
      <c r="P15" s="17">
        <f>SUM(P7:P14)</f>
        <v>1088508.08</v>
      </c>
      <c r="Q15" s="17">
        <f t="shared" ref="Q15:R15" si="8">SUM(Q7:Q14)</f>
        <v>43512.83</v>
      </c>
      <c r="R15" s="17">
        <f t="shared" si="8"/>
        <v>43512.83</v>
      </c>
      <c r="S15" s="17">
        <f t="shared" si="3"/>
        <v>1175533.7400000002</v>
      </c>
      <c r="T15" s="17">
        <f>SUM(T7:T14)</f>
        <v>1088508.08</v>
      </c>
      <c r="U15" s="17">
        <f t="shared" ref="U15:V15" si="9">SUM(U7:U14)</f>
        <v>43512.83</v>
      </c>
      <c r="V15" s="17">
        <f t="shared" si="9"/>
        <v>43512.93</v>
      </c>
      <c r="W15" s="17">
        <f t="shared" si="4"/>
        <v>1175533.8400000001</v>
      </c>
      <c r="X15" s="19"/>
      <c r="Y15" s="20">
        <f t="shared" si="5"/>
        <v>5705112.5600000005</v>
      </c>
    </row>
    <row r="16" spans="1:25">
      <c r="A16" s="6"/>
      <c r="B16" s="21"/>
      <c r="C16" s="5"/>
      <c r="D16" s="22"/>
      <c r="E16" s="23"/>
      <c r="F16" s="23"/>
      <c r="G16" s="23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5"/>
    </row>
    <row r="17" spans="1:25">
      <c r="A17" s="1" t="s">
        <v>30</v>
      </c>
      <c r="B17" s="3"/>
      <c r="C17" s="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5"/>
    </row>
    <row r="18" spans="1:25" ht="13.5">
      <c r="A18" s="25" t="s">
        <v>31</v>
      </c>
      <c r="B18" s="3"/>
      <c r="C18" s="5"/>
      <c r="D18" s="3"/>
      <c r="F18" s="3" t="s">
        <v>32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5"/>
    </row>
    <row r="19" spans="1:25">
      <c r="A19" s="6"/>
      <c r="B19" s="3" t="s">
        <v>33</v>
      </c>
      <c r="C19" s="5"/>
      <c r="D19" s="26"/>
      <c r="E19" s="27"/>
      <c r="F19" s="26">
        <v>1</v>
      </c>
      <c r="G19" s="27"/>
      <c r="H19" s="26">
        <v>8750</v>
      </c>
      <c r="I19" s="26">
        <v>8750</v>
      </c>
      <c r="J19" s="26">
        <v>8750</v>
      </c>
      <c r="K19" s="28">
        <f t="shared" ref="K19:K33" si="10">SUM(H19:J19)</f>
        <v>26250</v>
      </c>
      <c r="L19" s="26">
        <v>8750</v>
      </c>
      <c r="M19" s="26">
        <v>8750</v>
      </c>
      <c r="N19" s="26">
        <v>8750</v>
      </c>
      <c r="O19" s="28">
        <f t="shared" ref="O19:O33" si="11">SUM(L19:N19)</f>
        <v>26250</v>
      </c>
      <c r="P19" s="26">
        <v>8750</v>
      </c>
      <c r="Q19" s="26">
        <v>8750</v>
      </c>
      <c r="R19" s="26">
        <v>8750</v>
      </c>
      <c r="S19" s="28">
        <f t="shared" ref="S19:S33" si="12">SUM(P19:R19)</f>
        <v>26250</v>
      </c>
      <c r="T19" s="26">
        <v>8750</v>
      </c>
      <c r="U19" s="26">
        <v>8750</v>
      </c>
      <c r="V19" s="26">
        <v>8750</v>
      </c>
      <c r="W19" s="28">
        <f t="shared" ref="W19:W33" si="13">SUM(T19:V19)</f>
        <v>26250</v>
      </c>
      <c r="X19" s="5"/>
      <c r="Y19" s="14">
        <f t="shared" ref="Y19:Y33" si="14">SUM(K19,O19,S19,W19)</f>
        <v>105000</v>
      </c>
    </row>
    <row r="20" spans="1:25">
      <c r="A20" s="6"/>
      <c r="B20" s="3" t="s">
        <v>34</v>
      </c>
      <c r="C20" s="5"/>
      <c r="D20" s="26"/>
      <c r="E20" s="27"/>
      <c r="F20" s="26">
        <v>31</v>
      </c>
      <c r="G20" s="27"/>
      <c r="H20" s="26">
        <v>84598</v>
      </c>
      <c r="I20" s="26">
        <v>84598</v>
      </c>
      <c r="J20" s="26">
        <v>122097.75</v>
      </c>
      <c r="K20" s="28">
        <f t="shared" si="10"/>
        <v>291293.75</v>
      </c>
      <c r="L20" s="26">
        <v>122097.75</v>
      </c>
      <c r="M20" s="26">
        <v>122097.75</v>
      </c>
      <c r="N20" s="26">
        <v>122097.75</v>
      </c>
      <c r="O20" s="28">
        <f t="shared" si="11"/>
        <v>366293.25</v>
      </c>
      <c r="P20" s="26">
        <v>122097.75</v>
      </c>
      <c r="Q20" s="26">
        <v>122097.75</v>
      </c>
      <c r="R20" s="26">
        <v>122097.75</v>
      </c>
      <c r="S20" s="28">
        <f t="shared" si="12"/>
        <v>366293.25</v>
      </c>
      <c r="T20" s="26">
        <v>122097.75</v>
      </c>
      <c r="U20" s="26">
        <v>122097.75</v>
      </c>
      <c r="V20" s="26">
        <v>122097.75</v>
      </c>
      <c r="W20" s="28">
        <f t="shared" si="13"/>
        <v>366293.25</v>
      </c>
      <c r="X20" s="5"/>
      <c r="Y20" s="14">
        <f t="shared" si="14"/>
        <v>1390173.5</v>
      </c>
    </row>
    <row r="21" spans="1:25">
      <c r="A21" s="6"/>
      <c r="B21" s="3" t="s">
        <v>35</v>
      </c>
      <c r="C21" s="5"/>
      <c r="D21" s="26"/>
      <c r="E21" s="27"/>
      <c r="F21" s="26">
        <v>3</v>
      </c>
      <c r="G21" s="27"/>
      <c r="H21" s="26">
        <v>8283.16</v>
      </c>
      <c r="I21" s="26">
        <v>8283.16</v>
      </c>
      <c r="J21" s="26">
        <v>8283.16</v>
      </c>
      <c r="K21" s="28">
        <f t="shared" si="10"/>
        <v>24849.48</v>
      </c>
      <c r="L21" s="26">
        <v>8283.16</v>
      </c>
      <c r="M21" s="26">
        <v>8283.16</v>
      </c>
      <c r="N21" s="26">
        <v>8283.16</v>
      </c>
      <c r="O21" s="28">
        <f t="shared" si="11"/>
        <v>24849.48</v>
      </c>
      <c r="P21" s="26">
        <v>8283.16</v>
      </c>
      <c r="Q21" s="26">
        <v>8283.16</v>
      </c>
      <c r="R21" s="26">
        <v>8283.16</v>
      </c>
      <c r="S21" s="28">
        <f t="shared" si="12"/>
        <v>24849.48</v>
      </c>
      <c r="T21" s="26">
        <v>8283.16</v>
      </c>
      <c r="U21" s="26">
        <v>8283.16</v>
      </c>
      <c r="V21" s="26">
        <v>8283.16</v>
      </c>
      <c r="W21" s="28">
        <f t="shared" si="13"/>
        <v>24849.48</v>
      </c>
      <c r="X21" s="5"/>
      <c r="Y21" s="14">
        <f t="shared" si="14"/>
        <v>99397.92</v>
      </c>
    </row>
    <row r="22" spans="1:25">
      <c r="A22" s="6"/>
      <c r="B22" s="3" t="s">
        <v>36</v>
      </c>
      <c r="C22" s="5"/>
      <c r="D22" s="26"/>
      <c r="E22" s="27"/>
      <c r="F22" s="26">
        <v>12</v>
      </c>
      <c r="G22" s="27"/>
      <c r="H22" s="26">
        <v>41460</v>
      </c>
      <c r="I22" s="26">
        <v>41460</v>
      </c>
      <c r="J22" s="26"/>
      <c r="K22" s="28">
        <f t="shared" si="10"/>
        <v>82920</v>
      </c>
      <c r="L22" s="26"/>
      <c r="M22" s="26"/>
      <c r="N22" s="26"/>
      <c r="O22" s="28">
        <f t="shared" si="11"/>
        <v>0</v>
      </c>
      <c r="P22" s="26"/>
      <c r="Q22" s="26"/>
      <c r="R22" s="26"/>
      <c r="S22" s="28">
        <f t="shared" si="12"/>
        <v>0</v>
      </c>
      <c r="T22" s="26"/>
      <c r="U22" s="26"/>
      <c r="V22" s="26"/>
      <c r="W22" s="28">
        <f t="shared" si="13"/>
        <v>0</v>
      </c>
      <c r="X22" s="5"/>
      <c r="Y22" s="14">
        <f t="shared" si="14"/>
        <v>82920</v>
      </c>
    </row>
    <row r="23" spans="1:25">
      <c r="A23" s="6"/>
      <c r="B23" s="3" t="s">
        <v>37</v>
      </c>
      <c r="C23" s="5"/>
      <c r="D23" s="26"/>
      <c r="E23" s="27"/>
      <c r="F23" s="26">
        <v>8</v>
      </c>
      <c r="G23" s="27"/>
      <c r="H23" s="26">
        <v>13627</v>
      </c>
      <c r="I23" s="26">
        <v>13627</v>
      </c>
      <c r="J23" s="26">
        <v>17587</v>
      </c>
      <c r="K23" s="28">
        <f t="shared" si="10"/>
        <v>44841</v>
      </c>
      <c r="L23" s="26">
        <v>17587</v>
      </c>
      <c r="M23" s="26">
        <v>17587</v>
      </c>
      <c r="N23" s="26">
        <v>17587</v>
      </c>
      <c r="O23" s="28">
        <f t="shared" si="11"/>
        <v>52761</v>
      </c>
      <c r="P23" s="26">
        <v>17587</v>
      </c>
      <c r="Q23" s="26">
        <v>17587</v>
      </c>
      <c r="R23" s="26">
        <v>17587</v>
      </c>
      <c r="S23" s="28">
        <f t="shared" si="12"/>
        <v>52761</v>
      </c>
      <c r="T23" s="26">
        <v>17587</v>
      </c>
      <c r="U23" s="26">
        <v>17587</v>
      </c>
      <c r="V23" s="26">
        <v>17587</v>
      </c>
      <c r="W23" s="28">
        <f t="shared" si="13"/>
        <v>52761</v>
      </c>
      <c r="X23" s="5"/>
      <c r="Y23" s="14">
        <f t="shared" si="14"/>
        <v>203124</v>
      </c>
    </row>
    <row r="24" spans="1:25">
      <c r="A24" s="6"/>
      <c r="B24" s="3" t="s">
        <v>38</v>
      </c>
      <c r="C24" s="5"/>
      <c r="D24" s="26"/>
      <c r="E24" s="27"/>
      <c r="F24" s="26">
        <v>4</v>
      </c>
      <c r="G24" s="27"/>
      <c r="H24" s="26">
        <v>1250</v>
      </c>
      <c r="I24" s="26">
        <v>1250</v>
      </c>
      <c r="J24" s="26">
        <v>1250</v>
      </c>
      <c r="K24" s="28">
        <f t="shared" si="10"/>
        <v>3750</v>
      </c>
      <c r="L24" s="26">
        <v>1250</v>
      </c>
      <c r="M24" s="26">
        <v>1250</v>
      </c>
      <c r="N24" s="26">
        <v>1250</v>
      </c>
      <c r="O24" s="28">
        <f t="shared" si="11"/>
        <v>3750</v>
      </c>
      <c r="P24" s="26">
        <v>1250</v>
      </c>
      <c r="Q24" s="26">
        <v>1250</v>
      </c>
      <c r="R24" s="26">
        <v>1250</v>
      </c>
      <c r="S24" s="28">
        <f t="shared" si="12"/>
        <v>3750</v>
      </c>
      <c r="T24" s="26">
        <v>1250</v>
      </c>
      <c r="U24" s="26">
        <v>1250</v>
      </c>
      <c r="V24" s="26">
        <v>1250</v>
      </c>
      <c r="W24" s="28">
        <f t="shared" si="13"/>
        <v>3750</v>
      </c>
      <c r="X24" s="5"/>
      <c r="Y24" s="14">
        <f t="shared" si="14"/>
        <v>15000</v>
      </c>
    </row>
    <row r="25" spans="1:25">
      <c r="A25" s="6"/>
      <c r="B25" s="3" t="s">
        <v>39</v>
      </c>
      <c r="C25" s="5"/>
      <c r="D25" s="26"/>
      <c r="E25" s="27"/>
      <c r="F25" s="26">
        <v>3</v>
      </c>
      <c r="G25" s="27"/>
      <c r="H25" s="26">
        <v>11666.67</v>
      </c>
      <c r="I25" s="26">
        <v>11666.67</v>
      </c>
      <c r="J25" s="26">
        <v>11666.67</v>
      </c>
      <c r="K25" s="28">
        <f t="shared" si="10"/>
        <v>35000.01</v>
      </c>
      <c r="L25" s="26">
        <v>11666.67</v>
      </c>
      <c r="M25" s="26">
        <v>11666.67</v>
      </c>
      <c r="N25" s="26">
        <v>11666.67</v>
      </c>
      <c r="O25" s="28">
        <f t="shared" si="11"/>
        <v>35000.01</v>
      </c>
      <c r="P25" s="26">
        <v>11666.67</v>
      </c>
      <c r="Q25" s="26">
        <v>11666.67</v>
      </c>
      <c r="R25" s="26">
        <v>11666.67</v>
      </c>
      <c r="S25" s="28">
        <f t="shared" si="12"/>
        <v>35000.01</v>
      </c>
      <c r="T25" s="26">
        <v>11666.67</v>
      </c>
      <c r="U25" s="26">
        <v>11666.67</v>
      </c>
      <c r="V25" s="26">
        <v>11666.67</v>
      </c>
      <c r="W25" s="28">
        <f t="shared" si="13"/>
        <v>35000.01</v>
      </c>
      <c r="X25" s="5"/>
      <c r="Y25" s="14">
        <f t="shared" si="14"/>
        <v>140000.04</v>
      </c>
    </row>
    <row r="26" spans="1:25">
      <c r="A26" s="6"/>
      <c r="B26" s="3" t="s">
        <v>40</v>
      </c>
      <c r="C26" s="5"/>
      <c r="D26" s="26"/>
      <c r="E26" s="27"/>
      <c r="F26" s="26">
        <v>5.5</v>
      </c>
      <c r="G26" s="27"/>
      <c r="H26" s="26">
        <v>24909</v>
      </c>
      <c r="I26" s="26">
        <v>24909</v>
      </c>
      <c r="J26" s="26">
        <v>24909</v>
      </c>
      <c r="K26" s="28">
        <f t="shared" si="10"/>
        <v>74727</v>
      </c>
      <c r="L26" s="26">
        <v>24909</v>
      </c>
      <c r="M26" s="26">
        <v>24909</v>
      </c>
      <c r="N26" s="26">
        <v>24909</v>
      </c>
      <c r="O26" s="28">
        <f t="shared" si="11"/>
        <v>74727</v>
      </c>
      <c r="P26" s="26">
        <v>24909</v>
      </c>
      <c r="Q26" s="26">
        <v>24909</v>
      </c>
      <c r="R26" s="26">
        <v>24909</v>
      </c>
      <c r="S26" s="28">
        <f t="shared" si="12"/>
        <v>74727</v>
      </c>
      <c r="T26" s="26">
        <v>24909</v>
      </c>
      <c r="U26" s="26">
        <v>24909</v>
      </c>
      <c r="V26" s="26">
        <v>24909</v>
      </c>
      <c r="W26" s="28">
        <f t="shared" si="13"/>
        <v>74727</v>
      </c>
      <c r="X26" s="5"/>
      <c r="Y26" s="14">
        <f t="shared" si="14"/>
        <v>298908</v>
      </c>
    </row>
    <row r="27" spans="1:25">
      <c r="A27" s="6"/>
      <c r="B27" s="3" t="s">
        <v>41</v>
      </c>
      <c r="C27" s="5"/>
      <c r="D27" s="26"/>
      <c r="E27" s="27"/>
      <c r="F27" s="26">
        <v>3</v>
      </c>
      <c r="G27" s="27"/>
      <c r="H27" s="26">
        <v>7390.16</v>
      </c>
      <c r="I27" s="26">
        <v>7390.16</v>
      </c>
      <c r="J27" s="26">
        <v>7390.16</v>
      </c>
      <c r="K27" s="28">
        <f t="shared" si="10"/>
        <v>22170.48</v>
      </c>
      <c r="L27" s="26">
        <v>7390.16</v>
      </c>
      <c r="M27" s="26">
        <v>7390.16</v>
      </c>
      <c r="N27" s="26">
        <v>7390.16</v>
      </c>
      <c r="O27" s="28">
        <f t="shared" si="11"/>
        <v>22170.48</v>
      </c>
      <c r="P27" s="26">
        <v>7390.16</v>
      </c>
      <c r="Q27" s="26">
        <v>7390.16</v>
      </c>
      <c r="R27" s="26">
        <v>7390.16</v>
      </c>
      <c r="S27" s="28">
        <f t="shared" si="12"/>
        <v>22170.48</v>
      </c>
      <c r="T27" s="26">
        <v>7390.16</v>
      </c>
      <c r="U27" s="26">
        <v>7390.16</v>
      </c>
      <c r="V27" s="26">
        <v>7390.16</v>
      </c>
      <c r="W27" s="28">
        <f t="shared" si="13"/>
        <v>22170.48</v>
      </c>
      <c r="X27" s="5"/>
      <c r="Y27" s="14">
        <f t="shared" si="14"/>
        <v>88681.919999999998</v>
      </c>
    </row>
    <row r="28" spans="1:25">
      <c r="A28" s="6"/>
      <c r="B28" s="3" t="s">
        <v>42</v>
      </c>
      <c r="C28" s="5"/>
      <c r="D28" s="26"/>
      <c r="E28" s="27"/>
      <c r="F28" s="26">
        <v>3</v>
      </c>
      <c r="G28" s="27"/>
      <c r="H28" s="26">
        <v>8345</v>
      </c>
      <c r="I28" s="26">
        <v>8345</v>
      </c>
      <c r="J28" s="26">
        <v>8345</v>
      </c>
      <c r="K28" s="28">
        <f t="shared" si="10"/>
        <v>25035</v>
      </c>
      <c r="L28" s="26">
        <v>8345</v>
      </c>
      <c r="M28" s="26">
        <v>8345</v>
      </c>
      <c r="N28" s="26">
        <v>8345</v>
      </c>
      <c r="O28" s="28">
        <f t="shared" si="11"/>
        <v>25035</v>
      </c>
      <c r="P28" s="26">
        <v>8345</v>
      </c>
      <c r="Q28" s="26">
        <v>8345</v>
      </c>
      <c r="R28" s="26">
        <v>8345</v>
      </c>
      <c r="S28" s="28">
        <f t="shared" si="12"/>
        <v>25035</v>
      </c>
      <c r="T28" s="26">
        <v>8345</v>
      </c>
      <c r="U28" s="26">
        <v>8345</v>
      </c>
      <c r="V28" s="26">
        <v>8345</v>
      </c>
      <c r="W28" s="28">
        <f t="shared" si="13"/>
        <v>25035</v>
      </c>
      <c r="X28" s="5"/>
      <c r="Y28" s="14">
        <f t="shared" si="14"/>
        <v>100140</v>
      </c>
    </row>
    <row r="29" spans="1:25">
      <c r="A29" s="6"/>
      <c r="B29" s="3" t="s">
        <v>43</v>
      </c>
      <c r="C29" s="5"/>
      <c r="D29" s="26"/>
      <c r="E29" s="27"/>
      <c r="F29" s="26">
        <v>4</v>
      </c>
      <c r="G29" s="27"/>
      <c r="H29" s="26">
        <v>10296.92</v>
      </c>
      <c r="I29" s="26">
        <v>10296.92</v>
      </c>
      <c r="J29" s="26">
        <v>10296.92</v>
      </c>
      <c r="K29" s="28">
        <f t="shared" si="10"/>
        <v>30890.760000000002</v>
      </c>
      <c r="L29" s="26">
        <v>10296.92</v>
      </c>
      <c r="M29" s="26">
        <v>10296.92</v>
      </c>
      <c r="N29" s="26">
        <v>10296.92</v>
      </c>
      <c r="O29" s="28">
        <f t="shared" si="11"/>
        <v>30890.760000000002</v>
      </c>
      <c r="P29" s="26">
        <v>10296.92</v>
      </c>
      <c r="Q29" s="26">
        <v>10296.92</v>
      </c>
      <c r="R29" s="26">
        <v>10296.92</v>
      </c>
      <c r="S29" s="28">
        <f t="shared" si="12"/>
        <v>30890.760000000002</v>
      </c>
      <c r="T29" s="26">
        <v>10296.92</v>
      </c>
      <c r="U29" s="26">
        <v>10296.92</v>
      </c>
      <c r="V29" s="26">
        <v>10057</v>
      </c>
      <c r="W29" s="28">
        <f t="shared" si="13"/>
        <v>30650.84</v>
      </c>
      <c r="X29" s="5"/>
      <c r="Y29" s="14">
        <f t="shared" si="14"/>
        <v>123323.12</v>
      </c>
    </row>
    <row r="30" spans="1:25">
      <c r="A30" s="6"/>
      <c r="B30" s="3" t="s">
        <v>44</v>
      </c>
      <c r="C30" s="5"/>
      <c r="D30" s="26"/>
      <c r="E30" s="27"/>
      <c r="F30" s="26"/>
      <c r="G30" s="27"/>
      <c r="H30" s="26">
        <v>28515.67</v>
      </c>
      <c r="I30" s="26">
        <v>28515.67</v>
      </c>
      <c r="J30" s="26">
        <v>28515.67</v>
      </c>
      <c r="K30" s="28">
        <f t="shared" si="10"/>
        <v>85547.01</v>
      </c>
      <c r="L30" s="26">
        <v>28515.67</v>
      </c>
      <c r="M30" s="26">
        <v>28515.67</v>
      </c>
      <c r="N30" s="26">
        <v>28515.67</v>
      </c>
      <c r="O30" s="28">
        <f t="shared" si="11"/>
        <v>85547.01</v>
      </c>
      <c r="P30" s="26">
        <v>28515.67</v>
      </c>
      <c r="Q30" s="26">
        <v>28515.67</v>
      </c>
      <c r="R30" s="26">
        <v>28515.67</v>
      </c>
      <c r="S30" s="28">
        <f t="shared" si="12"/>
        <v>85547.01</v>
      </c>
      <c r="T30" s="26">
        <v>28515.67</v>
      </c>
      <c r="U30" s="26">
        <v>28515.67</v>
      </c>
      <c r="V30" s="26">
        <v>28515</v>
      </c>
      <c r="W30" s="28">
        <f t="shared" si="13"/>
        <v>85546.34</v>
      </c>
      <c r="X30" s="5"/>
      <c r="Y30" s="14">
        <f t="shared" si="14"/>
        <v>342187.37</v>
      </c>
    </row>
    <row r="31" spans="1:25">
      <c r="A31" s="6"/>
      <c r="B31" s="3" t="s">
        <v>45</v>
      </c>
      <c r="C31" s="5"/>
      <c r="D31" s="26"/>
      <c r="E31" s="27"/>
      <c r="F31" s="26"/>
      <c r="G31" s="27"/>
      <c r="H31" s="26"/>
      <c r="I31" s="26"/>
      <c r="J31" s="26"/>
      <c r="K31" s="28">
        <f t="shared" si="10"/>
        <v>0</v>
      </c>
      <c r="L31" s="26"/>
      <c r="M31" s="26"/>
      <c r="N31" s="26"/>
      <c r="O31" s="28">
        <f t="shared" si="11"/>
        <v>0</v>
      </c>
      <c r="P31" s="26"/>
      <c r="Q31" s="26"/>
      <c r="R31" s="26"/>
      <c r="S31" s="28">
        <f t="shared" si="12"/>
        <v>0</v>
      </c>
      <c r="T31" s="26"/>
      <c r="U31" s="26"/>
      <c r="V31" s="26"/>
      <c r="W31" s="28">
        <f t="shared" si="13"/>
        <v>0</v>
      </c>
      <c r="X31" s="5"/>
      <c r="Y31" s="14">
        <f t="shared" si="14"/>
        <v>0</v>
      </c>
    </row>
    <row r="32" spans="1:25">
      <c r="A32" s="6"/>
      <c r="B32" s="3" t="s">
        <v>46</v>
      </c>
      <c r="C32" s="5"/>
      <c r="D32" s="26"/>
      <c r="E32" s="27"/>
      <c r="F32" s="26"/>
      <c r="G32" s="27"/>
      <c r="H32" s="26"/>
      <c r="I32" s="26"/>
      <c r="J32" s="26"/>
      <c r="K32" s="28">
        <f t="shared" si="10"/>
        <v>0</v>
      </c>
      <c r="L32" s="26"/>
      <c r="M32" s="26"/>
      <c r="N32" s="26"/>
      <c r="O32" s="28">
        <f t="shared" si="11"/>
        <v>0</v>
      </c>
      <c r="P32" s="26"/>
      <c r="Q32" s="26"/>
      <c r="R32" s="26"/>
      <c r="S32" s="28">
        <f t="shared" si="12"/>
        <v>0</v>
      </c>
      <c r="T32" s="26"/>
      <c r="U32" s="26"/>
      <c r="V32" s="26"/>
      <c r="W32" s="28">
        <f t="shared" si="13"/>
        <v>0</v>
      </c>
      <c r="X32" s="5"/>
      <c r="Y32" s="15">
        <f t="shared" si="14"/>
        <v>0</v>
      </c>
    </row>
    <row r="33" spans="1:25">
      <c r="A33" s="3"/>
      <c r="B33" s="16" t="s">
        <v>47</v>
      </c>
      <c r="C33" s="5"/>
      <c r="D33" s="17">
        <f>SUM(D19:D32)</f>
        <v>0</v>
      </c>
      <c r="E33" s="18"/>
      <c r="F33" s="17">
        <f>SUM(F19:F32)</f>
        <v>77.5</v>
      </c>
      <c r="G33" s="18"/>
      <c r="H33" s="17">
        <f>SUM(H19:H32)</f>
        <v>249091.58000000002</v>
      </c>
      <c r="I33" s="17">
        <f>SUM(I19:I32)</f>
        <v>249091.58000000002</v>
      </c>
      <c r="J33" s="17">
        <f>SUM(J19:J32)</f>
        <v>249091.33000000002</v>
      </c>
      <c r="K33" s="17">
        <f t="shared" si="10"/>
        <v>747274.49</v>
      </c>
      <c r="L33" s="17">
        <f>SUM(L19:L32)</f>
        <v>249091.33000000002</v>
      </c>
      <c r="M33" s="17">
        <f>SUM(M19:M32)</f>
        <v>249091.33000000002</v>
      </c>
      <c r="N33" s="17">
        <f>SUM(N19:N32)</f>
        <v>249091.33000000002</v>
      </c>
      <c r="O33" s="17">
        <f t="shared" si="11"/>
        <v>747273.99</v>
      </c>
      <c r="P33" s="17">
        <f>SUM(P19:P32)</f>
        <v>249091.33000000002</v>
      </c>
      <c r="Q33" s="17">
        <f>SUM(Q19:Q32)</f>
        <v>249091.33000000002</v>
      </c>
      <c r="R33" s="17">
        <f>SUM(R19:R32)</f>
        <v>249091.33000000002</v>
      </c>
      <c r="S33" s="17">
        <f t="shared" si="12"/>
        <v>747273.99</v>
      </c>
      <c r="T33" s="17">
        <f>SUM(T19:T32)</f>
        <v>249091.33000000002</v>
      </c>
      <c r="U33" s="17">
        <f>SUM(U19:U32)</f>
        <v>249091.33000000002</v>
      </c>
      <c r="V33" s="17">
        <f>SUM(V19:V32)</f>
        <v>248850.74000000002</v>
      </c>
      <c r="W33" s="17">
        <f t="shared" si="13"/>
        <v>747033.4</v>
      </c>
      <c r="X33" s="19"/>
      <c r="Y33" s="20">
        <f t="shared" si="14"/>
        <v>2988855.8699999996</v>
      </c>
    </row>
    <row r="34" spans="1:25">
      <c r="A34" s="3"/>
      <c r="C34" s="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5"/>
    </row>
    <row r="35" spans="1:25" ht="13.5">
      <c r="A35" s="25" t="s">
        <v>48</v>
      </c>
      <c r="B35" s="3"/>
      <c r="C35" s="5"/>
      <c r="D35" s="3"/>
      <c r="F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5"/>
    </row>
    <row r="36" spans="1:25">
      <c r="A36" s="6"/>
      <c r="B36" s="3" t="s">
        <v>49</v>
      </c>
      <c r="C36" s="5"/>
      <c r="D36" s="26"/>
      <c r="E36" s="27"/>
      <c r="F36" s="27"/>
      <c r="G36" s="27"/>
      <c r="H36" s="26">
        <v>10000</v>
      </c>
      <c r="I36" s="26"/>
      <c r="J36" s="26"/>
      <c r="K36" s="28">
        <f t="shared" ref="K36:K42" si="15">SUM(H36:J36)</f>
        <v>10000</v>
      </c>
      <c r="L36" s="26">
        <v>10000</v>
      </c>
      <c r="M36" s="26"/>
      <c r="N36" s="26"/>
      <c r="O36" s="28">
        <f t="shared" ref="O36:O42" si="16">SUM(L36:N36)</f>
        <v>10000</v>
      </c>
      <c r="P36" s="26"/>
      <c r="Q36" s="26"/>
      <c r="R36" s="26"/>
      <c r="S36" s="28">
        <f t="shared" ref="S36:S42" si="17">SUM(P36:R36)</f>
        <v>0</v>
      </c>
      <c r="T36" s="26"/>
      <c r="U36" s="26"/>
      <c r="V36" s="26"/>
      <c r="W36" s="28">
        <f t="shared" ref="W36:W42" si="18">SUM(T36:V36)</f>
        <v>0</v>
      </c>
      <c r="X36" s="5"/>
      <c r="Y36" s="14">
        <f t="shared" ref="Y36:Y42" si="19">SUM(K36,O36,S36,W36)</f>
        <v>20000</v>
      </c>
    </row>
    <row r="37" spans="1:25">
      <c r="A37" s="6"/>
      <c r="B37" s="3" t="s">
        <v>50</v>
      </c>
      <c r="C37" s="5"/>
      <c r="D37" s="26"/>
      <c r="E37" s="27"/>
      <c r="F37" s="27"/>
      <c r="G37" s="27"/>
      <c r="H37" s="26">
        <v>5000</v>
      </c>
      <c r="I37" s="26"/>
      <c r="J37" s="26"/>
      <c r="K37" s="28">
        <f t="shared" si="15"/>
        <v>5000</v>
      </c>
      <c r="L37" s="26">
        <v>5000</v>
      </c>
      <c r="M37" s="26"/>
      <c r="N37" s="26"/>
      <c r="O37" s="28">
        <f t="shared" si="16"/>
        <v>5000</v>
      </c>
      <c r="P37" s="26"/>
      <c r="Q37" s="26"/>
      <c r="R37" s="26"/>
      <c r="S37" s="28">
        <f t="shared" si="17"/>
        <v>0</v>
      </c>
      <c r="T37" s="26"/>
      <c r="U37" s="26"/>
      <c r="V37" s="26"/>
      <c r="W37" s="28">
        <f t="shared" si="18"/>
        <v>0</v>
      </c>
      <c r="X37" s="5"/>
      <c r="Y37" s="14">
        <f t="shared" si="19"/>
        <v>10000</v>
      </c>
    </row>
    <row r="38" spans="1:25">
      <c r="A38" s="6"/>
      <c r="B38" s="3" t="s">
        <v>51</v>
      </c>
      <c r="C38" s="5"/>
      <c r="D38" s="26"/>
      <c r="E38" s="27"/>
      <c r="F38" s="27"/>
      <c r="G38" s="27"/>
      <c r="H38" s="26">
        <v>375</v>
      </c>
      <c r="I38" s="26">
        <v>375</v>
      </c>
      <c r="J38" s="26">
        <v>375</v>
      </c>
      <c r="K38" s="28">
        <f t="shared" si="15"/>
        <v>1125</v>
      </c>
      <c r="L38" s="26">
        <v>375</v>
      </c>
      <c r="M38" s="26">
        <v>375</v>
      </c>
      <c r="N38" s="26">
        <v>375</v>
      </c>
      <c r="O38" s="28">
        <f t="shared" si="16"/>
        <v>1125</v>
      </c>
      <c r="P38" s="26">
        <v>375</v>
      </c>
      <c r="Q38" s="26">
        <v>375</v>
      </c>
      <c r="R38" s="26">
        <v>375</v>
      </c>
      <c r="S38" s="28">
        <f t="shared" si="17"/>
        <v>1125</v>
      </c>
      <c r="T38" s="26">
        <v>375</v>
      </c>
      <c r="U38" s="26">
        <v>375</v>
      </c>
      <c r="V38" s="26">
        <v>375</v>
      </c>
      <c r="W38" s="28">
        <f t="shared" si="18"/>
        <v>1125</v>
      </c>
      <c r="X38" s="5"/>
      <c r="Y38" s="14">
        <f t="shared" si="19"/>
        <v>4500</v>
      </c>
    </row>
    <row r="39" spans="1:25">
      <c r="A39" s="6"/>
      <c r="B39" s="3" t="s">
        <v>52</v>
      </c>
      <c r="C39" s="5"/>
      <c r="D39" s="26"/>
      <c r="E39" s="27"/>
      <c r="F39" s="27"/>
      <c r="G39" s="27"/>
      <c r="H39" s="26">
        <v>2083.33</v>
      </c>
      <c r="I39" s="26">
        <v>2083.33</v>
      </c>
      <c r="J39" s="26">
        <v>2083.33</v>
      </c>
      <c r="K39" s="28">
        <f t="shared" si="15"/>
        <v>6249.99</v>
      </c>
      <c r="L39" s="26">
        <v>2083.33</v>
      </c>
      <c r="M39" s="26">
        <v>2083.33</v>
      </c>
      <c r="N39" s="26">
        <v>2083.33</v>
      </c>
      <c r="O39" s="28">
        <f t="shared" si="16"/>
        <v>6249.99</v>
      </c>
      <c r="P39" s="26">
        <v>2083.33</v>
      </c>
      <c r="Q39" s="26">
        <v>2083.33</v>
      </c>
      <c r="R39" s="26">
        <v>2083.33</v>
      </c>
      <c r="S39" s="28">
        <f t="shared" si="17"/>
        <v>6249.99</v>
      </c>
      <c r="T39" s="26">
        <v>2083.33</v>
      </c>
      <c r="U39" s="26">
        <v>2083.33</v>
      </c>
      <c r="V39" s="26">
        <v>2083.33</v>
      </c>
      <c r="W39" s="28">
        <f t="shared" si="18"/>
        <v>6249.99</v>
      </c>
      <c r="X39" s="5"/>
      <c r="Y39" s="14">
        <f t="shared" si="19"/>
        <v>24999.96</v>
      </c>
    </row>
    <row r="40" spans="1:25">
      <c r="A40" s="6"/>
      <c r="B40" s="3" t="s">
        <v>53</v>
      </c>
      <c r="C40" s="5"/>
      <c r="D40" s="26"/>
      <c r="E40" s="27"/>
      <c r="F40" s="27"/>
      <c r="G40" s="27"/>
      <c r="H40" s="26">
        <v>8333.33</v>
      </c>
      <c r="I40" s="26">
        <v>8333.33</v>
      </c>
      <c r="J40" s="26">
        <v>8333.33</v>
      </c>
      <c r="K40" s="28">
        <f t="shared" si="15"/>
        <v>24999.989999999998</v>
      </c>
      <c r="L40" s="26">
        <v>8333.33</v>
      </c>
      <c r="M40" s="26">
        <v>8333.33</v>
      </c>
      <c r="N40" s="26">
        <v>8333.33</v>
      </c>
      <c r="O40" s="28">
        <f t="shared" si="16"/>
        <v>24999.989999999998</v>
      </c>
      <c r="P40" s="26">
        <v>8333.33</v>
      </c>
      <c r="Q40" s="26">
        <v>8333.33</v>
      </c>
      <c r="R40" s="26">
        <v>8333.33</v>
      </c>
      <c r="S40" s="28">
        <f t="shared" si="17"/>
        <v>24999.989999999998</v>
      </c>
      <c r="T40" s="26">
        <v>8333.33</v>
      </c>
      <c r="U40" s="26">
        <v>8333.33</v>
      </c>
      <c r="V40" s="26">
        <v>8333.33</v>
      </c>
      <c r="W40" s="28">
        <f t="shared" si="18"/>
        <v>24999.989999999998</v>
      </c>
      <c r="X40" s="5"/>
      <c r="Y40" s="14">
        <f t="shared" si="19"/>
        <v>99999.959999999992</v>
      </c>
    </row>
    <row r="41" spans="1:25">
      <c r="A41" s="6"/>
      <c r="B41" s="3" t="s">
        <v>54</v>
      </c>
      <c r="C41" s="5"/>
      <c r="D41" s="26"/>
      <c r="E41" s="27"/>
      <c r="F41" s="27"/>
      <c r="G41" s="27"/>
      <c r="H41" s="26">
        <v>2331.92</v>
      </c>
      <c r="I41" s="26">
        <v>2331.92</v>
      </c>
      <c r="J41" s="26">
        <v>2331.92</v>
      </c>
      <c r="K41" s="28">
        <f t="shared" si="15"/>
        <v>6995.76</v>
      </c>
      <c r="L41" s="26">
        <v>2331.92</v>
      </c>
      <c r="M41" s="26">
        <v>2331.92</v>
      </c>
      <c r="N41" s="26">
        <v>2331.92</v>
      </c>
      <c r="O41" s="28">
        <f t="shared" si="16"/>
        <v>6995.76</v>
      </c>
      <c r="P41" s="26">
        <v>2331.92</v>
      </c>
      <c r="Q41" s="26">
        <v>2331.92</v>
      </c>
      <c r="R41" s="26">
        <v>2331.92</v>
      </c>
      <c r="S41" s="28">
        <f t="shared" si="17"/>
        <v>6995.76</v>
      </c>
      <c r="T41" s="26">
        <v>2331.92</v>
      </c>
      <c r="U41" s="26">
        <v>2331.92</v>
      </c>
      <c r="V41" s="26">
        <v>2331.92</v>
      </c>
      <c r="W41" s="28">
        <f t="shared" si="18"/>
        <v>6995.76</v>
      </c>
      <c r="X41" s="5"/>
      <c r="Y41" s="15">
        <f t="shared" si="19"/>
        <v>27983.040000000001</v>
      </c>
    </row>
    <row r="42" spans="1:25">
      <c r="A42" s="3"/>
      <c r="B42" s="16" t="s">
        <v>55</v>
      </c>
      <c r="C42" s="5"/>
      <c r="D42" s="29">
        <f>SUM(D36:D41)</f>
        <v>0</v>
      </c>
      <c r="E42" s="30"/>
      <c r="F42" s="30"/>
      <c r="G42" s="30"/>
      <c r="H42" s="29">
        <f>SUM(H36:H41)</f>
        <v>28123.58</v>
      </c>
      <c r="I42" s="29">
        <f t="shared" ref="I42:J42" si="20">SUM(I36:I41)</f>
        <v>13123.58</v>
      </c>
      <c r="J42" s="29">
        <f t="shared" si="20"/>
        <v>13123.58</v>
      </c>
      <c r="K42" s="29">
        <f t="shared" si="15"/>
        <v>54370.740000000005</v>
      </c>
      <c r="L42" s="29">
        <f>SUM(L36:L41)</f>
        <v>28123.58</v>
      </c>
      <c r="M42" s="29">
        <f t="shared" ref="M42:N42" si="21">SUM(M36:M41)</f>
        <v>13123.58</v>
      </c>
      <c r="N42" s="29">
        <f t="shared" si="21"/>
        <v>13123.58</v>
      </c>
      <c r="O42" s="29">
        <f t="shared" si="16"/>
        <v>54370.740000000005</v>
      </c>
      <c r="P42" s="29">
        <f>SUM(P36:P41)</f>
        <v>13123.58</v>
      </c>
      <c r="Q42" s="29">
        <f t="shared" ref="Q42:R42" si="22">SUM(Q36:Q41)</f>
        <v>13123.58</v>
      </c>
      <c r="R42" s="29">
        <f t="shared" si="22"/>
        <v>13123.58</v>
      </c>
      <c r="S42" s="29">
        <f t="shared" si="17"/>
        <v>39370.74</v>
      </c>
      <c r="T42" s="29">
        <f>SUM(T36:T41)</f>
        <v>13123.58</v>
      </c>
      <c r="U42" s="29">
        <f t="shared" ref="U42:V42" si="23">SUM(U36:U41)</f>
        <v>13123.58</v>
      </c>
      <c r="V42" s="29">
        <f t="shared" si="23"/>
        <v>13123.58</v>
      </c>
      <c r="W42" s="29">
        <f t="shared" si="18"/>
        <v>39370.74</v>
      </c>
      <c r="X42" s="5"/>
      <c r="Y42" s="14">
        <f t="shared" si="19"/>
        <v>187482.96</v>
      </c>
    </row>
    <row r="43" spans="1:25">
      <c r="A43" s="11"/>
      <c r="B43" s="11"/>
      <c r="C43" s="5"/>
      <c r="D43" s="6"/>
      <c r="F43" s="3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5"/>
    </row>
    <row r="44" spans="1:25" ht="13.5">
      <c r="A44" s="31" t="s">
        <v>56</v>
      </c>
      <c r="B44" s="6"/>
      <c r="C44" s="5"/>
      <c r="D44" s="28"/>
      <c r="E44" s="27"/>
      <c r="F44" s="27"/>
      <c r="G44" s="27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5"/>
    </row>
    <row r="45" spans="1:25">
      <c r="A45" s="6"/>
      <c r="B45" s="6" t="s">
        <v>57</v>
      </c>
      <c r="C45" s="5"/>
      <c r="D45" s="26"/>
      <c r="E45" s="27"/>
      <c r="F45" s="27"/>
      <c r="G45" s="27"/>
      <c r="H45" s="26">
        <v>28848.42</v>
      </c>
      <c r="I45" s="26">
        <v>28848.42</v>
      </c>
      <c r="J45" s="26">
        <v>28848.42</v>
      </c>
      <c r="K45" s="28">
        <f t="shared" ref="K45:K50" si="24">SUM(H45:J45)</f>
        <v>86545.26</v>
      </c>
      <c r="L45" s="26">
        <v>28848.42</v>
      </c>
      <c r="M45" s="26">
        <v>28848.42</v>
      </c>
      <c r="N45" s="26">
        <v>28848.42</v>
      </c>
      <c r="O45" s="28">
        <f t="shared" ref="O45:O50" si="25">SUM(L45:N45)</f>
        <v>86545.26</v>
      </c>
      <c r="P45" s="26">
        <v>28848.42</v>
      </c>
      <c r="Q45" s="26">
        <v>28848.42</v>
      </c>
      <c r="R45" s="26">
        <v>28848.42</v>
      </c>
      <c r="S45" s="28">
        <f t="shared" ref="S45:S50" si="26">SUM(P45:R45)</f>
        <v>86545.26</v>
      </c>
      <c r="T45" s="26">
        <v>28848.42</v>
      </c>
      <c r="U45" s="26">
        <v>28848.42</v>
      </c>
      <c r="V45" s="26">
        <v>28848.42</v>
      </c>
      <c r="W45" s="28">
        <f t="shared" ref="W45:W50" si="27">SUM(T45:V45)</f>
        <v>86545.26</v>
      </c>
      <c r="X45" s="5"/>
      <c r="Y45" s="14">
        <f t="shared" ref="Y45:Y50" si="28">SUM(K45,O45,S45,W45)</f>
        <v>346181.04</v>
      </c>
    </row>
    <row r="46" spans="1:25">
      <c r="A46" s="6"/>
      <c r="B46" s="6" t="s">
        <v>58</v>
      </c>
      <c r="C46" s="5"/>
      <c r="D46" s="26"/>
      <c r="E46" s="27"/>
      <c r="F46" s="27"/>
      <c r="G46" s="27"/>
      <c r="H46" s="26">
        <v>1000</v>
      </c>
      <c r="I46" s="26">
        <v>1000</v>
      </c>
      <c r="J46" s="26">
        <v>1000</v>
      </c>
      <c r="K46" s="28">
        <f t="shared" si="24"/>
        <v>3000</v>
      </c>
      <c r="L46" s="26">
        <v>1000</v>
      </c>
      <c r="M46" s="26">
        <v>1000</v>
      </c>
      <c r="N46" s="26">
        <v>1000</v>
      </c>
      <c r="O46" s="28">
        <f t="shared" si="25"/>
        <v>3000</v>
      </c>
      <c r="P46" s="26">
        <v>1000</v>
      </c>
      <c r="Q46" s="26">
        <v>1000</v>
      </c>
      <c r="R46" s="26">
        <v>1000</v>
      </c>
      <c r="S46" s="28">
        <f t="shared" si="26"/>
        <v>3000</v>
      </c>
      <c r="T46" s="26">
        <v>1000</v>
      </c>
      <c r="U46" s="26">
        <v>1000</v>
      </c>
      <c r="V46" s="26">
        <v>1000</v>
      </c>
      <c r="W46" s="28">
        <f t="shared" si="27"/>
        <v>3000</v>
      </c>
      <c r="X46" s="5"/>
      <c r="Y46" s="14">
        <f t="shared" si="28"/>
        <v>12000</v>
      </c>
    </row>
    <row r="47" spans="1:25">
      <c r="A47" s="6"/>
      <c r="B47" s="6" t="s">
        <v>59</v>
      </c>
      <c r="C47" s="5"/>
      <c r="D47" s="26"/>
      <c r="E47" s="27"/>
      <c r="F47" s="27"/>
      <c r="G47" s="27"/>
      <c r="H47" s="26">
        <v>11508.75</v>
      </c>
      <c r="I47" s="26">
        <v>11508.75</v>
      </c>
      <c r="J47" s="26">
        <v>11508.75</v>
      </c>
      <c r="K47" s="28">
        <f t="shared" si="24"/>
        <v>34526.25</v>
      </c>
      <c r="L47" s="26">
        <v>11508.75</v>
      </c>
      <c r="M47" s="26">
        <v>11508.75</v>
      </c>
      <c r="N47" s="26">
        <v>11508.75</v>
      </c>
      <c r="O47" s="28">
        <f t="shared" si="25"/>
        <v>34526.25</v>
      </c>
      <c r="P47" s="26">
        <v>11508.75</v>
      </c>
      <c r="Q47" s="26">
        <v>11508.75</v>
      </c>
      <c r="R47" s="26">
        <v>11508.75</v>
      </c>
      <c r="S47" s="28">
        <f t="shared" si="26"/>
        <v>34526.25</v>
      </c>
      <c r="T47" s="26">
        <v>11508.75</v>
      </c>
      <c r="U47" s="26">
        <v>11508.75</v>
      </c>
      <c r="V47" s="26">
        <v>11508.75</v>
      </c>
      <c r="W47" s="28">
        <f t="shared" si="27"/>
        <v>34526.25</v>
      </c>
      <c r="X47" s="5"/>
      <c r="Y47" s="14">
        <f t="shared" si="28"/>
        <v>138105</v>
      </c>
    </row>
    <row r="48" spans="1:25">
      <c r="A48" s="6"/>
      <c r="B48" s="6" t="s">
        <v>60</v>
      </c>
      <c r="C48" s="5"/>
      <c r="D48" s="26"/>
      <c r="E48" s="27"/>
      <c r="F48" s="27"/>
      <c r="G48" s="27"/>
      <c r="H48" s="26">
        <v>500</v>
      </c>
      <c r="I48" s="26">
        <v>500</v>
      </c>
      <c r="J48" s="26">
        <v>500</v>
      </c>
      <c r="K48" s="28">
        <f t="shared" si="24"/>
        <v>1500</v>
      </c>
      <c r="L48" s="26">
        <v>500</v>
      </c>
      <c r="M48" s="26">
        <v>500</v>
      </c>
      <c r="N48" s="26">
        <v>500</v>
      </c>
      <c r="O48" s="28">
        <f t="shared" si="25"/>
        <v>1500</v>
      </c>
      <c r="P48" s="26">
        <v>500</v>
      </c>
      <c r="Q48" s="26">
        <v>500</v>
      </c>
      <c r="R48" s="26">
        <v>500</v>
      </c>
      <c r="S48" s="28">
        <f t="shared" si="26"/>
        <v>1500</v>
      </c>
      <c r="T48" s="26">
        <v>500</v>
      </c>
      <c r="U48" s="26">
        <v>500</v>
      </c>
      <c r="V48" s="26">
        <v>500</v>
      </c>
      <c r="W48" s="28">
        <f t="shared" si="27"/>
        <v>1500</v>
      </c>
      <c r="X48" s="5"/>
      <c r="Y48" s="14">
        <f t="shared" si="28"/>
        <v>6000</v>
      </c>
    </row>
    <row r="49" spans="1:25">
      <c r="A49" s="6"/>
      <c r="B49" s="6" t="s">
        <v>61</v>
      </c>
      <c r="C49" s="5"/>
      <c r="D49" s="26"/>
      <c r="E49" s="27"/>
      <c r="F49" s="27"/>
      <c r="G49" s="27"/>
      <c r="H49" s="26">
        <v>4611.92</v>
      </c>
      <c r="I49" s="26">
        <v>4611.92</v>
      </c>
      <c r="J49" s="26">
        <v>4611.92</v>
      </c>
      <c r="K49" s="28">
        <f t="shared" si="24"/>
        <v>13835.76</v>
      </c>
      <c r="L49" s="26">
        <v>4611.92</v>
      </c>
      <c r="M49" s="26">
        <v>4611.92</v>
      </c>
      <c r="N49" s="26">
        <v>4611.92</v>
      </c>
      <c r="O49" s="28">
        <f t="shared" si="25"/>
        <v>13835.76</v>
      </c>
      <c r="P49" s="26">
        <v>4611.92</v>
      </c>
      <c r="Q49" s="26">
        <v>4611.92</v>
      </c>
      <c r="R49" s="26">
        <v>4611.92</v>
      </c>
      <c r="S49" s="28">
        <f t="shared" si="26"/>
        <v>13835.76</v>
      </c>
      <c r="T49" s="26">
        <v>4611.92</v>
      </c>
      <c r="U49" s="26">
        <v>4611.92</v>
      </c>
      <c r="V49" s="26">
        <v>4611.92</v>
      </c>
      <c r="W49" s="28">
        <f t="shared" si="27"/>
        <v>13835.76</v>
      </c>
      <c r="X49" s="5"/>
      <c r="Y49" s="15">
        <f t="shared" si="28"/>
        <v>55343.040000000001</v>
      </c>
    </row>
    <row r="50" spans="1:25">
      <c r="A50" s="6"/>
      <c r="B50" s="16" t="s">
        <v>62</v>
      </c>
      <c r="C50" s="5"/>
      <c r="D50" s="29">
        <f>SUM(D45:D49)</f>
        <v>0</v>
      </c>
      <c r="E50" s="30"/>
      <c r="F50" s="30"/>
      <c r="G50" s="30"/>
      <c r="H50" s="29">
        <f>SUM(H45:H49)</f>
        <v>46469.09</v>
      </c>
      <c r="I50" s="29">
        <f t="shared" ref="I50:J50" si="29">SUM(I45:I49)</f>
        <v>46469.09</v>
      </c>
      <c r="J50" s="29">
        <f t="shared" si="29"/>
        <v>46469.09</v>
      </c>
      <c r="K50" s="29">
        <f t="shared" si="24"/>
        <v>139407.26999999999</v>
      </c>
      <c r="L50" s="29">
        <f>SUM(L45:L49)</f>
        <v>46469.09</v>
      </c>
      <c r="M50" s="29">
        <f t="shared" ref="M50:N50" si="30">SUM(M45:M49)</f>
        <v>46469.09</v>
      </c>
      <c r="N50" s="29">
        <f t="shared" si="30"/>
        <v>46469.09</v>
      </c>
      <c r="O50" s="29">
        <f t="shared" si="25"/>
        <v>139407.26999999999</v>
      </c>
      <c r="P50" s="29">
        <f>SUM(P45:P49)</f>
        <v>46469.09</v>
      </c>
      <c r="Q50" s="29">
        <f t="shared" ref="Q50:R50" si="31">SUM(Q45:Q49)</f>
        <v>46469.09</v>
      </c>
      <c r="R50" s="29">
        <f t="shared" si="31"/>
        <v>46469.09</v>
      </c>
      <c r="S50" s="29">
        <f t="shared" si="26"/>
        <v>139407.26999999999</v>
      </c>
      <c r="T50" s="29">
        <f>SUM(T45:T49)</f>
        <v>46469.09</v>
      </c>
      <c r="U50" s="29">
        <f t="shared" ref="U50:V50" si="32">SUM(U45:U49)</f>
        <v>46469.09</v>
      </c>
      <c r="V50" s="29">
        <f t="shared" si="32"/>
        <v>46469.09</v>
      </c>
      <c r="W50" s="29">
        <f t="shared" si="27"/>
        <v>139407.26999999999</v>
      </c>
      <c r="X50" s="5"/>
      <c r="Y50" s="14">
        <f t="shared" si="28"/>
        <v>557629.07999999996</v>
      </c>
    </row>
    <row r="51" spans="1:25">
      <c r="A51" s="6"/>
      <c r="B51" s="11"/>
      <c r="C51" s="5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5"/>
    </row>
    <row r="52" spans="1:25" ht="13.5">
      <c r="A52" s="31" t="s">
        <v>63</v>
      </c>
      <c r="B52" s="6"/>
      <c r="C52" s="5"/>
      <c r="D52" s="6"/>
      <c r="F52" s="3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5"/>
    </row>
    <row r="53" spans="1:25">
      <c r="A53" s="6"/>
      <c r="B53" s="6" t="s">
        <v>64</v>
      </c>
      <c r="C53" s="5"/>
      <c r="D53" s="26"/>
      <c r="E53" s="27"/>
      <c r="F53" s="27"/>
      <c r="G53" s="27"/>
      <c r="H53" s="26">
        <v>978.17</v>
      </c>
      <c r="I53" s="26">
        <v>978.17</v>
      </c>
      <c r="J53" s="26">
        <v>978.17</v>
      </c>
      <c r="K53" s="28">
        <f t="shared" ref="K53:K60" si="33">SUM(H53:J53)</f>
        <v>2934.5099999999998</v>
      </c>
      <c r="L53" s="26">
        <v>978.17</v>
      </c>
      <c r="M53" s="26">
        <v>978.17</v>
      </c>
      <c r="N53" s="26">
        <v>978.17</v>
      </c>
      <c r="O53" s="28">
        <f t="shared" ref="O53:O60" si="34">SUM(L53:N53)</f>
        <v>2934.5099999999998</v>
      </c>
      <c r="P53" s="26">
        <v>978.17</v>
      </c>
      <c r="Q53" s="26">
        <v>978.17</v>
      </c>
      <c r="R53" s="26">
        <v>978.17</v>
      </c>
      <c r="S53" s="28">
        <f t="shared" ref="S53:S60" si="35">SUM(P53:R53)</f>
        <v>2934.5099999999998</v>
      </c>
      <c r="T53" s="26">
        <v>978.17</v>
      </c>
      <c r="U53" s="26">
        <v>978.17</v>
      </c>
      <c r="V53" s="26">
        <v>978.17</v>
      </c>
      <c r="W53" s="28">
        <f t="shared" ref="W53:W60" si="36">SUM(T53:V53)</f>
        <v>2934.5099999999998</v>
      </c>
      <c r="X53" s="5"/>
      <c r="Y53" s="14">
        <f t="shared" ref="Y53:Y60" si="37">SUM(K53,O53,S53,W53)</f>
        <v>11738.039999999999</v>
      </c>
    </row>
    <row r="54" spans="1:25">
      <c r="A54" s="6"/>
      <c r="B54" s="6" t="s">
        <v>65</v>
      </c>
      <c r="C54" s="5"/>
      <c r="D54" s="26"/>
      <c r="E54" s="27"/>
      <c r="F54" s="27"/>
      <c r="G54" s="27"/>
      <c r="H54" s="26">
        <v>2395.75</v>
      </c>
      <c r="I54" s="26">
        <v>2395.75</v>
      </c>
      <c r="J54" s="26">
        <v>2395.75</v>
      </c>
      <c r="K54" s="28">
        <f t="shared" si="33"/>
        <v>7187.25</v>
      </c>
      <c r="L54" s="26">
        <v>2395.75</v>
      </c>
      <c r="M54" s="26">
        <v>2395.75</v>
      </c>
      <c r="N54" s="26">
        <v>2395.75</v>
      </c>
      <c r="O54" s="28">
        <f t="shared" si="34"/>
        <v>7187.25</v>
      </c>
      <c r="P54" s="26">
        <v>2395.75</v>
      </c>
      <c r="Q54" s="26">
        <v>2395.75</v>
      </c>
      <c r="R54" s="26">
        <v>2395.75</v>
      </c>
      <c r="S54" s="28">
        <f t="shared" si="35"/>
        <v>7187.25</v>
      </c>
      <c r="T54" s="26">
        <v>2395.75</v>
      </c>
      <c r="U54" s="26">
        <v>2395.75</v>
      </c>
      <c r="V54" s="26">
        <v>2395.75</v>
      </c>
      <c r="W54" s="28">
        <f t="shared" si="36"/>
        <v>7187.25</v>
      </c>
      <c r="X54" s="5"/>
      <c r="Y54" s="14">
        <f t="shared" si="37"/>
        <v>28749</v>
      </c>
    </row>
    <row r="55" spans="1:25">
      <c r="A55" s="6"/>
      <c r="B55" s="6" t="s">
        <v>66</v>
      </c>
      <c r="C55" s="5"/>
      <c r="D55" s="26"/>
      <c r="E55" s="27"/>
      <c r="F55" s="27"/>
      <c r="G55" s="27"/>
      <c r="H55" s="26">
        <v>1291.08</v>
      </c>
      <c r="I55" s="26">
        <v>1291.08</v>
      </c>
      <c r="J55" s="26">
        <v>1291.08</v>
      </c>
      <c r="K55" s="28">
        <f t="shared" si="33"/>
        <v>3873.24</v>
      </c>
      <c r="L55" s="26">
        <v>1291.08</v>
      </c>
      <c r="M55" s="26">
        <v>1291.08</v>
      </c>
      <c r="N55" s="26">
        <v>1291.08</v>
      </c>
      <c r="O55" s="28">
        <f t="shared" si="34"/>
        <v>3873.24</v>
      </c>
      <c r="P55" s="26">
        <v>1291.08</v>
      </c>
      <c r="Q55" s="26">
        <v>1291.08</v>
      </c>
      <c r="R55" s="26">
        <v>1291.08</v>
      </c>
      <c r="S55" s="28">
        <f t="shared" si="35"/>
        <v>3873.24</v>
      </c>
      <c r="T55" s="26">
        <v>1291.08</v>
      </c>
      <c r="U55" s="26">
        <v>1291.08</v>
      </c>
      <c r="V55" s="26">
        <v>1291.08</v>
      </c>
      <c r="W55" s="28">
        <f t="shared" si="36"/>
        <v>3873.24</v>
      </c>
      <c r="X55" s="5"/>
      <c r="Y55" s="14">
        <f t="shared" si="37"/>
        <v>15492.96</v>
      </c>
    </row>
    <row r="56" spans="1:25">
      <c r="A56" s="6"/>
      <c r="B56" s="6" t="s">
        <v>67</v>
      </c>
      <c r="C56" s="5"/>
      <c r="D56" s="26"/>
      <c r="E56" s="27"/>
      <c r="F56" s="27"/>
      <c r="G56" s="27"/>
      <c r="H56" s="26">
        <v>5166.67</v>
      </c>
      <c r="I56" s="26">
        <v>5166.67</v>
      </c>
      <c r="J56" s="26">
        <v>5166.67</v>
      </c>
      <c r="K56" s="28">
        <f t="shared" si="33"/>
        <v>15500.01</v>
      </c>
      <c r="L56" s="26">
        <v>5166.67</v>
      </c>
      <c r="M56" s="26">
        <v>5166.67</v>
      </c>
      <c r="N56" s="26">
        <v>5166.67</v>
      </c>
      <c r="O56" s="28">
        <f t="shared" si="34"/>
        <v>15500.01</v>
      </c>
      <c r="P56" s="26">
        <v>5166.67</v>
      </c>
      <c r="Q56" s="26">
        <v>5166.67</v>
      </c>
      <c r="R56" s="26">
        <v>5166.67</v>
      </c>
      <c r="S56" s="28">
        <f t="shared" si="35"/>
        <v>15500.01</v>
      </c>
      <c r="T56" s="26">
        <v>5166.67</v>
      </c>
      <c r="U56" s="26">
        <v>5166.67</v>
      </c>
      <c r="V56" s="26">
        <v>5166.67</v>
      </c>
      <c r="W56" s="28">
        <f t="shared" si="36"/>
        <v>15500.01</v>
      </c>
      <c r="X56" s="5"/>
      <c r="Y56" s="14">
        <f t="shared" si="37"/>
        <v>62000.04</v>
      </c>
    </row>
    <row r="57" spans="1:25">
      <c r="A57" s="6"/>
      <c r="B57" s="6" t="s">
        <v>68</v>
      </c>
      <c r="C57" s="5"/>
      <c r="D57" s="26"/>
      <c r="E57" s="27"/>
      <c r="F57" s="27"/>
      <c r="G57" s="27"/>
      <c r="H57" s="26">
        <v>252.67</v>
      </c>
      <c r="I57" s="26">
        <v>252.67</v>
      </c>
      <c r="J57" s="26">
        <v>252.67</v>
      </c>
      <c r="K57" s="28">
        <f t="shared" si="33"/>
        <v>758.01</v>
      </c>
      <c r="L57" s="26">
        <v>252.67</v>
      </c>
      <c r="M57" s="26">
        <v>252.67</v>
      </c>
      <c r="N57" s="26">
        <v>252.67</v>
      </c>
      <c r="O57" s="28">
        <f t="shared" si="34"/>
        <v>758.01</v>
      </c>
      <c r="P57" s="26">
        <v>252.67</v>
      </c>
      <c r="Q57" s="26">
        <v>252.67</v>
      </c>
      <c r="R57" s="26">
        <v>252.67</v>
      </c>
      <c r="S57" s="28">
        <f t="shared" si="35"/>
        <v>758.01</v>
      </c>
      <c r="T57" s="26">
        <v>252.67</v>
      </c>
      <c r="U57" s="26">
        <v>252.67</v>
      </c>
      <c r="V57" s="26">
        <v>252.67</v>
      </c>
      <c r="W57" s="28">
        <f t="shared" si="36"/>
        <v>758.01</v>
      </c>
      <c r="X57" s="5"/>
      <c r="Y57" s="14">
        <f t="shared" si="37"/>
        <v>3032.04</v>
      </c>
    </row>
    <row r="58" spans="1:25">
      <c r="A58" s="6"/>
      <c r="B58" s="6" t="s">
        <v>69</v>
      </c>
      <c r="C58" s="5"/>
      <c r="D58" s="26"/>
      <c r="E58" s="27"/>
      <c r="F58" s="27"/>
      <c r="G58" s="27"/>
      <c r="H58" s="26">
        <v>351.58</v>
      </c>
      <c r="I58" s="26">
        <v>351.58</v>
      </c>
      <c r="J58" s="26">
        <v>351.58</v>
      </c>
      <c r="K58" s="28">
        <f t="shared" si="33"/>
        <v>1054.74</v>
      </c>
      <c r="L58" s="26">
        <v>351.58</v>
      </c>
      <c r="M58" s="26">
        <v>351.58</v>
      </c>
      <c r="N58" s="26">
        <v>351.58</v>
      </c>
      <c r="O58" s="28">
        <f t="shared" si="34"/>
        <v>1054.74</v>
      </c>
      <c r="P58" s="26">
        <v>351.58</v>
      </c>
      <c r="Q58" s="26">
        <v>351.58</v>
      </c>
      <c r="R58" s="26">
        <v>351.58</v>
      </c>
      <c r="S58" s="28">
        <f t="shared" si="35"/>
        <v>1054.74</v>
      </c>
      <c r="T58" s="26">
        <v>351.58</v>
      </c>
      <c r="U58" s="26">
        <v>351.58</v>
      </c>
      <c r="V58" s="26">
        <v>351.58</v>
      </c>
      <c r="W58" s="28">
        <f t="shared" si="36"/>
        <v>1054.74</v>
      </c>
      <c r="X58" s="5"/>
      <c r="Y58" s="14">
        <f t="shared" si="37"/>
        <v>4218.96</v>
      </c>
    </row>
    <row r="59" spans="1:25">
      <c r="A59" s="6"/>
      <c r="B59" s="6" t="s">
        <v>70</v>
      </c>
      <c r="C59" s="5"/>
      <c r="D59" s="26"/>
      <c r="E59" s="27"/>
      <c r="F59" s="27"/>
      <c r="G59" s="27"/>
      <c r="H59" s="26"/>
      <c r="I59" s="26"/>
      <c r="J59" s="26"/>
      <c r="K59" s="28">
        <f t="shared" si="33"/>
        <v>0</v>
      </c>
      <c r="L59" s="26"/>
      <c r="M59" s="26"/>
      <c r="N59" s="26"/>
      <c r="O59" s="28">
        <f t="shared" si="34"/>
        <v>0</v>
      </c>
      <c r="P59" s="26"/>
      <c r="Q59" s="26"/>
      <c r="R59" s="26"/>
      <c r="S59" s="28">
        <f t="shared" si="35"/>
        <v>0</v>
      </c>
      <c r="T59" s="26"/>
      <c r="U59" s="26"/>
      <c r="V59" s="26"/>
      <c r="W59" s="28">
        <f t="shared" si="36"/>
        <v>0</v>
      </c>
      <c r="X59" s="5"/>
      <c r="Y59" s="15">
        <f t="shared" si="37"/>
        <v>0</v>
      </c>
    </row>
    <row r="60" spans="1:25">
      <c r="A60" s="6"/>
      <c r="B60" s="16" t="s">
        <v>71</v>
      </c>
      <c r="C60" s="5"/>
      <c r="D60" s="29">
        <f>SUM(D53:D59)</f>
        <v>0</v>
      </c>
      <c r="E60" s="30"/>
      <c r="F60" s="30"/>
      <c r="G60" s="30"/>
      <c r="H60" s="29">
        <f>SUM(H53:H59)</f>
        <v>10435.92</v>
      </c>
      <c r="I60" s="29">
        <f t="shared" ref="I60:J60" si="38">SUM(I53:I59)</f>
        <v>10435.92</v>
      </c>
      <c r="J60" s="29">
        <f t="shared" si="38"/>
        <v>10435.92</v>
      </c>
      <c r="K60" s="29">
        <f t="shared" si="33"/>
        <v>31307.760000000002</v>
      </c>
      <c r="L60" s="29">
        <f>SUM(L53:L59)</f>
        <v>10435.92</v>
      </c>
      <c r="M60" s="29">
        <f t="shared" ref="M60:N60" si="39">SUM(M53:M59)</f>
        <v>10435.92</v>
      </c>
      <c r="N60" s="29">
        <f t="shared" si="39"/>
        <v>10435.92</v>
      </c>
      <c r="O60" s="29">
        <f t="shared" si="34"/>
        <v>31307.760000000002</v>
      </c>
      <c r="P60" s="29">
        <f>SUM(P53:P59)</f>
        <v>10435.92</v>
      </c>
      <c r="Q60" s="29">
        <f t="shared" ref="Q60:R60" si="40">SUM(Q53:Q59)</f>
        <v>10435.92</v>
      </c>
      <c r="R60" s="29">
        <f t="shared" si="40"/>
        <v>10435.92</v>
      </c>
      <c r="S60" s="29">
        <f t="shared" si="35"/>
        <v>31307.760000000002</v>
      </c>
      <c r="T60" s="29">
        <f>SUM(T53:T59)</f>
        <v>10435.92</v>
      </c>
      <c r="U60" s="29">
        <f t="shared" ref="U60:V60" si="41">SUM(U53:U59)</f>
        <v>10435.92</v>
      </c>
      <c r="V60" s="29">
        <f t="shared" si="41"/>
        <v>10435.92</v>
      </c>
      <c r="W60" s="29">
        <f t="shared" si="36"/>
        <v>31307.760000000002</v>
      </c>
      <c r="X60" s="5"/>
      <c r="Y60" s="14">
        <f t="shared" si="37"/>
        <v>125231.04000000001</v>
      </c>
    </row>
    <row r="61" spans="1:25">
      <c r="A61" s="6"/>
      <c r="B61" s="11"/>
      <c r="C61" s="5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5"/>
    </row>
    <row r="62" spans="1:25" ht="13.5">
      <c r="A62" s="31" t="s">
        <v>72</v>
      </c>
      <c r="B62" s="6"/>
      <c r="C62" s="5"/>
      <c r="D62" s="28"/>
      <c r="E62" s="27"/>
      <c r="F62" s="27"/>
      <c r="G62" s="27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5"/>
    </row>
    <row r="63" spans="1:25">
      <c r="A63" s="6"/>
      <c r="B63" s="6" t="s">
        <v>73</v>
      </c>
      <c r="C63" s="5"/>
      <c r="D63" s="26"/>
      <c r="E63" s="27"/>
      <c r="F63" s="27"/>
      <c r="G63" s="27"/>
      <c r="H63" s="26"/>
      <c r="I63" s="26"/>
      <c r="J63" s="26"/>
      <c r="K63" s="28">
        <f t="shared" ref="K63:K70" si="42">SUM(H63:J63)</f>
        <v>0</v>
      </c>
      <c r="L63" s="26"/>
      <c r="M63" s="26"/>
      <c r="N63" s="26"/>
      <c r="O63" s="28">
        <f t="shared" ref="O63:O70" si="43">SUM(L63:N63)</f>
        <v>0</v>
      </c>
      <c r="P63" s="26"/>
      <c r="Q63" s="26"/>
      <c r="R63" s="26"/>
      <c r="S63" s="28">
        <f t="shared" ref="S63:S70" si="44">SUM(P63:R63)</f>
        <v>0</v>
      </c>
      <c r="T63" s="26"/>
      <c r="U63" s="26"/>
      <c r="V63" s="26"/>
      <c r="W63" s="28">
        <f t="shared" ref="W63:W70" si="45">SUM(T63:V63)</f>
        <v>0</v>
      </c>
      <c r="X63" s="5"/>
      <c r="Y63" s="14">
        <f t="shared" ref="Y63:Y72" si="46">SUM(K63,O63,S63,W63)</f>
        <v>0</v>
      </c>
    </row>
    <row r="64" spans="1:25">
      <c r="A64" s="6"/>
      <c r="B64" s="6" t="s">
        <v>74</v>
      </c>
      <c r="C64" s="5"/>
      <c r="D64" s="26"/>
      <c r="E64" s="27"/>
      <c r="F64" s="27"/>
      <c r="G64" s="27"/>
      <c r="H64" s="26">
        <v>11666.67</v>
      </c>
      <c r="I64" s="26">
        <v>11666.67</v>
      </c>
      <c r="J64" s="26">
        <v>11666.67</v>
      </c>
      <c r="K64" s="28">
        <f t="shared" si="42"/>
        <v>35000.01</v>
      </c>
      <c r="L64" s="26">
        <v>11666.67</v>
      </c>
      <c r="M64" s="26">
        <v>11666.67</v>
      </c>
      <c r="N64" s="26">
        <v>11666.67</v>
      </c>
      <c r="O64" s="28">
        <f t="shared" si="43"/>
        <v>35000.01</v>
      </c>
      <c r="P64" s="26">
        <v>11666.67</v>
      </c>
      <c r="Q64" s="26">
        <v>11666.67</v>
      </c>
      <c r="R64" s="26">
        <v>11666.67</v>
      </c>
      <c r="S64" s="28">
        <f t="shared" si="44"/>
        <v>35000.01</v>
      </c>
      <c r="T64" s="26">
        <v>11666.67</v>
      </c>
      <c r="U64" s="26">
        <v>11666.67</v>
      </c>
      <c r="V64" s="26">
        <v>11666.67</v>
      </c>
      <c r="W64" s="28">
        <f t="shared" si="45"/>
        <v>35000.01</v>
      </c>
      <c r="X64" s="5"/>
      <c r="Y64" s="14">
        <f t="shared" si="46"/>
        <v>140000.04</v>
      </c>
    </row>
    <row r="65" spans="1:25">
      <c r="A65" s="6"/>
      <c r="B65" s="6" t="s">
        <v>75</v>
      </c>
      <c r="C65" s="5"/>
      <c r="D65" s="26"/>
      <c r="E65" s="27"/>
      <c r="F65" s="27"/>
      <c r="G65" s="27"/>
      <c r="H65" s="26">
        <v>15416.67</v>
      </c>
      <c r="I65" s="26">
        <v>15416.67</v>
      </c>
      <c r="J65" s="26">
        <v>15416.67</v>
      </c>
      <c r="K65" s="28">
        <f t="shared" si="42"/>
        <v>46250.01</v>
      </c>
      <c r="L65" s="26">
        <v>15416.67</v>
      </c>
      <c r="M65" s="26">
        <v>15416.67</v>
      </c>
      <c r="N65" s="26">
        <v>15416.67</v>
      </c>
      <c r="O65" s="28">
        <f t="shared" si="43"/>
        <v>46250.01</v>
      </c>
      <c r="P65" s="26">
        <v>15416.67</v>
      </c>
      <c r="Q65" s="26">
        <v>15416.67</v>
      </c>
      <c r="R65" s="26">
        <v>15416.67</v>
      </c>
      <c r="S65" s="28">
        <f t="shared" si="44"/>
        <v>46250.01</v>
      </c>
      <c r="T65" s="26">
        <v>15416.67</v>
      </c>
      <c r="U65" s="26">
        <v>15416.67</v>
      </c>
      <c r="V65" s="26">
        <v>15416.67</v>
      </c>
      <c r="W65" s="28">
        <f t="shared" si="45"/>
        <v>46250.01</v>
      </c>
      <c r="X65" s="5"/>
      <c r="Y65" s="14">
        <f t="shared" si="46"/>
        <v>185000.04</v>
      </c>
    </row>
    <row r="66" spans="1:25">
      <c r="A66" s="6"/>
      <c r="B66" s="6" t="s">
        <v>76</v>
      </c>
      <c r="C66" s="5"/>
      <c r="D66" s="26"/>
      <c r="E66" s="27"/>
      <c r="F66" s="27"/>
      <c r="G66" s="27"/>
      <c r="H66" s="26"/>
      <c r="I66" s="26">
        <v>57051</v>
      </c>
      <c r="J66" s="26"/>
      <c r="K66" s="28">
        <f t="shared" si="42"/>
        <v>57051</v>
      </c>
      <c r="L66" s="26"/>
      <c r="M66" s="26"/>
      <c r="N66" s="26"/>
      <c r="O66" s="28">
        <f t="shared" si="43"/>
        <v>0</v>
      </c>
      <c r="P66" s="26"/>
      <c r="Q66" s="26"/>
      <c r="R66" s="26"/>
      <c r="S66" s="28">
        <f t="shared" si="44"/>
        <v>0</v>
      </c>
      <c r="T66" s="26"/>
      <c r="U66" s="26"/>
      <c r="V66" s="26"/>
      <c r="W66" s="28">
        <f t="shared" si="45"/>
        <v>0</v>
      </c>
      <c r="X66" s="5"/>
      <c r="Y66" s="14">
        <f t="shared" si="46"/>
        <v>57051</v>
      </c>
    </row>
    <row r="67" spans="1:25">
      <c r="A67" s="6"/>
      <c r="B67" s="6" t="s">
        <v>77</v>
      </c>
      <c r="C67" s="5"/>
      <c r="D67" s="26"/>
      <c r="E67" s="27"/>
      <c r="F67" s="27"/>
      <c r="G67" s="27"/>
      <c r="H67" s="26"/>
      <c r="I67" s="26"/>
      <c r="J67" s="26"/>
      <c r="K67" s="28">
        <f t="shared" si="42"/>
        <v>0</v>
      </c>
      <c r="L67" s="26"/>
      <c r="M67" s="26"/>
      <c r="N67" s="26"/>
      <c r="O67" s="28">
        <f t="shared" si="43"/>
        <v>0</v>
      </c>
      <c r="P67" s="26"/>
      <c r="Q67" s="26"/>
      <c r="R67" s="26"/>
      <c r="S67" s="28">
        <f t="shared" si="44"/>
        <v>0</v>
      </c>
      <c r="T67" s="26"/>
      <c r="U67" s="26"/>
      <c r="V67" s="26"/>
      <c r="W67" s="28">
        <f t="shared" si="45"/>
        <v>0</v>
      </c>
      <c r="X67" s="5"/>
      <c r="Y67" s="14">
        <f t="shared" si="46"/>
        <v>0</v>
      </c>
    </row>
    <row r="68" spans="1:25">
      <c r="A68" s="6"/>
      <c r="B68" s="6" t="s">
        <v>78</v>
      </c>
      <c r="C68" s="5"/>
      <c r="D68" s="26"/>
      <c r="E68" s="27"/>
      <c r="F68" s="27"/>
      <c r="G68" s="27"/>
      <c r="H68" s="26"/>
      <c r="I68" s="26"/>
      <c r="J68" s="26"/>
      <c r="K68" s="28"/>
      <c r="L68" s="26"/>
      <c r="M68" s="26"/>
      <c r="N68" s="26"/>
      <c r="O68" s="28"/>
      <c r="P68" s="26"/>
      <c r="Q68" s="26"/>
      <c r="R68" s="26"/>
      <c r="S68" s="28"/>
      <c r="T68" s="26"/>
      <c r="U68" s="26"/>
      <c r="V68" s="26"/>
      <c r="W68" s="28"/>
      <c r="X68" s="5"/>
      <c r="Y68" s="14">
        <f t="shared" si="46"/>
        <v>0</v>
      </c>
    </row>
    <row r="69" spans="1:25">
      <c r="A69" s="6"/>
      <c r="B69" s="6" t="s">
        <v>79</v>
      </c>
      <c r="C69" s="5"/>
      <c r="D69" s="26"/>
      <c r="E69" s="27"/>
      <c r="F69" s="27"/>
      <c r="G69" s="27"/>
      <c r="H69" s="26">
        <v>13199.67</v>
      </c>
      <c r="I69" s="26">
        <v>13199.67</v>
      </c>
      <c r="J69" s="26">
        <v>13199.67</v>
      </c>
      <c r="K69" s="28">
        <f t="shared" si="42"/>
        <v>39599.01</v>
      </c>
      <c r="L69" s="26">
        <v>13199.67</v>
      </c>
      <c r="M69" s="26">
        <v>13199.67</v>
      </c>
      <c r="N69" s="26">
        <v>13199.67</v>
      </c>
      <c r="O69" s="28">
        <f t="shared" si="43"/>
        <v>39599.01</v>
      </c>
      <c r="P69" s="26">
        <v>13199.67</v>
      </c>
      <c r="Q69" s="26">
        <v>13199.67</v>
      </c>
      <c r="R69" s="26">
        <v>13199.67</v>
      </c>
      <c r="S69" s="28">
        <f t="shared" si="44"/>
        <v>39599.01</v>
      </c>
      <c r="T69" s="26">
        <v>13199.67</v>
      </c>
      <c r="U69" s="26">
        <v>13199.67</v>
      </c>
      <c r="V69" s="26">
        <v>13199.67</v>
      </c>
      <c r="W69" s="28">
        <f t="shared" si="45"/>
        <v>39599.01</v>
      </c>
      <c r="X69" s="5"/>
      <c r="Y69" s="15">
        <f t="shared" si="46"/>
        <v>158396.04</v>
      </c>
    </row>
    <row r="70" spans="1:25">
      <c r="A70" s="6"/>
      <c r="B70" s="32" t="s">
        <v>80</v>
      </c>
      <c r="C70" s="5"/>
      <c r="D70" s="33">
        <f>SUM(D63:D69)</f>
        <v>0</v>
      </c>
      <c r="E70" s="30"/>
      <c r="F70" s="30"/>
      <c r="G70" s="30"/>
      <c r="H70" s="33">
        <f>SUM(H63:H69)</f>
        <v>40283.01</v>
      </c>
      <c r="I70" s="33">
        <f>SUM(I63:I69)</f>
        <v>97334.01</v>
      </c>
      <c r="J70" s="33">
        <f>SUM(J63:J69)</f>
        <v>40283.01</v>
      </c>
      <c r="K70" s="33">
        <f t="shared" si="42"/>
        <v>177900.03</v>
      </c>
      <c r="L70" s="33">
        <f>SUM(L63:L69)</f>
        <v>40283.01</v>
      </c>
      <c r="M70" s="33">
        <f>SUM(M63:M69)</f>
        <v>40283.01</v>
      </c>
      <c r="N70" s="33">
        <f>SUM(N63:N69)</f>
        <v>40283.01</v>
      </c>
      <c r="O70" s="33">
        <f t="shared" si="43"/>
        <v>120849.03</v>
      </c>
      <c r="P70" s="33">
        <f>SUM(P63:P69)</f>
        <v>40283.01</v>
      </c>
      <c r="Q70" s="33">
        <f>SUM(Q63:Q69)</f>
        <v>40283.01</v>
      </c>
      <c r="R70" s="33">
        <f>SUM(R63:R69)</f>
        <v>40283.01</v>
      </c>
      <c r="S70" s="33">
        <f t="shared" si="44"/>
        <v>120849.03</v>
      </c>
      <c r="T70" s="33">
        <f>SUM(T63:T69)</f>
        <v>40283.01</v>
      </c>
      <c r="U70" s="33">
        <f>SUM(U63:U69)</f>
        <v>40283.01</v>
      </c>
      <c r="V70" s="33">
        <f>SUM(V63:V69)</f>
        <v>40283.01</v>
      </c>
      <c r="W70" s="33">
        <f t="shared" si="45"/>
        <v>120849.03</v>
      </c>
      <c r="X70" s="5"/>
      <c r="Y70" s="15">
        <f t="shared" si="46"/>
        <v>540447.12</v>
      </c>
    </row>
    <row r="71" spans="1:25">
      <c r="A71" s="6"/>
      <c r="B71" s="16" t="s">
        <v>81</v>
      </c>
      <c r="C71" s="5"/>
      <c r="D71" s="29">
        <f>D70+D60+D50+D42+D33</f>
        <v>0</v>
      </c>
      <c r="E71" s="30"/>
      <c r="F71" s="30"/>
      <c r="G71" s="30"/>
      <c r="H71" s="29">
        <f t="shared" ref="H71:W71" si="47">H70+H60+H50+H42+H33</f>
        <v>374403.18</v>
      </c>
      <c r="I71" s="29">
        <f t="shared" si="47"/>
        <v>416454.18</v>
      </c>
      <c r="J71" s="29">
        <f t="shared" si="47"/>
        <v>359402.93</v>
      </c>
      <c r="K71" s="29">
        <f t="shared" si="47"/>
        <v>1150260.29</v>
      </c>
      <c r="L71" s="29">
        <f t="shared" si="47"/>
        <v>374402.93</v>
      </c>
      <c r="M71" s="29">
        <f t="shared" si="47"/>
        <v>359402.93</v>
      </c>
      <c r="N71" s="29">
        <f t="shared" si="47"/>
        <v>359402.93</v>
      </c>
      <c r="O71" s="29">
        <f t="shared" si="47"/>
        <v>1093208.79</v>
      </c>
      <c r="P71" s="29">
        <f t="shared" si="47"/>
        <v>359402.93</v>
      </c>
      <c r="Q71" s="29">
        <f t="shared" si="47"/>
        <v>359402.93</v>
      </c>
      <c r="R71" s="29">
        <f t="shared" si="47"/>
        <v>359402.93</v>
      </c>
      <c r="S71" s="29">
        <f t="shared" si="47"/>
        <v>1078208.79</v>
      </c>
      <c r="T71" s="29">
        <f t="shared" si="47"/>
        <v>359402.93</v>
      </c>
      <c r="U71" s="29">
        <f t="shared" si="47"/>
        <v>359402.93</v>
      </c>
      <c r="V71" s="29">
        <f t="shared" si="47"/>
        <v>359162.34</v>
      </c>
      <c r="W71" s="34">
        <f t="shared" si="47"/>
        <v>1077968.2</v>
      </c>
      <c r="X71" s="5"/>
      <c r="Y71" s="15">
        <f t="shared" si="46"/>
        <v>4399646.07</v>
      </c>
    </row>
    <row r="72" spans="1:25" ht="12.75" customHeight="1">
      <c r="A72" s="21" t="s">
        <v>82</v>
      </c>
      <c r="B72" s="16"/>
      <c r="C72" s="5"/>
      <c r="D72" s="29">
        <f>D15-D71</f>
        <v>0</v>
      </c>
      <c r="E72" s="30"/>
      <c r="F72" s="30"/>
      <c r="G72" s="30"/>
      <c r="H72" s="29">
        <f t="shared" ref="H72:W72" si="48">H15-H71</f>
        <v>1014998.1500000001</v>
      </c>
      <c r="I72" s="29">
        <f t="shared" si="48"/>
        <v>-372941.35</v>
      </c>
      <c r="J72" s="29">
        <f t="shared" si="48"/>
        <v>-315890.09999999998</v>
      </c>
      <c r="K72" s="29">
        <f t="shared" si="48"/>
        <v>326166.70000000019</v>
      </c>
      <c r="L72" s="29">
        <f t="shared" si="48"/>
        <v>1416189.4000000001</v>
      </c>
      <c r="M72" s="29">
        <f t="shared" si="48"/>
        <v>-315890.09999999998</v>
      </c>
      <c r="N72" s="29">
        <f t="shared" si="48"/>
        <v>-315890.09999999998</v>
      </c>
      <c r="O72" s="29">
        <f t="shared" si="48"/>
        <v>784409.20000000019</v>
      </c>
      <c r="P72" s="29">
        <f t="shared" si="48"/>
        <v>729105.15000000014</v>
      </c>
      <c r="Q72" s="29">
        <f t="shared" si="48"/>
        <v>-315890.09999999998</v>
      </c>
      <c r="R72" s="29">
        <f t="shared" si="48"/>
        <v>-315890.09999999998</v>
      </c>
      <c r="S72" s="29">
        <f t="shared" si="48"/>
        <v>97324.950000000186</v>
      </c>
      <c r="T72" s="29">
        <f t="shared" si="48"/>
        <v>729105.15000000014</v>
      </c>
      <c r="U72" s="29">
        <f t="shared" si="48"/>
        <v>-315890.09999999998</v>
      </c>
      <c r="V72" s="29">
        <f t="shared" si="48"/>
        <v>-315649.41000000003</v>
      </c>
      <c r="W72" s="29">
        <f t="shared" si="48"/>
        <v>97565.64000000013</v>
      </c>
      <c r="X72" s="5"/>
      <c r="Y72" s="14">
        <f t="shared" si="46"/>
        <v>1305466.4900000007</v>
      </c>
    </row>
    <row r="73" spans="1:25" ht="12.75" customHeight="1">
      <c r="A73" s="21"/>
      <c r="B73" s="11"/>
      <c r="C73" s="5"/>
      <c r="D73" s="35"/>
      <c r="E73" s="30"/>
      <c r="F73" s="30"/>
      <c r="G73" s="30"/>
      <c r="H73" s="35"/>
      <c r="I73" s="35"/>
      <c r="J73" s="35"/>
      <c r="K73" s="30"/>
      <c r="L73" s="35"/>
      <c r="M73" s="35"/>
      <c r="N73" s="35"/>
      <c r="O73" s="30"/>
      <c r="P73" s="35"/>
      <c r="Q73" s="35"/>
      <c r="R73" s="35"/>
      <c r="S73" s="30"/>
      <c r="T73" s="35"/>
      <c r="U73" s="35"/>
      <c r="V73" s="35"/>
      <c r="W73" s="30"/>
      <c r="X73" s="5"/>
    </row>
    <row r="74" spans="1:25" ht="12.75" customHeight="1">
      <c r="A74" s="6"/>
      <c r="B74" s="6" t="s">
        <v>83</v>
      </c>
      <c r="C74" s="5"/>
      <c r="D74" s="26"/>
      <c r="E74" s="27"/>
      <c r="F74" s="27"/>
      <c r="G74" s="27"/>
      <c r="H74" s="26">
        <v>35000</v>
      </c>
      <c r="I74" s="26">
        <v>35000</v>
      </c>
      <c r="J74" s="26">
        <v>35000</v>
      </c>
      <c r="K74" s="28">
        <f t="shared" ref="K74" si="49">SUM(H74:J74)</f>
        <v>105000</v>
      </c>
      <c r="L74" s="26">
        <v>35000</v>
      </c>
      <c r="M74" s="26">
        <v>35000</v>
      </c>
      <c r="N74" s="26">
        <v>35000</v>
      </c>
      <c r="O74" s="28">
        <f t="shared" ref="O74" si="50">SUM(L74:N74)</f>
        <v>105000</v>
      </c>
      <c r="P74" s="26">
        <v>35000</v>
      </c>
      <c r="Q74" s="26">
        <v>35000</v>
      </c>
      <c r="R74" s="26">
        <v>35000</v>
      </c>
      <c r="S74" s="28">
        <f t="shared" ref="S74" si="51">SUM(P74:R74)</f>
        <v>105000</v>
      </c>
      <c r="T74" s="26">
        <v>35000</v>
      </c>
      <c r="U74" s="26">
        <v>35000</v>
      </c>
      <c r="V74" s="26">
        <v>35000</v>
      </c>
      <c r="W74" s="28">
        <f t="shared" ref="W74" si="52">SUM(T74:V74)</f>
        <v>105000</v>
      </c>
      <c r="X74" s="5"/>
      <c r="Y74" s="15">
        <f t="shared" ref="Y74:Y75" si="53">SUM(K74,O74,S74,W74)</f>
        <v>420000</v>
      </c>
    </row>
    <row r="75" spans="1:25">
      <c r="A75" s="21" t="s">
        <v>84</v>
      </c>
      <c r="B75" s="16"/>
      <c r="C75" s="5"/>
      <c r="D75" s="36">
        <f>D72-D74</f>
        <v>0</v>
      </c>
      <c r="E75" s="37"/>
      <c r="F75" s="37"/>
      <c r="G75" s="37"/>
      <c r="H75" s="36">
        <f t="shared" ref="H75:W75" si="54">H72-H74</f>
        <v>979998.15000000014</v>
      </c>
      <c r="I75" s="36">
        <f t="shared" si="54"/>
        <v>-407941.35</v>
      </c>
      <c r="J75" s="36">
        <f t="shared" si="54"/>
        <v>-350890.1</v>
      </c>
      <c r="K75" s="36">
        <f t="shared" si="54"/>
        <v>221166.70000000019</v>
      </c>
      <c r="L75" s="36">
        <f t="shared" si="54"/>
        <v>1381189.4000000001</v>
      </c>
      <c r="M75" s="36">
        <f t="shared" si="54"/>
        <v>-350890.1</v>
      </c>
      <c r="N75" s="36">
        <f t="shared" si="54"/>
        <v>-350890.1</v>
      </c>
      <c r="O75" s="36">
        <f t="shared" si="54"/>
        <v>679409.20000000019</v>
      </c>
      <c r="P75" s="36">
        <f t="shared" si="54"/>
        <v>694105.15000000014</v>
      </c>
      <c r="Q75" s="36">
        <f t="shared" si="54"/>
        <v>-350890.1</v>
      </c>
      <c r="R75" s="36">
        <f t="shared" si="54"/>
        <v>-350890.1</v>
      </c>
      <c r="S75" s="36">
        <f t="shared" si="54"/>
        <v>-7675.0499999998137</v>
      </c>
      <c r="T75" s="36">
        <f t="shared" si="54"/>
        <v>694105.15000000014</v>
      </c>
      <c r="U75" s="36">
        <f t="shared" si="54"/>
        <v>-350890.1</v>
      </c>
      <c r="V75" s="36">
        <f t="shared" si="54"/>
        <v>-350649.41000000003</v>
      </c>
      <c r="W75" s="36">
        <f t="shared" si="54"/>
        <v>-7434.3599999998696</v>
      </c>
      <c r="X75" s="38"/>
      <c r="Y75" s="39">
        <f t="shared" si="53"/>
        <v>885466.49000000069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2016-06-02T03:53:06Z</dcterms:created>
  <dcterms:modified xsi:type="dcterms:W3CDTF">2016-06-02T03:53:47Z</dcterms:modified>
</cp:coreProperties>
</file>