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chlossman\Desktop\"/>
    </mc:Choice>
  </mc:AlternateContent>
  <bookViews>
    <workbookView xWindow="0" yWindow="0" windowWidth="7470" windowHeight="5850" tabRatio="662"/>
  </bookViews>
  <sheets>
    <sheet name="TMA_FY17 Budget &amp; FY16 Foreca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p">#REF!</definedName>
    <definedName name="\z">#REF!</definedName>
    <definedName name="___SOA01">[1]SOA!#REF!</definedName>
    <definedName name="___SOA02">[1]SOA!#REF!</definedName>
    <definedName name="___SOA04">[1]SOA!#REF!</definedName>
    <definedName name="___SOA05">[1]SOA!#REF!</definedName>
    <definedName name="___SOA06">[1]SOA!#REF!</definedName>
    <definedName name="___SOA07">[1]SOA!#REF!</definedName>
    <definedName name="___SOA08">[1]SOA!#REF!</definedName>
    <definedName name="___SOA09">[1]SOA!#REF!</definedName>
    <definedName name="___SOA1">[1]SOA!#REF!</definedName>
    <definedName name="___SOA11">[1]SOA!#REF!</definedName>
    <definedName name="___SOA12">[1]SOA!#REF!</definedName>
    <definedName name="___SOA13">[1]SOA!#REF!</definedName>
    <definedName name="___SOA15">[1]SOA!#REF!</definedName>
    <definedName name="___SOA16">[1]SOA!#REF!</definedName>
    <definedName name="___SOA17">[1]SOA!#REF!</definedName>
    <definedName name="___SOA18">[1]SOA!#REF!</definedName>
    <definedName name="___SOA24">[1]SOA!#REF!</definedName>
    <definedName name="___SOA25">[1]SOA!#REF!</definedName>
    <definedName name="___SOA28">[1]SOA!#REF!</definedName>
    <definedName name="___SOA29">[1]SOA!#REF!</definedName>
    <definedName name="___SOA30">[1]SOA!#REF!</definedName>
    <definedName name="___SOA31">[1]SOA!#REF!</definedName>
    <definedName name="___SOA32">[1]SOA!#REF!</definedName>
    <definedName name="___SOA33">[1]SOA!#REF!</definedName>
    <definedName name="___SOA35">[1]SOA!#REF!</definedName>
    <definedName name="___SOA37">[1]SOA!#REF!</definedName>
    <definedName name="___SOA40">[1]SOA!#REF!</definedName>
    <definedName name="___SOA42">[1]SOA!#REF!</definedName>
    <definedName name="___SOA43">[1]SOA!#REF!</definedName>
    <definedName name="__123Graph_ACurrent" hidden="1">#REF!</definedName>
    <definedName name="__123Graph_B" hidden="1">[2]Divisions!#REF!</definedName>
    <definedName name="__123Graph_X" hidden="1">[2]Divisions!#REF!</definedName>
    <definedName name="__123Graph_XCurrent" hidden="1">#REF!</definedName>
    <definedName name="__JE1">#REF!</definedName>
    <definedName name="__JE10">#REF!</definedName>
    <definedName name="__je11">#REF!</definedName>
    <definedName name="__JE2">#REF!</definedName>
    <definedName name="__JE3">#REF!</definedName>
    <definedName name="__JE4">#REF!</definedName>
    <definedName name="__JE5">#REF!</definedName>
    <definedName name="__je6">#REF!</definedName>
    <definedName name="__JE7">#REF!</definedName>
    <definedName name="__JE8">#REF!</definedName>
    <definedName name="__JE9">#REF!</definedName>
    <definedName name="__SOA01">[3]SOA!#REF!</definedName>
    <definedName name="__SOA02">[3]SOA!#REF!</definedName>
    <definedName name="__SOA04">[3]SOA!#REF!</definedName>
    <definedName name="__SOA05">[3]SOA!#REF!</definedName>
    <definedName name="__SOA06">[3]SOA!#REF!</definedName>
    <definedName name="__SOA07">[3]SOA!#REF!</definedName>
    <definedName name="__SOA08">[3]SOA!#REF!</definedName>
    <definedName name="__SOA09">[3]SOA!#REF!</definedName>
    <definedName name="__SOA1">[3]SOA!#REF!</definedName>
    <definedName name="__SOA11">[3]SOA!#REF!</definedName>
    <definedName name="__SOA12">[3]SOA!#REF!</definedName>
    <definedName name="__SOA13">[3]SOA!#REF!</definedName>
    <definedName name="__SOA15">[3]SOA!#REF!</definedName>
    <definedName name="__SOA16">[3]SOA!#REF!</definedName>
    <definedName name="__SOA17">[3]SOA!#REF!</definedName>
    <definedName name="__SOA18">[3]SOA!#REF!</definedName>
    <definedName name="__SOA24">[3]SOA!#REF!</definedName>
    <definedName name="__SOA25">[3]SOA!#REF!</definedName>
    <definedName name="__SOA27">[3]SOA!#REF!</definedName>
    <definedName name="__SOA28">[3]SOA!#REF!</definedName>
    <definedName name="__SOA29">[3]SOA!#REF!</definedName>
    <definedName name="__SOA30">[3]SOA!#REF!</definedName>
    <definedName name="__SOA31">[3]SOA!#REF!</definedName>
    <definedName name="__SOA32">[3]SOA!#REF!</definedName>
    <definedName name="__SOA33">[3]SOA!#REF!</definedName>
    <definedName name="__SOA35">[3]SOA!#REF!</definedName>
    <definedName name="__SOA37">[3]SOA!#REF!</definedName>
    <definedName name="__SOA40">[3]SOA!#REF!</definedName>
    <definedName name="__SOA42">[3]SOA!#REF!</definedName>
    <definedName name="__SOA43">[3]SOA!#REF!</definedName>
    <definedName name="_1_Jan">"MDTRANBWIA"</definedName>
    <definedName name="_11KM___57419NR55">'[4]ARTIS VAR LIST'!#REF!</definedName>
    <definedName name="_16140GAA9">#REF!</definedName>
    <definedName name="_19LM___57419N2J2">'[4]ARTIS VAR LIST'!#REF!</definedName>
    <definedName name="_19PM_57419PMX4">'[4]ARTIS VAR LIST'!#REF!</definedName>
    <definedName name="_252012AA7">#REF!</definedName>
    <definedName name="_34KM___57419NU85">'[4]ARTIS VAR LIST'!#REF!</definedName>
    <definedName name="_36JM___57419NH72">'[4]ARTIS VAR LIST'!#REF!</definedName>
    <definedName name="_38DM___059151AM2">'[4]ARTIS VAR LIST'!#REF!</definedName>
    <definedName name="_42AM___442595AJ3">'[4]ARTIS VAR LIST'!#REF!</definedName>
    <definedName name="_43AM___442595AH7">'[4]ARTIS VAR LIST'!#REF!</definedName>
    <definedName name="_44CM___574205CX6">'[4]ARTIS VAR LIST'!#REF!</definedName>
    <definedName name="_47CM___574205CY4">'[4]ARTIS VAR LIST'!#REF!</definedName>
    <definedName name="_52MM___57419PBU2">'[4]ARTIS VAR LIST'!#REF!</definedName>
    <definedName name="_57419NW91">#REF!</definedName>
    <definedName name="_58PM__57419PPN3">'[4]ARTIS VAR LIST'!#REF!</definedName>
    <definedName name="_59KM___574205EV8">'[4]ARTIS VAR LIST'!#REF!</definedName>
    <definedName name="_65MM___57419PCJ6">'[4]ARTIS VAR LIST'!#REF!</definedName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_73KM___57419NW91">'[4]ARTIS VAR LIST'!#REF!</definedName>
    <definedName name="_80NM____57419PJV2">'[4]ARTIS VAR LIST'!#REF!</definedName>
    <definedName name="_881M___035895BK6">'[4]ARTIS VAR LIST'!#REF!</definedName>
    <definedName name="_909M___059151AE0">'[4]ARTIS VAR LIST'!#REF!</definedName>
    <definedName name="_910M___059151AD2">'[4]ARTIS VAR LIST'!#REF!</definedName>
    <definedName name="_92FM___574205EM8">'[4]ARTIS VAR LIST'!#REF!</definedName>
    <definedName name="_93LM___57419N4F8">'[4]ARTIS VAR LIST'!#REF!</definedName>
    <definedName name="_94LM___57419N4G6">'[4]ARTIS VAR LIST'!#REF!</definedName>
    <definedName name="_951M___613344SQ4">'[4]ARTIS VAR LIST'!#REF!</definedName>
    <definedName name="_987M___574205CC2">'[4]ARTIS VAR LIST'!#REF!</definedName>
    <definedName name="_xlnm._FilterDatabase" localSheetId="0" hidden="1">'TMA_FY17 Budget &amp; FY16 Forecast'!$E$1:$E$261</definedName>
    <definedName name="_JE1">#REF!</definedName>
    <definedName name="_JE10">#REF!</definedName>
    <definedName name="_je11">#REF!</definedName>
    <definedName name="_JE2">#REF!</definedName>
    <definedName name="_JE3">#REF!</definedName>
    <definedName name="_JE4">#REF!</definedName>
    <definedName name="_JE5">#REF!</definedName>
    <definedName name="_je6">#REF!</definedName>
    <definedName name="_JE7">#REF!</definedName>
    <definedName name="_JE8">#REF!</definedName>
    <definedName name="_JE9">#REF!</definedName>
    <definedName name="_SOA01">#REF!</definedName>
    <definedName name="_SOA02">#REF!</definedName>
    <definedName name="_SOA04">#REF!</definedName>
    <definedName name="_SOA05">#REF!</definedName>
    <definedName name="_SOA06">#REF!</definedName>
    <definedName name="_SOA07">#REF!</definedName>
    <definedName name="_SOA08">#REF!</definedName>
    <definedName name="_SOA09">#REF!</definedName>
    <definedName name="_SOA1">#REF!</definedName>
    <definedName name="_SOA11">#REF!</definedName>
    <definedName name="_SOA12">#REF!</definedName>
    <definedName name="_SOA13">#REF!</definedName>
    <definedName name="_SOA15">#REF!</definedName>
    <definedName name="_SOA16">#REF!</definedName>
    <definedName name="_SOA17">#REF!</definedName>
    <definedName name="_SOA18">#REF!</definedName>
    <definedName name="_SOA24">#REF!</definedName>
    <definedName name="_SOA25">#REF!</definedName>
    <definedName name="_SOA27">#REF!</definedName>
    <definedName name="_SOA28">#REF!</definedName>
    <definedName name="_SOA29">#REF!</definedName>
    <definedName name="_SOA30">#REF!</definedName>
    <definedName name="_SOA31">#REF!</definedName>
    <definedName name="_SOA32">#REF!</definedName>
    <definedName name="_SOA33">#REF!</definedName>
    <definedName name="_SOA35">#REF!</definedName>
    <definedName name="_SOA37">#REF!</definedName>
    <definedName name="_SOA40">#REF!</definedName>
    <definedName name="_SOA42">#REF!</definedName>
    <definedName name="_SOA43">#REF!</definedName>
    <definedName name="a">IF('[5]64-1 FA_Dep Schedule '!Values_Entered,'[5]66-1 Deposits'!Header_Row+'[5]64-1 FA_Dep Schedule '!Number_of_Payments,'[5]66-1 Deposits'!Header_Row)</definedName>
    <definedName name="ACALOUDON">#REF!</definedName>
    <definedName name="ALEXIDA98YOU">#REF!</definedName>
    <definedName name="ARA_Threshold">'[6]Bal Sheet'!#REF!</definedName>
    <definedName name="ARP_Threshold">'[6]Bal Sheet'!#REF!</definedName>
    <definedName name="AS2DocOpenMode" hidden="1">"AS2DocumentEdit"</definedName>
    <definedName name="AUGSBURG">#REF!</definedName>
    <definedName name="BALANCE">#REF!</definedName>
    <definedName name="BALTCITYPARK02">#REF!</definedName>
    <definedName name="BALTCO01GOLF">#REF!</definedName>
    <definedName name="BALTCO01ODYS">#REF!</definedName>
    <definedName name="BALTCO94MARK">#REF!</definedName>
    <definedName name="BALTCO99AOAK">#REF!</definedName>
    <definedName name="BALTCO99BOAK">#REF!</definedName>
    <definedName name="BALTCOBAIS">#REF!</definedName>
    <definedName name="BALTO_DMA">'[7]DMA 886M'!#REF!</definedName>
    <definedName name="Beg_Bal">#REF!</definedName>
    <definedName name="BETHESDA">#REF!</definedName>
    <definedName name="BOYSLATIN">#REF!</definedName>
    <definedName name="BRASS">#REF!</definedName>
    <definedName name="BROGR1">#REF!</definedName>
    <definedName name="BROGR2">#REF!</definedName>
    <definedName name="CALCO01ASBUR">'[8]CALCO01ASBUR 81EM'!$E$31</definedName>
    <definedName name="CAPITAL">#REF!</definedName>
    <definedName name="CARCOCOPRIDGE">'[8]CARCOCOPPER 64CM'!$A$11</definedName>
    <definedName name="CARON_FOUNDATION_OF_FLORIDA">#REF!</definedName>
    <definedName name="CATTAIL">#REF!</definedName>
    <definedName name="CHILDDEFENS97">#REF!</definedName>
    <definedName name="cmp">#REF!</definedName>
    <definedName name="Cum_Int">#REF!</definedName>
    <definedName name="Current_members_Primary">#REF!</definedName>
    <definedName name="CY_Common_Equity">'[6]Bal Sheet'!#REF!</definedName>
    <definedName name="CY_Depreciation">'[6]Income Statement'!#REF!</definedName>
    <definedName name="CY_Intangible_Assets">'[6]Bal Sheet'!#REF!</definedName>
    <definedName name="CY_Interest_Expense">'[6]Income Statement'!#REF!</definedName>
    <definedName name="CY_LT_Debt">'[6]Bal Sheet'!#REF!</definedName>
    <definedName name="CY_Market_Value_of_Equity">'[6]Income Statement'!#REF!</definedName>
    <definedName name="CY_Marketable_Sec">'[6]Bal Sheet'!#REF!</definedName>
    <definedName name="CY_Other">'[6]Income Statement'!#REF!</definedName>
    <definedName name="CY_Selling">'[6]Income Statement'!#REF!</definedName>
    <definedName name="CY_Tangible_Net_Worth">'[6]Income Statement'!#REF!</definedName>
    <definedName name="Data">#REF!</definedName>
    <definedName name="DC93CHILDCTR">#REF!</definedName>
    <definedName name="DC95TYLER">#REF!</definedName>
    <definedName name="DC97CHILD">#REF!</definedName>
    <definedName name="DC98LOWELL">#REF!</definedName>
    <definedName name="DC99YMCA">#REF!</definedName>
    <definedName name="DCYMCA99">'[9]DC99YMCA '!#REF!</definedName>
    <definedName name="DELLRIDGE97">#REF!</definedName>
    <definedName name="detail506">#REF!</definedName>
    <definedName name="detail515">#REF!</definedName>
    <definedName name="Detailaccruedsal">#REF!</definedName>
    <definedName name="detailai">#REF!</definedName>
    <definedName name="detailap">#REF!</definedName>
    <definedName name="detailar">'[10]53-1 AR'!#REF!</definedName>
    <definedName name="detaildefrev">#REF!</definedName>
    <definedName name="detailfa">#REF!</definedName>
    <definedName name="detailloancosts">#REF!</definedName>
    <definedName name="detailltl">#REF!</definedName>
    <definedName name="detailprepaid">'[10]55-1 Prepaids'!#REF!</definedName>
    <definedName name="detailstl">#REF!</definedName>
    <definedName name="DEWBERRY94">#REF!</definedName>
    <definedName name="DEWBERRY97">#REF!</definedName>
    <definedName name="Direct">#REF!</definedName>
    <definedName name="DON_S_VARIABLE_RATES_CHECK_LIST_FOR_THE_MONTH_OF_NOVEMBER__2000_PAYABLE_12_01_00">#REF!</definedName>
    <definedName name="End_Bal">#REF!</definedName>
    <definedName name="Extra_Pay">#REF!</definedName>
    <definedName name="FAIRCO01YMCA">#REF!</definedName>
    <definedName name="FAIRFAX_GREENSPRING">#REF!</definedName>
    <definedName name="Final5000">#REF!</definedName>
    <definedName name="FRANKPARSON">#REF!</definedName>
    <definedName name="FREDCO01BSTM">#REF!</definedName>
    <definedName name="FREDCO97BUCC">'[8]FREDCO97BUCC 47GM'!$D$23</definedName>
    <definedName name="FREDCO97HOME">#REF!</definedName>
    <definedName name="Full_Print">#REF!</definedName>
    <definedName name="GAITASBURY">'[8]GAITASBURY 29AM'!$D$44</definedName>
    <definedName name="GBMC">#REF!</definedName>
    <definedName name="gpchecks">'[10]71-1 Accd Exp'!#REF!</definedName>
    <definedName name="HAZELIP">#REF!</definedName>
    <definedName name="Header_Row">ROW(#REF!)</definedName>
    <definedName name="Hotel">[11]Setup!$B$1</definedName>
    <definedName name="HOWARD">#REF!</definedName>
    <definedName name="HUMAN94">#REF!</definedName>
    <definedName name="InKind">#REF!</definedName>
    <definedName name="Int">#REF!</definedName>
    <definedName name="Interest_Rate">#REF!</definedName>
    <definedName name="jck">[12]SFP!#REF!</definedName>
    <definedName name="jckc">'[12]21_2_SOA Detail'!#REF!</definedName>
    <definedName name="jckj">'[12]21_2_SOA Detail'!#REF!</definedName>
    <definedName name="jckv">'[12]21_2_SOA Detail'!#REF!</definedName>
    <definedName name="JFK">'[13]JFK 977M'!$B$24</definedName>
    <definedName name="Last_Row">IF([0]!Values_Entered,Header_Row+[0]!Number_of_Payments,Header_Row)</definedName>
    <definedName name="LEGALAID">'[14]LEGALAID 96DM'!#REF!</definedName>
    <definedName name="Loan_Amount">#REF!</definedName>
    <definedName name="Loan_Start">#REF!</definedName>
    <definedName name="Loan_Years">#REF!</definedName>
    <definedName name="LOUDCOVA01">#REF!</definedName>
    <definedName name="Match">#REF!</definedName>
    <definedName name="MCDON96">'[15]McDonogh96 44BM'!$A$13</definedName>
    <definedName name="MCDON97">'[15]McDonogh97 45BM'!$A$13</definedName>
    <definedName name="MDSTADIUM99">#REF!</definedName>
    <definedName name="MDTRANBWIA">#REF!</definedName>
    <definedName name="MDTRANBWIB">#REF!</definedName>
    <definedName name="MEDCO01AHUMA">#REF!</definedName>
    <definedName name="MEDCO97HUMAN">#REF!</definedName>
    <definedName name="MEDCO99AHUMA">#REF!</definedName>
    <definedName name="MEDCO99BHUMA">#REF!</definedName>
    <definedName name="MEDCOBLIND">#REF!</definedName>
    <definedName name="MERCERS">'[13]mercers 45DM &amp; 46DM'!$A$12</definedName>
    <definedName name="MERCERSA_B">'[14]mercers A&amp;B'!#REF!</definedName>
    <definedName name="mf">'[16]WOODBOURNE 52BM (PNC)'!#REF!</definedName>
    <definedName name="MHHEFA_SUBURBAN">'[13]MHHEFA-SUBURBAN'!$C$45</definedName>
    <definedName name="MIDFA03AVALON">'[17]MIDFA-Avalon Pharm. 99MM'!$G$32</definedName>
    <definedName name="MIFA94HUMAN">#REF!</definedName>
    <definedName name="MISSBAKING">#REF!</definedName>
    <definedName name="Monarch_Landing_07B">#REF!</definedName>
    <definedName name="MONTCO02IMAG">#REF!</definedName>
    <definedName name="MONTCOGOLF">#REF!</definedName>
    <definedName name="morningStar">#REF!</definedName>
    <definedName name="MTNCHRISTIAN">#REF!</definedName>
    <definedName name="narelease">'[10]86-1 NA rec'!#REF!</definedName>
    <definedName name="new">'[18]21_2_SOA Detail'!#REF!</definedName>
    <definedName name="NICHOLSON">'[19]nicholson 366M'!$A$17</definedName>
    <definedName name="NortheastWaste">#REF!</definedName>
    <definedName name="Num_Pmt_Per_Year">#REF!</definedName>
    <definedName name="Number_of_Payments">MATCH(0.01,End_Bal,-1)+1</definedName>
    <definedName name="oakridge">#REF!</definedName>
    <definedName name="OC97HARRISON">#REF!</definedName>
    <definedName name="OLDSOUTH99">#REF!</definedName>
    <definedName name="one">'[20]21_2_SOA Detail'!#REF!</definedName>
    <definedName name="PAGE1">#REF!</definedName>
    <definedName name="PAGE2">#REF!</definedName>
    <definedName name="PATAPSCO">#REF!</definedName>
    <definedName name="Pay_Date">#REF!</definedName>
    <definedName name="Pay_Num">#REF!</definedName>
    <definedName name="Payment_Date">DATE(YEAR(Loan_Start),MONTH(Loan_Start)+Payment_Number,DAY(Loan_Start))</definedName>
    <definedName name="PENNEFA92HOM">#REF!</definedName>
    <definedName name="PGCO89CWI">#REF!</definedName>
    <definedName name="PGCOMONA">#REF!</definedName>
    <definedName name="PHYSICIANS">'[16]UNIV PHYS 95BM'!$A$12</definedName>
    <definedName name="Princ">#REF!</definedName>
    <definedName name="_xlnm.Print_Area" localSheetId="0">'TMA_FY17 Budget &amp; FY16 Forecast'!$A$1:$B$199</definedName>
    <definedName name="Print_Area_MI">#REF!</definedName>
    <definedName name="Print_Area_Reset">OFFSET(Full_Print,0,0,Last_Row)</definedName>
    <definedName name="PropNo">[11]Setup!$B$2</definedName>
    <definedName name="PY_Common_Equity">'[6]Bal Sheet'!#REF!</definedName>
    <definedName name="PY_Depreciation">'[6]Income Statement'!#REF!</definedName>
    <definedName name="PY_Intangible_Assets">'[6]Bal Sheet'!#REF!</definedName>
    <definedName name="PY_Interest_Expense">'[6]Income Statement'!#REF!</definedName>
    <definedName name="PY_LT_Debt">'[6]Bal Sheet'!#REF!</definedName>
    <definedName name="PY_Market_Value_of_Equity">'[6]Income Statement'!#REF!</definedName>
    <definedName name="PY_Marketable_Sec">'[6]Bal Sheet'!#REF!</definedName>
    <definedName name="PY_Other_Exp">'[6]Income Statement'!#REF!</definedName>
    <definedName name="PY_Selling">'[6]Income Statement'!#REF!</definedName>
    <definedName name="PY_Tangible_Net_Worth">'[6]Income Statement'!#REF!</definedName>
    <definedName name="PY2_Common_Equity">'[6]Bal Sheet'!#REF!</definedName>
    <definedName name="PY2_Depreciation">'[6]Income Statement'!#REF!</definedName>
    <definedName name="PY2_Intangible_Assets">'[6]Bal Sheet'!#REF!</definedName>
    <definedName name="PY2_Interest_Expense">'[6]Income Statement'!#REF!</definedName>
    <definedName name="PY2_LT_Debt">'[6]Bal Sheet'!#REF!</definedName>
    <definedName name="PY2_Marketable_Sec">'[6]Bal Sheet'!#REF!</definedName>
    <definedName name="PY2_Other_Exp.">'[6]Income Statement'!#REF!</definedName>
    <definedName name="PY2_Selling">'[6]Income Statement'!#REF!</definedName>
    <definedName name="PY2_Tangible_Net_Worth">'[6]Income Statement'!#REF!</definedName>
    <definedName name="q" hidden="1">[2]Divisions!#REF!</definedName>
    <definedName name="qqq">[3]SOA!#REF!</definedName>
    <definedName name="RecDate">[11]Setup!$B$4</definedName>
    <definedName name="RECEIPTS">#REF!</definedName>
    <definedName name="Recer">#REF!</definedName>
    <definedName name="RecPer">#REF!</definedName>
    <definedName name="REDROCK">#REF!</definedName>
    <definedName name="RevenueType">[21]June!$AF$2:$AF$21</definedName>
    <definedName name="RIDERVILLE01">#REF!</definedName>
    <definedName name="RIDERWOOD_VILLAGE">#REF!</definedName>
    <definedName name="ROB_S_VARIABLE_RATES_CHECK_LIST_FOR_THE_MONTH_OF_NOVEMBER__2000_PAYABLE_12_01_00">#REF!</definedName>
    <definedName name="ROBERT">#REF!</definedName>
    <definedName name="SANDI">#REF!</definedName>
    <definedName name="SAO18ADETAIL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DGEBROOK07B">#REF!</definedName>
    <definedName name="SF">#REF!</definedName>
    <definedName name="sfpar">#REF!</definedName>
    <definedName name="sfpcash">#REF!</definedName>
    <definedName name="sfpfa">#REF!</definedName>
    <definedName name="sfpfacilities">#REF!</definedName>
    <definedName name="sfplead501">#REF!</definedName>
    <definedName name="sfplead502">#REF!</definedName>
    <definedName name="sfplead505">#REF!</definedName>
    <definedName name="sfplead506">#REF!</definedName>
    <definedName name="sfpleadaccdsal">#REF!</definedName>
    <definedName name="sfpleadage">#REF!</definedName>
    <definedName name="sfpleadai">#REF!</definedName>
    <definedName name="sfpleadap">#REF!</definedName>
    <definedName name="sfpleadar">#REF!</definedName>
    <definedName name="sfpleadcash">#REF!</definedName>
    <definedName name="sfpleaddr">#REF!</definedName>
    <definedName name="sfpleadfa">#REF!</definedName>
    <definedName name="sfpleadloancosts">#REF!</definedName>
    <definedName name="SFPLEADLTL">#REF!</definedName>
    <definedName name="sfpleadna">#REF!</definedName>
    <definedName name="sfpleadnetassets">#REF!</definedName>
    <definedName name="sfpleadoca">#REF!</definedName>
    <definedName name="sfpleadocl">#REF!</definedName>
    <definedName name="sfpleadppa">#REF!</definedName>
    <definedName name="sfpleadprepaid">#REF!</definedName>
    <definedName name="sfpleadstd">#REF!</definedName>
    <definedName name="SFPLEADTRNA">#REF!</definedName>
    <definedName name="SFPLEADURNA">#REF!</definedName>
    <definedName name="sfpltl">#REF!</definedName>
    <definedName name="sfpoca">#REF!</definedName>
    <definedName name="sfpocl">#REF!</definedName>
    <definedName name="sfpofa">#REF!</definedName>
    <definedName name="sfpstdebt">#REF!</definedName>
    <definedName name="sfptrna">#REF!</definedName>
    <definedName name="sfpuna">#REF!</definedName>
    <definedName name="sfpwp">#REF!</definedName>
    <definedName name="SOA11DETAIL">#REF!</definedName>
    <definedName name="SOA12DETAIL">#REF!</definedName>
    <definedName name="SOA13DETAIL">#REF!</definedName>
    <definedName name="SOA15DETAIL">#REF!</definedName>
    <definedName name="SOA16DETAIL">#REF!</definedName>
    <definedName name="SOA17A">#REF!</definedName>
    <definedName name="SOA17ADETAIL">#REF!</definedName>
    <definedName name="SOA17DETAIL">#REF!</definedName>
    <definedName name="SOA18A">#REF!</definedName>
    <definedName name="SOA18DETAIL">#REF!</definedName>
    <definedName name="SOA19A">#REF!</definedName>
    <definedName name="SOA19ADETAIL">#REF!</definedName>
    <definedName name="SOA1DETAIL">#REF!</definedName>
    <definedName name="SOA21A">#REF!</definedName>
    <definedName name="SOA21ADETAIL">#REF!</definedName>
    <definedName name="SOA22A">#REF!</definedName>
    <definedName name="SOA22DETAIL">#REF!</definedName>
    <definedName name="SOA24DETAIL">#REF!</definedName>
    <definedName name="SOA25DETAIL">#REF!</definedName>
    <definedName name="SOA27DETAIL">#REF!</definedName>
    <definedName name="SOA28DETAIL">#REF!</definedName>
    <definedName name="SOA29DETAIL">#REF!</definedName>
    <definedName name="SOA2DETAIL">#REF!</definedName>
    <definedName name="SOA30DETAIL">#REF!</definedName>
    <definedName name="SOA31DETAIL">#REF!</definedName>
    <definedName name="SOA32DETAIL">#REF!</definedName>
    <definedName name="SOA33DETAIL">#REF!</definedName>
    <definedName name="SOA35DETAIL">#REF!</definedName>
    <definedName name="SOA37DETAIL">#REF!</definedName>
    <definedName name="SOA40DETAIL">#REF!</definedName>
    <definedName name="SOA42DETAIL">#REF!</definedName>
    <definedName name="SOA43DETAIL">#REF!</definedName>
    <definedName name="SOA4DETAIL">#REF!</definedName>
    <definedName name="SOA5DETAIL">#REF!</definedName>
    <definedName name="SOA6DETAIL">#REF!</definedName>
    <definedName name="SOA7DETAIL">#REF!</definedName>
    <definedName name="SOA8DETAIL">#REF!</definedName>
    <definedName name="SOA9DETAIL">#REF!</definedName>
    <definedName name="soadetailamort">#REF!</definedName>
    <definedName name="soaleadamorti">#REF!</definedName>
    <definedName name="soaleaddep">#REF!</definedName>
    <definedName name="soaleadgovt">#REF!</definedName>
    <definedName name="soaleadppfacility">#REF!</definedName>
    <definedName name="soaleadpps">#REF!</definedName>
    <definedName name="soaleadppsed">#REF!</definedName>
    <definedName name="soawp">#REF!</definedName>
    <definedName name="support1206release">'[10]86-1.1 TRNA'!#REF!</definedName>
    <definedName name="Support1646">#REF!</definedName>
    <definedName name="support4000">#REF!</definedName>
    <definedName name="support4010">#REF!</definedName>
    <definedName name="support4100">#REF!</definedName>
    <definedName name="support50_1">#REF!</definedName>
    <definedName name="support50_2">#REF!</definedName>
    <definedName name="support50_3">#REF!</definedName>
    <definedName name="support50_4">#REF!</definedName>
    <definedName name="support5000">#REF!</definedName>
    <definedName name="supportaccdexp">'[10]71-1 Accd Exp'!#REF!</definedName>
    <definedName name="supportaccdint">#REF!</definedName>
    <definedName name="supportaccdsal">#REF!</definedName>
    <definedName name="supportamt">#REF!</definedName>
    <definedName name="SUPPORTAP">#REF!</definedName>
    <definedName name="SUPPORTAR">'[10]53-1 AR'!#REF!</definedName>
    <definedName name="supportchecks">#REF!</definedName>
    <definedName name="supportdebt">#REF!</definedName>
    <definedName name="supportdeferred">#REF!</definedName>
    <definedName name="supportdep">#REF!</definedName>
    <definedName name="sUPPORTFA">#REF!</definedName>
    <definedName name="supportint">#REF!</definedName>
    <definedName name="supportje1">'[10]71-1 Accd Exp'!#REF!</definedName>
    <definedName name="supportje10">#REF!</definedName>
    <definedName name="supportje11">#REF!</definedName>
    <definedName name="supportJE2">#REF!</definedName>
    <definedName name="supportJE3">#REF!</definedName>
    <definedName name="supportJe4">#REF!</definedName>
    <definedName name="supportje5">'[10]71-1 Accd Exp'!#REF!</definedName>
    <definedName name="supportje6">'[10]71-1 Accd Exp'!#REF!</definedName>
    <definedName name="supportje7">'[10]55-1 Prepaids'!#REF!</definedName>
    <definedName name="supportJE8">#REF!</definedName>
    <definedName name="supportje9">#REF!</definedName>
    <definedName name="SUPPORTLOANCOSTS">#REF!</definedName>
    <definedName name="supportna">'[10]86-1 NA rec'!#REF!</definedName>
    <definedName name="sUPPORTPREPAIDS">'[10]55-1 Prepaids'!#REF!</definedName>
    <definedName name="supportrelease">'[10]86-1.1 TRNA'!#REF!</definedName>
    <definedName name="TERMINAL">#REF!</definedName>
    <definedName name="Tickmark_a">#REF!</definedName>
    <definedName name="Tickmark_b">#REF!</definedName>
    <definedName name="Tickmark_c">#REF!</definedName>
    <definedName name="Tickmark_d">#REF!</definedName>
    <definedName name="Tickmark_e">#REF!</definedName>
    <definedName name="Tickmark_f">#REF!</definedName>
    <definedName name="Tickmark_g">#REF!</definedName>
    <definedName name="Tickmark_h">#REF!</definedName>
    <definedName name="Tickmark_i">#REF!</definedName>
    <definedName name="Tickmark_j">#REF!</definedName>
    <definedName name="Tickmark_k">#REF!</definedName>
    <definedName name="Tickmark_l">#REF!</definedName>
    <definedName name="Tickmark_m">#REF!</definedName>
    <definedName name="Tickmark_n">#REF!</definedName>
    <definedName name="Tickmark_o">#REF!</definedName>
    <definedName name="Tickmark_p">#REF!</definedName>
    <definedName name="Tickmark_q">#REF!</definedName>
    <definedName name="Tickmark_r">#REF!</definedName>
    <definedName name="Tickmark_s">#REF!</definedName>
    <definedName name="Tickmark_t">#REF!</definedName>
    <definedName name="Tickmark_u">#REF!</definedName>
    <definedName name="Tickmark_v">#REF!</definedName>
    <definedName name="Tickmark_w">#REF!</definedName>
    <definedName name="Tickmark_x">#REF!</definedName>
    <definedName name="Tickmark_y">#REF!</definedName>
    <definedName name="Tickmark_z">#REF!</definedName>
    <definedName name="Tota_Pay">#REF!</definedName>
    <definedName name="Total_Interest">#REF!</definedName>
    <definedName name="Total_Pay">#REF!</definedName>
    <definedName name="Total_Payment">Scheduled_Payment+Extra_Payment</definedName>
    <definedName name="two">'[20]21_2_SOA Detail'!#REF!</definedName>
    <definedName name="UMMS">#REF!</definedName>
    <definedName name="UMMS2">#REF!</definedName>
    <definedName name="UOFMD00COLL">#REF!</definedName>
    <definedName name="UOFMD95REEQA">#REF!</definedName>
    <definedName name="UOFMD95REEQC">#REF!</definedName>
    <definedName name="UOFMD96REEQB">#REF!</definedName>
    <definedName name="Values_Entered">IF(Loan_Amount*Interest_Rate*Loan_Years*Loan_Start&gt;0,1,0)</definedName>
    <definedName name="VARIABLE_RATES_CHECK_LIST_FOR_THE_MONTH_OF_NOVEMBER__2000_PAYABLE_12_01_00">#REF!</definedName>
    <definedName name="WESTMIN00WES">#REF!</definedName>
    <definedName name="WOODBOURNE">'[16]WOODBOURNE 52BM (PNC)'!#REF!</definedName>
    <definedName name="XlistsupportCD">#REF!</definedName>
    <definedName name="XlistsupportCR">#REF!</definedName>
    <definedName name="xlistsupportgl">#REF!</definedName>
    <definedName name="XlistsupportJEs">#REF!</definedName>
    <definedName name="YMCA">#REF!</definedName>
    <definedName name="YORK90HOSPA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8" i="1" l="1"/>
  <c r="B198" i="1"/>
  <c r="B185" i="1"/>
  <c r="B182" i="1"/>
  <c r="B179" i="1"/>
  <c r="B169" i="1"/>
  <c r="B166" i="1"/>
  <c r="B163" i="1"/>
  <c r="B160" i="1"/>
  <c r="B157" i="1"/>
  <c r="B154" i="1"/>
  <c r="B151" i="1"/>
  <c r="B148" i="1"/>
  <c r="B145" i="1"/>
  <c r="B142" i="1"/>
  <c r="B136" i="1"/>
  <c r="B133" i="1"/>
  <c r="B130" i="1"/>
  <c r="B125" i="1"/>
  <c r="B122" i="1"/>
  <c r="B118" i="1"/>
  <c r="B112" i="1"/>
  <c r="B104" i="1"/>
  <c r="B101" i="1"/>
  <c r="B94" i="1"/>
  <c r="B91" i="1"/>
  <c r="B88" i="1"/>
  <c r="B84" i="1"/>
  <c r="B81" i="1"/>
  <c r="B76" i="1"/>
  <c r="B70" i="1"/>
  <c r="B64" i="1"/>
  <c r="B59" i="1"/>
  <c r="B51" i="1"/>
  <c r="B42" i="1"/>
  <c r="B38" i="1"/>
  <c r="B35" i="1"/>
  <c r="B30" i="1"/>
  <c r="B26" i="1"/>
  <c r="B22" i="1"/>
  <c r="B19" i="1"/>
  <c r="B14" i="1"/>
  <c r="B11" i="1"/>
  <c r="B44" i="1" l="1"/>
  <c r="B170" i="1"/>
  <c r="B113" i="1"/>
  <c r="B137" i="1"/>
  <c r="B95" i="1"/>
  <c r="B71" i="1"/>
  <c r="B172" i="1" l="1"/>
  <c r="B174" i="1" l="1"/>
  <c r="B187" i="1" l="1"/>
</calcChain>
</file>

<file path=xl/sharedStrings.xml><?xml version="1.0" encoding="utf-8"?>
<sst xmlns="http://schemas.openxmlformats.org/spreadsheetml/2006/main" count="185" uniqueCount="185">
  <si>
    <t>REVENUE</t>
  </si>
  <si>
    <t xml:space="preserve">   01. Per Pupil Charter Payments: </t>
  </si>
  <si>
    <t xml:space="preserve">  4000 Per-pupil allocation</t>
  </si>
  <si>
    <t xml:space="preserve">  4020 Per-pupil At Risk</t>
  </si>
  <si>
    <t xml:space="preserve">   Total    01. Per Pupil Charter Payments</t>
  </si>
  <si>
    <t xml:space="preserve">   02. Per Pupil Facilities Allowance: </t>
  </si>
  <si>
    <t xml:space="preserve">  4040 Per-pupil facility allocation</t>
  </si>
  <si>
    <t xml:space="preserve">   Total    02. Per Pupil Facilities Allowance</t>
  </si>
  <si>
    <t xml:space="preserve">   03. Per Pupil Special Education: </t>
  </si>
  <si>
    <t xml:space="preserve">  4010 Per-pupil special ed funding</t>
  </si>
  <si>
    <t xml:space="preserve">   Total    03. Per Pupil Special Education</t>
  </si>
  <si>
    <t xml:space="preserve">   04. Federal Entitlement/Formula Funding: </t>
  </si>
  <si>
    <t xml:space="preserve">  4105 NCLB</t>
  </si>
  <si>
    <t xml:space="preserve">  4115 National Food Program</t>
  </si>
  <si>
    <t xml:space="preserve">  4120 Other Entitlement Funds</t>
  </si>
  <si>
    <t xml:space="preserve">   Total    04. Federal Entitlement/Formula Funding</t>
  </si>
  <si>
    <t xml:space="preserve">   05. Federal Grants and Competitive Funding: </t>
  </si>
  <si>
    <t xml:space="preserve">  4130 Federal Government Competitive</t>
  </si>
  <si>
    <t xml:space="preserve">   Total    05. Federal Grants and Competitive Funding</t>
  </si>
  <si>
    <t xml:space="preserve">   06. Non-Federal Grants and Competitive Funding: </t>
  </si>
  <si>
    <t xml:space="preserve">  4135 Non-Federal Gov't Competitive</t>
  </si>
  <si>
    <t xml:space="preserve">  4140 Private &amp; Foundation Grants</t>
  </si>
  <si>
    <t xml:space="preserve">   Total    06. Non-Federal Grants and Competitive Funding</t>
  </si>
  <si>
    <t xml:space="preserve">   08. Activity Fees: </t>
  </si>
  <si>
    <t xml:space="preserve">  4300 School store sales</t>
  </si>
  <si>
    <t xml:space="preserve">  4320 Paid meals sales</t>
  </si>
  <si>
    <t xml:space="preserve">   Total    08. Activity Fees</t>
  </si>
  <si>
    <t xml:space="preserve">   09. Individual, Corporate &amp; Gala: </t>
  </si>
  <si>
    <t xml:space="preserve">  4110 Gala Contributions</t>
  </si>
  <si>
    <t xml:space="preserve">  4145 General Ind &amp; Corp Contrib</t>
  </si>
  <si>
    <t xml:space="preserve">  4150 Gala Revenue</t>
  </si>
  <si>
    <t xml:space="preserve">   Total    09. Individual, Corporate &amp; Gala</t>
  </si>
  <si>
    <t xml:space="preserve">   10. In-kind Revenue: </t>
  </si>
  <si>
    <t xml:space="preserve">  4180 In-kind contributions</t>
  </si>
  <si>
    <t xml:space="preserve">   Total    10. In-kind Revenue</t>
  </si>
  <si>
    <t xml:space="preserve">   11. Other Income: </t>
  </si>
  <si>
    <t xml:space="preserve">  4500 Rental revenue</t>
  </si>
  <si>
    <t xml:space="preserve">  4600 Other revenue</t>
  </si>
  <si>
    <t xml:space="preserve">   Total    11. Other Income</t>
  </si>
  <si>
    <t>TOTAL REVENUE</t>
  </si>
  <si>
    <t>ORDINARY EXPENSE</t>
  </si>
  <si>
    <t>Personnel Salaries and Benefits</t>
  </si>
  <si>
    <t xml:space="preserve">   12. Staff Salaries: </t>
  </si>
  <si>
    <t xml:space="preserve">  5000 Salaries</t>
  </si>
  <si>
    <t xml:space="preserve">  5050 Bonuses</t>
  </si>
  <si>
    <t xml:space="preserve">   Total    12. Staff Salaries</t>
  </si>
  <si>
    <t xml:space="preserve">   13. Employee Benefits: </t>
  </si>
  <si>
    <t xml:space="preserve">  5400 Retirement plan contributions</t>
  </si>
  <si>
    <t xml:space="preserve">  5410 Health insurance</t>
  </si>
  <si>
    <t xml:space="preserve">  5420 Life and disability insurance</t>
  </si>
  <si>
    <t xml:space="preserve">  5430 Payroll taxes</t>
  </si>
  <si>
    <t xml:space="preserve">  5450 Workers' comp insurance</t>
  </si>
  <si>
    <t xml:space="preserve">  5460 FSA</t>
  </si>
  <si>
    <t xml:space="preserve">   Total    13. Employee Benefits</t>
  </si>
  <si>
    <t xml:space="preserve">   14. Contracted Staff: </t>
  </si>
  <si>
    <t xml:space="preserve">  5220 Staff program stipends</t>
  </si>
  <si>
    <t xml:space="preserve">  5520 Substitute teachers</t>
  </si>
  <si>
    <t xml:space="preserve">  5530 Temporary contract help</t>
  </si>
  <si>
    <t xml:space="preserve">   Total    14. Contracted Staff</t>
  </si>
  <si>
    <t xml:space="preserve">   15. Staff Development  Expenses: </t>
  </si>
  <si>
    <t xml:space="preserve">  5600 Staff recruiting</t>
  </si>
  <si>
    <t xml:space="preserve">  5610 Staff meals, events and awards</t>
  </si>
  <si>
    <t xml:space="preserve">  5620 Staff travel (non-development)</t>
  </si>
  <si>
    <t xml:space="preserve">   Total    15. Staff Development  Expenses</t>
  </si>
  <si>
    <t>Subtotal: Personnel Expense</t>
  </si>
  <si>
    <t>Direct Student Expense</t>
  </si>
  <si>
    <t xml:space="preserve">   16. Textbooks: </t>
  </si>
  <si>
    <t xml:space="preserve">  7010 Student textbooks</t>
  </si>
  <si>
    <t xml:space="preserve">   Total    16. Textbooks</t>
  </si>
  <si>
    <t xml:space="preserve">   17. Student Supplies and Materials: </t>
  </si>
  <si>
    <t xml:space="preserve">  7000 Student supplies and snacks</t>
  </si>
  <si>
    <t xml:space="preserve">  7005 Student assessment materials</t>
  </si>
  <si>
    <t xml:space="preserve">  7011 Student uniforms</t>
  </si>
  <si>
    <t xml:space="preserve">   Total    17. Student Supplies and Materials</t>
  </si>
  <si>
    <t xml:space="preserve">   18. Library and Media Center Materials: </t>
  </si>
  <si>
    <t xml:space="preserve">  7015 Library and media materials</t>
  </si>
  <si>
    <t xml:space="preserve">   Total    18. Library and Media Center Materials</t>
  </si>
  <si>
    <t xml:space="preserve">   19. Contracted Student Services: </t>
  </si>
  <si>
    <t xml:space="preserve">  7020 Contracted instruction fees</t>
  </si>
  <si>
    <t xml:space="preserve">  7030 Student travel and field trips</t>
  </si>
  <si>
    <t xml:space="preserve">   Total    19. Contracted Student Services</t>
  </si>
  <si>
    <t xml:space="preserve">   20. Miscellaneous Student Expense: </t>
  </si>
  <si>
    <t xml:space="preserve">  7035 Other student expenses</t>
  </si>
  <si>
    <t xml:space="preserve">   Total    20. Miscellaneous Student Expense</t>
  </si>
  <si>
    <t xml:space="preserve">   21. Scholarships: </t>
  </si>
  <si>
    <t xml:space="preserve">  7040 Scholarship expense</t>
  </si>
  <si>
    <t xml:space="preserve">   Total    21. Scholarships</t>
  </si>
  <si>
    <t>Subtotal: Direct Student Expense</t>
  </si>
  <si>
    <t>Occupancy Expenses</t>
  </si>
  <si>
    <t xml:space="preserve">   22. Building Maintenance and Repairs: </t>
  </si>
  <si>
    <t xml:space="preserve">  6010 Maintenance and repairs</t>
  </si>
  <si>
    <t xml:space="preserve">  6105 Gym Maintenance, Paint &amp; Supp</t>
  </si>
  <si>
    <t xml:space="preserve">   Total    22. Building Maintenance and Repairs</t>
  </si>
  <si>
    <t xml:space="preserve">   23. Utilities: </t>
  </si>
  <si>
    <t xml:space="preserve">  6005 Utilities and garbage removal</t>
  </si>
  <si>
    <t xml:space="preserve">   Total    23. Utilities</t>
  </si>
  <si>
    <t xml:space="preserve">   24. Contracted Building Services: </t>
  </si>
  <si>
    <t xml:space="preserve">  6000 Contracted building services</t>
  </si>
  <si>
    <t xml:space="preserve">  6101 Gym Cleaning</t>
  </si>
  <si>
    <t xml:space="preserve">  6102 Gym Engineering</t>
  </si>
  <si>
    <t xml:space="preserve">  6103 Gym Floor</t>
  </si>
  <si>
    <t xml:space="preserve">  6104 Gym Contract Work</t>
  </si>
  <si>
    <t xml:space="preserve">  6106 Gym Security</t>
  </si>
  <si>
    <t xml:space="preserve">   Total    24. Contracted Building Services</t>
  </si>
  <si>
    <t>Subtotal: Occupancy Expenses</t>
  </si>
  <si>
    <t>Office Expenses</t>
  </si>
  <si>
    <t xml:space="preserve">   25. Office Supplies and Materials: </t>
  </si>
  <si>
    <t xml:space="preserve">  8000 Office supplies</t>
  </si>
  <si>
    <t xml:space="preserve">   Total    25. Office Supplies and Materials</t>
  </si>
  <si>
    <t xml:space="preserve">   26. Office Equipment Rental and Maintenance: </t>
  </si>
  <si>
    <t xml:space="preserve">  8005 Equipment Rental &amp; Maintenance</t>
  </si>
  <si>
    <t xml:space="preserve">  8035 Computer support fees</t>
  </si>
  <si>
    <t xml:space="preserve">   Total    26. Office Equipment Rental and Maintenance</t>
  </si>
  <si>
    <t xml:space="preserve">   27. Telephone/Telecommunications: </t>
  </si>
  <si>
    <t xml:space="preserve">  8010 Telephone &amp; telecommunications</t>
  </si>
  <si>
    <t xml:space="preserve">   Total    27. Telephone/Telecommunications</t>
  </si>
  <si>
    <t xml:space="preserve">   28. Legal, Accounting and Payroll Services: </t>
  </si>
  <si>
    <t xml:space="preserve">  8030 Legal and accounting fees</t>
  </si>
  <si>
    <t xml:space="preserve">  8033 Bank Fees</t>
  </si>
  <si>
    <t xml:space="preserve">  8055 Legal fees</t>
  </si>
  <si>
    <t xml:space="preserve">   Total    28. Legal, Accounting and Payroll Services</t>
  </si>
  <si>
    <t xml:space="preserve">   29. Printing and Copying: </t>
  </si>
  <si>
    <t xml:space="preserve">  8020 Printing and duplication</t>
  </si>
  <si>
    <t xml:space="preserve">   Total    29. Printing and Copying</t>
  </si>
  <si>
    <t xml:space="preserve">   30. Postage and Shipping: </t>
  </si>
  <si>
    <t xml:space="preserve">  8015 Postage and delivery</t>
  </si>
  <si>
    <t xml:space="preserve">   Total    30. Postage and Shipping</t>
  </si>
  <si>
    <t>Subtotal: Office Expenses</t>
  </si>
  <si>
    <t>General Expenses</t>
  </si>
  <si>
    <t xml:space="preserve">   31. Insurance: </t>
  </si>
  <si>
    <t xml:space="preserve">  8060 Business insurance</t>
  </si>
  <si>
    <t xml:space="preserve">   Total    31. Insurance</t>
  </si>
  <si>
    <t xml:space="preserve">   32. Food Service: </t>
  </si>
  <si>
    <t xml:space="preserve">  7025 Food service fees</t>
  </si>
  <si>
    <t xml:space="preserve">   Total    32. Food Service</t>
  </si>
  <si>
    <t xml:space="preserve">   33. Authorizer Fees: </t>
  </si>
  <si>
    <t xml:space="preserve">  8025 Authorizer fees</t>
  </si>
  <si>
    <t xml:space="preserve">   Total    33. Authorizer Fees</t>
  </si>
  <si>
    <t xml:space="preserve">   34. Fundraising Fees: </t>
  </si>
  <si>
    <t xml:space="preserve">  8040 Fundraising fees</t>
  </si>
  <si>
    <t xml:space="preserve">   Total    34. Fundraising Fees</t>
  </si>
  <si>
    <t xml:space="preserve">   35. Other Professional Fees: </t>
  </si>
  <si>
    <t xml:space="preserve">  8045 Other professional fees</t>
  </si>
  <si>
    <t xml:space="preserve">   Total    35. Other Professional Fees</t>
  </si>
  <si>
    <t xml:space="preserve">   36. Accreditation Fees: </t>
  </si>
  <si>
    <t xml:space="preserve">  8075 Accreditation fees</t>
  </si>
  <si>
    <t xml:space="preserve">   Total    36. Accreditation Fees</t>
  </si>
  <si>
    <t xml:space="preserve">   37. Background Checks: </t>
  </si>
  <si>
    <t xml:space="preserve">  8065 Background Checks</t>
  </si>
  <si>
    <t xml:space="preserve">   Total    37. Background Checks</t>
  </si>
  <si>
    <t xml:space="preserve">   38. Dues and Fees: </t>
  </si>
  <si>
    <t xml:space="preserve">  8050 Dues and fees</t>
  </si>
  <si>
    <t xml:space="preserve">   Total    38. Dues and Fees</t>
  </si>
  <si>
    <t xml:space="preserve">   39. In-kind Expenses: </t>
  </si>
  <si>
    <t xml:space="preserve">  9900 Other Expenses - In-Kind</t>
  </si>
  <si>
    <t xml:space="preserve">   Total    39. In-kind Expenses</t>
  </si>
  <si>
    <t xml:space="preserve">   40. Other General Expense: </t>
  </si>
  <si>
    <t xml:space="preserve">  9000 Other expenses</t>
  </si>
  <si>
    <t xml:space="preserve">   Total    40. Other General Expense</t>
  </si>
  <si>
    <t>Subtotal: General Expenses</t>
  </si>
  <si>
    <t>TOTAL ORDINARY EXPENSES</t>
  </si>
  <si>
    <t>NET ORDINARY INCOME</t>
  </si>
  <si>
    <t xml:space="preserve">   41. Depreciation and Amortization: </t>
  </si>
  <si>
    <t xml:space="preserve">  9100 Depreciation</t>
  </si>
  <si>
    <t xml:space="preserve">  9150 Amortization</t>
  </si>
  <si>
    <t xml:space="preserve">   Total    41. Depreciation and Amortization</t>
  </si>
  <si>
    <t xml:space="preserve">   42. Interest Expense: </t>
  </si>
  <si>
    <t xml:space="preserve">  9200 Interest expense</t>
  </si>
  <si>
    <t xml:space="preserve">   Total    42. Interest Expense</t>
  </si>
  <si>
    <t xml:space="preserve">   46. Unrealized Loss(Gain) on Swap interest: </t>
  </si>
  <si>
    <t xml:space="preserve">  9130 Unrealized Loss(Gain) on SWAP</t>
  </si>
  <si>
    <t xml:space="preserve">   Total    46. Unrealized Loss(Gain) on Swap interest</t>
  </si>
  <si>
    <t>CAPITAL EXPENDITURES</t>
  </si>
  <si>
    <t xml:space="preserve">     1500--FF&amp;E - Classroom</t>
  </si>
  <si>
    <t xml:space="preserve">     1501--FF&amp;E - Administration</t>
  </si>
  <si>
    <t xml:space="preserve">     1510--Computers/software- Classroom</t>
  </si>
  <si>
    <t xml:space="preserve">     1511-- Computers/software - Admin</t>
  </si>
  <si>
    <t xml:space="preserve">     1550--Buildings and improvements</t>
  </si>
  <si>
    <t>TOTAL CAPITAL EXPENDITURES</t>
  </si>
  <si>
    <t xml:space="preserve">  5500 Staff development</t>
  </si>
  <si>
    <t>Thurgood Marshall Academy Public Charter High School</t>
  </si>
  <si>
    <t>Annual Budget FY 2016-17 (7/1/2016 - 6/30/2017)</t>
  </si>
  <si>
    <t>CHANGE IN NET ASSETS *</t>
  </si>
  <si>
    <t>* Note that the drop in net assets results</t>
  </si>
  <si>
    <t xml:space="preserve">  from non-cash items (depreciation and unrealized loss).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</si>
</sst>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0;\(#,###,##0\)"/>
    <numFmt numFmtId="165" formatCode="[$-409]mmmm\ d\,\ yyyy;@"/>
    <numFmt numFmtId="166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sz val="9"/>
      <color indexed="0"/>
      <name val="Arial"/>
      <family val="2"/>
    </font>
    <font>
      <b/>
      <sz val="9"/>
      <color indexed="0"/>
      <name val="Arial"/>
      <family val="2"/>
    </font>
    <font>
      <b/>
      <sz val="9"/>
      <name val="Arial"/>
      <family val="2"/>
    </font>
    <font>
      <sz val="11"/>
      <name val="Arial Narrow"/>
      <family val="2"/>
    </font>
    <font>
      <b/>
      <i/>
      <sz val="9"/>
      <color rgb="FFFF0000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165" fontId="0" fillId="0" borderId="0"/>
    <xf numFmtId="0" fontId="2" fillId="0" borderId="0"/>
    <xf numFmtId="164" fontId="3" fillId="0" borderId="0"/>
    <xf numFmtId="0" fontId="3" fillId="0" borderId="0"/>
    <xf numFmtId="0" fontId="2" fillId="0" borderId="0"/>
    <xf numFmtId="0" fontId="3" fillId="0" borderId="0"/>
    <xf numFmtId="164" fontId="4" fillId="0" borderId="0"/>
    <xf numFmtId="0" fontId="4" fillId="0" borderId="0"/>
    <xf numFmtId="164" fontId="3" fillId="0" borderId="0"/>
    <xf numFmtId="0" fontId="3" fillId="0" borderId="0"/>
    <xf numFmtId="165" fontId="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</cellStyleXfs>
  <cellXfs count="25">
    <xf numFmtId="165" fontId="0" fillId="0" borderId="0" xfId="0"/>
    <xf numFmtId="37" fontId="7" fillId="0" borderId="0" xfId="2" applyNumberFormat="1" applyFont="1" applyFill="1" applyBorder="1" applyAlignment="1"/>
    <xf numFmtId="37" fontId="6" fillId="0" borderId="0" xfId="2" applyNumberFormat="1" applyFont="1" applyFill="1" applyBorder="1" applyAlignment="1"/>
    <xf numFmtId="37" fontId="6" fillId="0" borderId="0" xfId="8" applyNumberFormat="1" applyFont="1" applyFill="1" applyBorder="1" applyAlignment="1"/>
    <xf numFmtId="166" fontId="7" fillId="0" borderId="0" xfId="2" applyNumberFormat="1" applyFont="1" applyFill="1" applyBorder="1" applyAlignment="1"/>
    <xf numFmtId="37" fontId="7" fillId="0" borderId="0" xfId="8" applyNumberFormat="1" applyFont="1" applyFill="1" applyBorder="1" applyAlignment="1"/>
    <xf numFmtId="49" fontId="6" fillId="0" borderId="0" xfId="2" applyNumberFormat="1" applyFont="1" applyFill="1" applyBorder="1" applyAlignment="1">
      <alignment horizontal="fill"/>
    </xf>
    <xf numFmtId="49" fontId="7" fillId="0" borderId="0" xfId="2" applyNumberFormat="1" applyFont="1" applyFill="1" applyBorder="1" applyAlignment="1">
      <alignment horizontal="fill"/>
    </xf>
    <xf numFmtId="37" fontId="8" fillId="0" borderId="0" xfId="0" applyNumberFormat="1" applyFont="1" applyFill="1" applyBorder="1" applyAlignment="1"/>
    <xf numFmtId="37" fontId="8" fillId="0" borderId="0" xfId="2" applyNumberFormat="1" applyFont="1" applyFill="1" applyBorder="1" applyAlignment="1">
      <alignment horizontal="center"/>
    </xf>
    <xf numFmtId="0" fontId="6" fillId="0" borderId="0" xfId="3" applyFont="1" applyFill="1" applyBorder="1" applyAlignment="1"/>
    <xf numFmtId="0" fontId="7" fillId="0" borderId="0" xfId="3" applyFont="1" applyFill="1" applyBorder="1" applyAlignment="1"/>
    <xf numFmtId="0" fontId="10" fillId="0" borderId="0" xfId="1" applyNumberFormat="1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left" indent="2"/>
    </xf>
    <xf numFmtId="165" fontId="12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0" xfId="5" applyFont="1" applyFill="1" applyBorder="1" applyAlignment="1">
      <alignment horizontal="left"/>
    </xf>
    <xf numFmtId="0" fontId="6" fillId="0" borderId="0" xfId="5" applyFont="1" applyFill="1" applyBorder="1" applyAlignment="1">
      <alignment horizontal="left" indent="2"/>
    </xf>
    <xf numFmtId="0" fontId="6" fillId="0" borderId="0" xfId="5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0" xfId="5" applyFont="1" applyFill="1" applyBorder="1" applyAlignment="1">
      <alignment horizontal="left"/>
    </xf>
    <xf numFmtId="165" fontId="8" fillId="0" borderId="0" xfId="10" applyFont="1" applyFill="1" applyBorder="1" applyAlignment="1">
      <alignment horizontal="left"/>
    </xf>
    <xf numFmtId="165" fontId="5" fillId="0" borderId="0" xfId="10" applyFont="1" applyFill="1" applyBorder="1" applyAlignment="1">
      <alignment horizontal="left" indent="1"/>
    </xf>
    <xf numFmtId="37" fontId="6" fillId="0" borderId="0" xfId="3" applyNumberFormat="1" applyFont="1" applyFill="1" applyBorder="1" applyAlignment="1"/>
  </cellXfs>
  <cellStyles count="18">
    <cellStyle name="Comma 15" xfId="12"/>
    <cellStyle name="Comma 2 2" xfId="11"/>
    <cellStyle name="Comma 2_Grant Budget Forecast FY12_REVISED by JS 2" xfId="15"/>
    <cellStyle name="Currency 2" xfId="17"/>
    <cellStyle name="FRxAmtStyle" xfId="2"/>
    <cellStyle name="FRxAmtStyle 19" xfId="6"/>
    <cellStyle name="FRxAmtStyle 7 2" xfId="8"/>
    <cellStyle name="Normal" xfId="0" builtinId="0"/>
    <cellStyle name="Normal 116" xfId="13"/>
    <cellStyle name="Normal 117" xfId="5"/>
    <cellStyle name="Normal 12" xfId="14"/>
    <cellStyle name="Normal 123" xfId="7"/>
    <cellStyle name="Normal 2" xfId="10"/>
    <cellStyle name="Normal 20" xfId="1"/>
    <cellStyle name="Normal 3" xfId="16"/>
    <cellStyle name="Normal 3 2 2 2" xfId="9"/>
    <cellStyle name="Normal 3 3 5" xfId="4"/>
    <cellStyle name="Normal 9 4" xfId="3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A%202010-06%20ACC%20COM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tatements_Raffa\Raffa%20Stmts_1506\Raffa_2015-06_DRAFT%20at%208-11-15\TMA%202015-06%20ACC%20COM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nShare\Brian\Vintage%20BS%20Recons%20-%20March%20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A%202010-03%20ACC%20COM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XDOC-EXTENDED\PROFXDOC-EXTENDED\CorpTrust\letters%20of%20credit\Penny%20variable%20rates\DAN%20ADMIN%20VAR%20R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rpTrust\letters%20of%20credit\Sabrina%20Variable%20Rates\Sabrina%20Variable%20Rat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rpTrust\FARRAH\MIDFA\McDonogh96&amp;97%20Variable%20Rate%20Shee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rpTrust\letters%20of%20credit\Sharon's%20Variable%20Rates\Letter%20of%20credits\VARIABLE%20RATES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rpTrust\letters%20of%20credit\Farrah-Variable%20Rates\FARRAH%20ADMIN%20VARIABLE%20RAT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A%202010-02%20ACC%20COM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XDOC-EXTENDED\PROFXDOC-EXTENDED\786783-1\KIPPDC%20-%20Building%20Hope%20-%20KIPPDC\Accounting%20Outsourcing\2011\Binder%20-%20Workpapers\10%20-%20April%202011\FS%20Support\DON%20ADMIN%20VARIABLE%20R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%20stuff\Studio%20Stuff\GWBudget9-14-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A%202010-08%20ACC%20COMP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NSHARE\ActiveClients\Anm\2007\Monthly%20processing\Alliance%202007%20credit%20card%20processing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ctiveClients\TMA\2008\06_Dec\TMA_DEC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rpTrust\letters%20of%20credit\artis%20variable%20rates\ADMIN%20VAR%20RATES%20ART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786783-1\TMAcademy%20-%20Building%20Hope...A%20Charter%20School%20-%20TMAcademy\Accounting%20Outsourcing\2015\TMA\Binder%20-%20Workpapers\10%20-%20Apr\Workpapers\TMA%202015-04%20ACC%20COM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3-1%20-%20Analytical%20Revie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786783-1\KIPPDC%20-%20Building%20Hope%20-%20KIPPDC\Accounting%20Outsourcing\2012\Binder%20-%20Workpapers\08%20-%20February%202012\FS%20Support\KIPP%202011-02%20ACC%20DC%20Kipp%20Ser.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XDOC-EXTENDED\PROFXDOC-EXTENDED\CorpTrust\BARB\Sandvar%20i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XDOC-EXTENDED\PROFXDOC-EXTENDED\DATA\SHARED\CORPADMN\letters%20of%20credit\artis%20variable%20rates\BROWN%20&amp;%20WOOD%20ADMIN%20VAR%20R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_1_SFP_DETAIL"/>
      <sheetName val="SFP"/>
      <sheetName val="SOA"/>
      <sheetName val="21_2_SOA Detail"/>
      <sheetName val="BVA"/>
      <sheetName val="BVA Detail"/>
      <sheetName val="AJE"/>
      <sheetName val="53-1 AR"/>
      <sheetName val="53-1-1 NCLB"/>
      <sheetName val="53-2 Revenue reconciliation "/>
      <sheetName val="54-1 Prepaids and Deposit"/>
      <sheetName val="64-1 FA_Dep Schedule "/>
      <sheetName val="66-1 NMTC Entries"/>
      <sheetName val="67-1 QALICB "/>
      <sheetName val="67-1.1 Qalicb "/>
      <sheetName val="72_1_AccdExp Final"/>
      <sheetName val="73_1 Bond"/>
      <sheetName val="73-2 Bond interest accrual"/>
      <sheetName val="73-3 Loan summary"/>
      <sheetName val="73-3-4 Deposit"/>
      <sheetName val="86-1 NA rec"/>
      <sheetName val="86_1.1 TRNA"/>
      <sheetName val="90-1 PPF"/>
      <sheetName val="90-1-2 Summer PPF"/>
      <sheetName val="90-1.3 PPF"/>
      <sheetName val="90-1-4 PPF"/>
      <sheetName val="90-1-5 PPF"/>
      <sheetName val="90-2 Erate "/>
      <sheetName val="92-1 Salary Allocation "/>
      <sheetName val="92-2 PR Entry"/>
      <sheetName val="92-3 Other Payroll"/>
      <sheetName val="92-4 Salary Accr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Checklist"/>
      <sheetName val="after draft fs"/>
      <sheetName val="YE notes"/>
      <sheetName val="15-1 SOFP"/>
      <sheetName val="15-2 SOA"/>
      <sheetName val="15-6 BVA"/>
      <sheetName val="21-1 SOFP Detail"/>
      <sheetName val="21-2 SOA Detail"/>
      <sheetName val="21-3 BVA Detail"/>
      <sheetName val="22-1 AJE"/>
      <sheetName val="53-1 AR"/>
      <sheetName val="53-1.1 NCLB"/>
      <sheetName val="55-1 Prepaids"/>
      <sheetName val="64-1 FA_Dep Schedule "/>
      <sheetName val="66-1 Deposits"/>
      <sheetName val="67-1.1 Qalicb"/>
      <sheetName val="67-1.2 Qalicb "/>
      <sheetName val="67-1.3 Qalicb  "/>
      <sheetName val="67-1.1 Qalicb IS"/>
      <sheetName val="67-1.2 Qalicb IS"/>
      <sheetName val="67-2 Other Assets"/>
      <sheetName val="71-1 Accd Exp"/>
      <sheetName val="72-1 Accrued Salary"/>
      <sheetName val="72-1-3 GYM  Detail"/>
      <sheetName val="73-2 Accrued Bond Interest"/>
      <sheetName val="75-1 Loan summary"/>
      <sheetName val="75-1.1"/>
      <sheetName val="from Suntrust"/>
      <sheetName val="76-1 Refundable Adv"/>
      <sheetName val="77-1 Accrued Pension"/>
      <sheetName val="78-1 Employee Benefits"/>
      <sheetName val="86-1 NA rec"/>
      <sheetName val="86-1.1 TRNA"/>
      <sheetName val="90-1 PPF"/>
      <sheetName val="90-1-1"/>
      <sheetName val="90-1-2"/>
      <sheetName val="90-1-3"/>
      <sheetName val="90-1-4"/>
      <sheetName val="90-2 Erate "/>
      <sheetName val="92-1 Salary Allocation"/>
      <sheetName val="92-2 PR Entryl"/>
      <sheetName val="92-3 Other Payroll"/>
      <sheetName val="Payroll entry"/>
      <sheetName val="Salary reclass"/>
      <sheetName val="92-1 Salary Allocation Aug"/>
      <sheetName val="92-2 PR Entryl Aug"/>
      <sheetName val="92-3 Other Payroll Aug"/>
      <sheetName val="Payroll entry Aug"/>
      <sheetName val="92-4 Salary Allocation Aug"/>
      <sheetName val="92-5 PR Entry Aug"/>
      <sheetName val="92-6 Other Payroll Aug"/>
      <sheetName val="92-1 Salary Allocation Jul  (2)"/>
      <sheetName val="92-2 PR Entry Jul (2)"/>
      <sheetName val="92-3 Other Payroll Jul  (2)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111100-00-1"/>
      <sheetName val="112100-00-1"/>
      <sheetName val="112200-00-1"/>
      <sheetName val="112300-00-1"/>
      <sheetName val="114010-00-1"/>
      <sheetName val="115010-00-1"/>
      <sheetName val="115020-00-1"/>
      <sheetName val="115040-00-1"/>
      <sheetName val="116010-00-1"/>
      <sheetName val="121100-00-1"/>
      <sheetName val="121200-00-1"/>
      <sheetName val="122010-00-1"/>
      <sheetName val="124011-00-1"/>
      <sheetName val="124020-00-1"/>
      <sheetName val="125010-00-1"/>
      <sheetName val="131000-00-1"/>
      <sheetName val="151200-00-1"/>
      <sheetName val="151500-00-1"/>
      <sheetName val="151800-00-1"/>
      <sheetName val="152200-00-1"/>
      <sheetName val="161100-00-1"/>
      <sheetName val="162100-00-1"/>
      <sheetName val="162200-00-1"/>
      <sheetName val="163000-00-1"/>
      <sheetName val="164100-00-1"/>
      <sheetName val="164200-00-1"/>
      <sheetName val="165000-00-1"/>
      <sheetName val="166400-00-1"/>
      <sheetName val="169000-00-1"/>
      <sheetName val="170000-00-1"/>
      <sheetName val="181100-00-1"/>
      <sheetName val="181200-00-1"/>
      <sheetName val="183400-00-1"/>
      <sheetName val="184200-00-1"/>
      <sheetName val="184300-00-1"/>
      <sheetName val="184500-00-1"/>
      <sheetName val="184501-00-1"/>
      <sheetName val="185100-00-1"/>
      <sheetName val="186100-00-1"/>
      <sheetName val="186500-00-1"/>
      <sheetName val="191500-00-1"/>
      <sheetName val="191560-00-1"/>
      <sheetName val="191650-00-1"/>
      <sheetName val="191800-00-1"/>
      <sheetName val="192500-00-1"/>
      <sheetName val="199000-00-1"/>
      <sheetName val="211000-00-1"/>
      <sheetName val="211010-00-1"/>
      <sheetName val="213100-00-1"/>
      <sheetName val="213200-00-1"/>
      <sheetName val="213300-00-1"/>
      <sheetName val="213400-00-1"/>
      <sheetName val="214200-00-1"/>
      <sheetName val="214300-00-1"/>
      <sheetName val="214330-00-1"/>
      <sheetName val="214600-00-1"/>
      <sheetName val="214645-00-1"/>
      <sheetName val="221000-00-1"/>
      <sheetName val="231100-00-1"/>
      <sheetName val="231200-00-1"/>
      <sheetName val="231300-00-1"/>
      <sheetName val="231400-00-1"/>
      <sheetName val="231600-00-1"/>
      <sheetName val="232100-00-1"/>
      <sheetName val="232200-00-1"/>
      <sheetName val="232400-00-1"/>
      <sheetName val="233100-00-1"/>
      <sheetName val="233200-00-1"/>
      <sheetName val="233300-00-1"/>
      <sheetName val="233400-00-1"/>
      <sheetName val="234000-00-1"/>
      <sheetName val="235100-00-1"/>
      <sheetName val="235200-00-1"/>
      <sheetName val="236100-00-1"/>
      <sheetName val="236200-00-1"/>
      <sheetName val="236300-00-1"/>
      <sheetName val="236500-00-1"/>
      <sheetName val="241000-00-1"/>
      <sheetName val="251000-00-1"/>
      <sheetName val="371060-00-1"/>
      <sheetName val="371000-00-1"/>
      <sheetName val="372001-00-1"/>
      <sheetName val="373100-00-1"/>
      <sheetName val="374100-00-1"/>
      <sheetName val="RET EARN"/>
      <sheetName val="CHASE PAYMENT"/>
      <sheetName val="RET_EARN"/>
      <sheetName val="CHASE_PAYMENT"/>
      <sheetName val="June"/>
      <sheetName val="RET_EARN1"/>
      <sheetName val="CHASE_PAYMENT1"/>
    </sheetNames>
    <sheetDataSet>
      <sheetData sheetId="0">
        <row r="1">
          <cell r="B1" t="str">
            <v>Hotel Vintage Plaza</v>
          </cell>
        </row>
        <row r="2">
          <cell r="B2" t="str">
            <v>VPL</v>
          </cell>
        </row>
        <row r="4">
          <cell r="B4">
            <v>37726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_1_SFP_DETAIL"/>
      <sheetName val="SFP"/>
      <sheetName val="SOA"/>
      <sheetName val="21_2_SOA Detail"/>
      <sheetName val="BVA"/>
      <sheetName val="AJE"/>
      <sheetName val="53-1 AR"/>
      <sheetName val="53-1-1 NCLB"/>
      <sheetName val="53-2 Revenue reconciliation "/>
      <sheetName val="54-1 Prepaids and Deposit"/>
      <sheetName val="64-1 FA_Dep Schedule "/>
      <sheetName val="66-1 NMTC Entries"/>
      <sheetName val="67-1 QALICB "/>
      <sheetName val="67-1.1 Qalicb "/>
      <sheetName val="72_1_AccdExp Final"/>
      <sheetName val="73_1 Bond"/>
      <sheetName val="73-2 Bond interest accrual"/>
      <sheetName val="73-3 Loan summary"/>
      <sheetName val="73-3-4 Deposit"/>
      <sheetName val="86-1 NA rec"/>
      <sheetName val="86_1.1 TRNA"/>
      <sheetName val="90-1 PPF"/>
      <sheetName val="90-1-2 Summer PPF"/>
      <sheetName val="90-1.3 PPF"/>
      <sheetName val="90-1-4 PPF"/>
      <sheetName val="90-1-5 PPF"/>
      <sheetName val="92-1 Salary Allocation  Mar"/>
      <sheetName val="92-2 PR Entry 03.10"/>
      <sheetName val="92-3 Other Payroll Mar"/>
      <sheetName val="92-4 Salary Accr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S "/>
      <sheetName val="73FM AQUARIUM"/>
      <sheetName val="70BM DC98LOWELL"/>
      <sheetName val="DC02ARTTECH "/>
      <sheetName val="DMA"/>
      <sheetName val="FREDHOME"/>
      <sheetName val="Golf 01"/>
      <sheetName val="HANOVER HOMEWD"/>
      <sheetName val="HOMEM'BURG"/>
      <sheetName val="HOMEWOODPLUM"/>
      <sheetName val="Imagination 02"/>
      <sheetName val="13CM DC95TYLER "/>
      <sheetName val="JFK 977M"/>
      <sheetName val="27AM MEDCO97HUMAN"/>
      <sheetName val="20DM MEDCO99AHUMAN"/>
      <sheetName val="22DM MEDCO99BHUMAN"/>
      <sheetName val="85EM MEDCO01AHUMAN"/>
      <sheetName val="Mt St Marys"/>
      <sheetName val="OAKCRESTA"/>
      <sheetName val="OAKCRESTB"/>
      <sheetName val="OCHAR"/>
      <sheetName val="OLDSOUTH"/>
      <sheetName val="mercers 45DM &amp; 46DM"/>
      <sheetName val="MHHEFA-SUBURBAN"/>
      <sheetName val="74JM RIDERVILLE04"/>
      <sheetName val="VICTOR A-30CM"/>
      <sheetName val="LOYOLA-13DM"/>
      <sheetName val="JOE CORBI'S-81DM"/>
      <sheetName val="STJAMES-67CM"/>
      <sheetName val="CHESAPEAKE-83DM"/>
      <sheetName val="wmdcol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A12" t="str">
            <v>December 1, 2004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AM MEDCO97HUMAN"/>
      <sheetName val="20DM MEDCO99AHUMAN"/>
      <sheetName val="22DM MEDCO99BHUMAN"/>
      <sheetName val="85EM MEDCO01AHUMAN"/>
      <sheetName val="70BM DC98LOWELL"/>
      <sheetName val="73FM AQUARIUM"/>
      <sheetName val="CHESAPEAKE-83DM"/>
      <sheetName val="YMCA"/>
      <sheetName val="LEGALAID 96DM"/>
      <sheetName val="MEDCOEASTERSEALS"/>
      <sheetName val="PACA-PRATT"/>
      <sheetName val="73FM AQUARIUM CALL"/>
      <sheetName val="TaxACall"/>
      <sheetName val="TaxBCall"/>
      <sheetName val="19EM FREDCO STMRY"/>
      <sheetName val="22CM OLDSOUTH99"/>
      <sheetName val="89BM OAKA"/>
      <sheetName val="90BM OAKB"/>
      <sheetName val="973M OC97HAR"/>
      <sheetName val="DC HYDE 75RM"/>
      <sheetName val="DC93CHILDCTR  866M"/>
      <sheetName val="13CM DC95TYLER "/>
      <sheetName val="13CM DC95TYLER  (2)"/>
      <sheetName val="Sabrina's Rate List"/>
      <sheetName val="Sabrina's Checklist"/>
      <sheetName val="Sabrina "/>
      <sheetName val="Mercersburg05-BB COMBO"/>
      <sheetName val="AQUARIUM-BB COMBO"/>
      <sheetName val="Suburban2008-BB COMBO"/>
      <sheetName val="Suburban2008-BB"/>
      <sheetName val="mercers A&amp;B"/>
      <sheetName val="Mercersburg05-76LM"/>
      <sheetName val="MBA"/>
      <sheetName val="STJAMES-67CM"/>
      <sheetName val="Suburban2008 SunTrust"/>
      <sheetName val="33GM ARTTECH 02"/>
      <sheetName val="LOYOLA-13DM"/>
      <sheetName val="DC AAHSA 05A"/>
      <sheetName val="DC AAHSA 05BTAX"/>
      <sheetName val="JOE CORBI'S-81DM"/>
      <sheetName val="CORBI'S-48MM"/>
      <sheetName val="VICTOR A-30CM"/>
      <sheetName val="886M DMA"/>
      <sheetName val="45FM Imag 02"/>
      <sheetName val="MEDCO OPPBUILD"/>
      <sheetName val="MEDCO BAKERY "/>
      <sheetName val="REDROCK"/>
      <sheetName val="NOTRE DAME"/>
      <sheetName val="ODYSSEY 36EM"/>
      <sheetName val="ASSOC CATHOLIC 2004"/>
      <sheetName val="ASSOC CATHOLIC 2002"/>
      <sheetName val="ASSOC CATH 99-A"/>
      <sheetName val="ASSOC CATH 99-B"/>
      <sheetName val="JENKINS"/>
      <sheetName val="WASH CO ST JAMES 14DM"/>
    </sheetNames>
    <sheetDataSet>
      <sheetData sheetId="0"/>
      <sheetData sheetId="1"/>
      <sheetData sheetId="2"/>
      <sheetData sheetId="3"/>
      <sheetData sheetId="4">
        <row r="19">
          <cell r="D19">
            <v>7</v>
          </cell>
        </row>
      </sheetData>
      <sheetData sheetId="5"/>
      <sheetData sheetId="6"/>
      <sheetData sheetId="7"/>
      <sheetData sheetId="8"/>
      <sheetData sheetId="9"/>
      <sheetData sheetId="10">
        <row r="18">
          <cell r="D18">
            <v>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1">
          <cell r="D21">
            <v>7</v>
          </cell>
        </row>
      </sheetData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Donogh96 44BM"/>
      <sheetName val="McDonogh97 45BM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LANE"/>
      <sheetName val="BARRINGTON"/>
      <sheetName val="PRINCESS ANNE"/>
      <sheetName val="WATER TOWERS"/>
      <sheetName val="FT. WASHINGTON"/>
      <sheetName val="IVYMOUNT 51DM"/>
      <sheetName val="LEGALAID 96DM"/>
      <sheetName val="GAMSE 2001 76EM"/>
      <sheetName val="SCHMITZ 43DM (PNC)"/>
      <sheetName val="MHHEFA_AUGSBURG 936M"/>
      <sheetName val="WILLIAM HILL MANOR-72AM"/>
      <sheetName val="MONTCO98BYRON 35BM"/>
      <sheetName val="MIDDLEBRANCH 16EM (PNC)"/>
      <sheetName val="MEDCO JEWISH 30GM (BOA)"/>
      <sheetName val="HARBOR CITY 17EM (PNC)"/>
      <sheetName val="Capitol_College 78AM"/>
      <sheetName val="Bethesda 26AM"/>
      <sheetName val="MANEKIN-44DM"/>
      <sheetName val="GAMSE 2007 60NM"/>
      <sheetName val="DC LATIN AMER 2007 31PM"/>
      <sheetName val="AA CO ATLAS CONTAINER 36PM"/>
      <sheetName val="PEDFA Penn Waste 37PM"/>
      <sheetName val="CHARLES LANDING 31NM (RBC)"/>
      <sheetName val="KENNEDY KREIGER 06 35PM (SUNT) "/>
      <sheetName val="BROOKEGROVE95-927M"/>
      <sheetName val="BROOKEGROVE98-71BM"/>
      <sheetName val="GENVEC 33CM"/>
      <sheetName val="JHU 2005A 97KM (GS)"/>
      <sheetName val="McDonogh05-51LM"/>
      <sheetName val="NORWOOD 51BM"/>
      <sheetName val="CDA PARKVIEW 64PM (GS)"/>
      <sheetName val="WOODBOURNE 52BM (PNC)"/>
      <sheetName val="ACADIA-06A 74MM"/>
      <sheetName val="ACADIA-06B 75MM"/>
      <sheetName val="ADVENTIST 2003B 49GM (WACHO)"/>
      <sheetName val="ADVENTIST 2004A 49KM (ZIE)"/>
      <sheetName val="ADVENTIST 2004B 50KM (ZIE) "/>
      <sheetName val="Adventist05A 12MM (ZIE)"/>
      <sheetName val="Adventist05B 13MM (ZIE)"/>
      <sheetName val="ASBURY MD 2006B 21NM (ZIE)"/>
      <sheetName val="ASBURY MD 2006C 22NM (ZIE)"/>
      <sheetName val="CCMA ASBURY PA 2006 86MM (ZIE)"/>
      <sheetName val="HOWARD DEVELOPMENT 85BM"/>
      <sheetName val="Chartwell 2008 84PM"/>
      <sheetName val=" JHHS 08A 87PM (PNC)"/>
      <sheetName val="CCMA ASBURY PA 2008 86PM (ZIE)"/>
      <sheetName val="WALKER MEWS 08A 85PM (ML) "/>
      <sheetName val="DOCTORS COMM 08 98PM (UBS)"/>
      <sheetName val="ELLICOTT GARDENS 08C 59PM (RBC)"/>
      <sheetName val="JHU08B 38QM (MS)"/>
      <sheetName val="FRED MEM HOSP 08 20QM (BBT)"/>
      <sheetName val="CRUSADER ARMS 08D 34QM (ML)"/>
      <sheetName val="MONTE 08E 40QM (ML)"/>
      <sheetName val="HOPKINS 47QM (RBC) "/>
      <sheetName val="Wellspan 08B (Citi) "/>
      <sheetName val="Wellspan 08D (Citi)"/>
      <sheetName val="Wellspan 08C "/>
      <sheetName val="AA Co Key School 08 68QM"/>
      <sheetName val="KIRKWOOD 67QM (RBC)"/>
      <sheetName val="CALVERTHALL 99-60CM"/>
      <sheetName val="CALVERTHALL 03-98HM"/>
      <sheetName val="GBMC 681M (BOA)"/>
      <sheetName val="SEVERN SCHOOL (PNC)"/>
      <sheetName val="UNIV PHYS 95BM"/>
      <sheetName val=" JHHS 07C 47PM Closed"/>
      <sheetName val="BOYS LATIN 51CM Closed"/>
      <sheetName val="Avalon Pharm. 99MM Closed"/>
      <sheetName val="WELLSPAN 05A 29LM Closed"/>
      <sheetName val="WELLSPAN 05B 30LM Closed"/>
      <sheetName val="WELLSPAN 05C 43LM Closed"/>
      <sheetName val="WELLSPAN 05D 44LM Closed"/>
      <sheetName val="WELLSPAN 149P (CITI)"/>
      <sheetName val="AVALON LEA (DEPFA)"/>
      <sheetName val="SEVERN SCHOOL 98MM (PNC)"/>
      <sheetName val="SHAKESPEARE PARK (RBC)"/>
      <sheetName val="MHHEFA CHARLES NURSING 67NM"/>
      <sheetName val="WELLSPAN 149P Closed"/>
      <sheetName val="WOODBOURNE 52BM Closed"/>
      <sheetName val="SHAKESPEARE P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/>
      <sheetData sheetId="76"/>
      <sheetData sheetId="77"/>
      <sheetData sheetId="7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S"/>
      <sheetName val="ATLANTIC_PHARM"/>
      <sheetName val="ATLANTIC_PHARM (2)"/>
      <sheetName val="BALTCITYPARK02"/>
      <sheetName val="BALTOCOBAIS YAAKOV"/>
      <sheetName val="BROOKE_GROVE (1)"/>
      <sheetName val="BROOKE_GROVE (2)"/>
      <sheetName val="CATTAIL"/>
      <sheetName val="COMMERCIAL "/>
      <sheetName val="HOWDDEV"/>
      <sheetName val="MD STADIUM99"/>
      <sheetName val="MDTRANBWIA"/>
      <sheetName val="MDTRANBWIB"/>
      <sheetName val="Northeast Waste"/>
      <sheetName val="REDROCK,LLC"/>
      <sheetName val="MISSBAKING"/>
      <sheetName val="MONTCOGOLF"/>
      <sheetName val="MTN CHRISTIAN"/>
      <sheetName val="MIDFA-Avalon Pharm. 99MM"/>
      <sheetName val="BOYS LATIN 51CM"/>
      <sheetName val="MANEKIN-44DM"/>
      <sheetName val="Capitol_College 78AM"/>
      <sheetName val="bethesda 26AM"/>
      <sheetName val="CATTERTONA-22BM"/>
      <sheetName val="CATTERTONB-23BM"/>
      <sheetName val="OAKRIDGE"/>
      <sheetName val="TRIGEN-PEPCO"/>
      <sheetName val="YMCA HAGERSTOWN"/>
      <sheetName val="Brass_Mill 61CM"/>
      <sheetName val="GENVEC 33CM"/>
      <sheetName val="GBMC 681M"/>
      <sheetName val="NORWOOD 51BM"/>
      <sheetName val="MHHEFA_PHYS 95BM"/>
      <sheetName val="WOODBOURNE 52BM"/>
      <sheetName val="Patapsco 69CM"/>
      <sheetName val="JHU 2005A 97KM"/>
      <sheetName val="McDonogh05-51LM"/>
      <sheetName val="McDonogh96 44BM"/>
      <sheetName val="McDonogh97 45BM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_1_SFP_DETAIL"/>
      <sheetName val="SFP"/>
      <sheetName val="SOA"/>
      <sheetName val="21_2_SOA Detail"/>
      <sheetName val="BVA"/>
      <sheetName val="AJE"/>
      <sheetName val="53-1 AR"/>
      <sheetName val="53-1-1 NCLB"/>
      <sheetName val="53-2 Revenue reconciliation "/>
      <sheetName val="54-1 Prepaids and Deposit"/>
      <sheetName val="64-1 FA_Dep Schedule"/>
      <sheetName val="66-1 NMTC Entries"/>
      <sheetName val="67-1 QALICB "/>
      <sheetName val="72_1_AccdExp Final"/>
      <sheetName val="67-1.1 Qalicb "/>
      <sheetName val="73_1 Bond"/>
      <sheetName val="73-2 Bond interest accrual"/>
      <sheetName val="73-3 Loan summary"/>
      <sheetName val="73-3-4 Deposit"/>
      <sheetName val="86-1 NA rec"/>
      <sheetName val="86_1.1 TRNA"/>
      <sheetName val="90-1 PPF"/>
      <sheetName val="90-1-2 Summer PPF"/>
      <sheetName val="90-1.3 PPF"/>
      <sheetName val="90-1-4 PPF"/>
      <sheetName val="90-1-5 PPF"/>
      <sheetName val="92-1 Salary Allocation  Feb"/>
      <sheetName val="92-2 PR Entry 02.10"/>
      <sheetName val="92-3 Other Payroll Feb"/>
      <sheetName val="92-4 Salary Accrual"/>
      <sheetName val="53-2 Revenue reconciliation (2)"/>
      <sheetName val="53-2 Revenue reconcil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S"/>
      <sheetName val="BALTCITYPARK02 76FM"/>
      <sheetName val="bethesda"/>
      <sheetName val="Brass_Mill"/>
      <sheetName val="BROOKE_GROVE (1) 927M"/>
      <sheetName val="BROOKE_GROVE (2) 71BM"/>
      <sheetName val="CALCO01ASBUR"/>
      <sheetName val="Capitol_College"/>
      <sheetName val="CARCOCOPPER"/>
      <sheetName val="CATTAIL "/>
      <sheetName val="FREDCO97BUCC"/>
      <sheetName val="GAITASBURY"/>
      <sheetName val="GENVEC"/>
      <sheetName val="JFK"/>
      <sheetName val="McDonogh96"/>
      <sheetName val="McDonogh97"/>
      <sheetName val="MD STADIUM99 92CM"/>
      <sheetName val="MDTRANBWIA 48JM"/>
      <sheetName val="MDTRANBWIB 49JM"/>
      <sheetName val="MEDCOBLIND"/>
      <sheetName val="mercers"/>
      <sheetName val="MHHEFA_AUGSBURG"/>
      <sheetName val="MIDFA-Avalon Pharm."/>
      <sheetName val="BOYS LATIN"/>
      <sheetName val="GBMC"/>
      <sheetName val="NORWOOD"/>
      <sheetName val="MONTCOGOLF 36GM"/>
      <sheetName val="nicholson 366M"/>
      <sheetName val="Northeast Waste 643M"/>
      <sheetName val="MHHEFA_PHYS"/>
      <sheetName val="WOODBOURNE"/>
      <sheetName val="nicholson"/>
      <sheetName val="Patapsco"/>
      <sheetName val="PGCO89CWI"/>
      <sheetName val="PGCOMONA"/>
      <sheetName val="ATLANTIC_PHARM 24DM"/>
      <sheetName val="ATLANTIC_PHARM (2) 32DM"/>
      <sheetName val="CATTAIL 93BM"/>
      <sheetName val="REDROCK,LLC 29GM"/>
      <sheetName val="BALTOCOBAIS YAAKOV 23JM"/>
      <sheetName val="COMMERCIAL 29BM"/>
      <sheetName val="HOWDDEV 85BM"/>
      <sheetName val="MISSBAKING 867M"/>
      <sheetName val="MTN CHRISTIAN 74HM"/>
      <sheetName val="OAKRIDGE 13GM"/>
      <sheetName val="TRIGEN-PEPCO 85DM"/>
      <sheetName val="YMCA HAGERSTOWN 65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Sheet"/>
      <sheetName val="Summary"/>
      <sheetName val="Divisions"/>
      <sheetName val="Room Finishes"/>
      <sheetName val="Room Finishes Q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_1_SFP_DETAIL"/>
      <sheetName val="SFP"/>
      <sheetName val="SOA"/>
      <sheetName val="21_2_SOA Detail"/>
      <sheetName val="BVA"/>
      <sheetName val="BVA Detail"/>
      <sheetName val="AJE"/>
      <sheetName val="53-1 AR"/>
      <sheetName val="53-1-1 NCLB"/>
      <sheetName val="53-2 Revenue reconciliation (2)"/>
      <sheetName val="54-1 Prepaids and Deposit"/>
      <sheetName val="64-1 FA_Dep Schedule "/>
      <sheetName val="66-1 NMTC Entries"/>
      <sheetName val="67-1 QALICB "/>
      <sheetName val="67-1.1 Qalicb "/>
      <sheetName val="72_1_AccdExp Final"/>
      <sheetName val="73_1 Bond"/>
      <sheetName val="73-2 Bond interest accrual"/>
      <sheetName val="73-3 Loan summary"/>
      <sheetName val="86-1 NA rec"/>
      <sheetName val="86_1.1 TRNA"/>
      <sheetName val="90-1 PPF"/>
      <sheetName val="90-1-2 PPF"/>
      <sheetName val="92-1 Salary Allocation  Jul"/>
      <sheetName val="92-2 PR Entry Jul"/>
      <sheetName val="92-3 Other Payroll"/>
      <sheetName val="92-4 Salary Allocation  Aug"/>
      <sheetName val="92-5 PR Entry Aug"/>
      <sheetName val="92-6 Other Payroll "/>
      <sheetName val="92-7 Salary Accrual"/>
      <sheetName val="90-1-2 PPF (2)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 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nicholson 366M"/>
    </sheetNames>
    <sheetDataSet>
      <sheetData sheetId="0"/>
      <sheetData sheetId="1"/>
      <sheetData sheetId="2"/>
      <sheetData sheetId="3"/>
      <sheetData sheetId="4"/>
      <sheetData sheetId="5">
        <row r="2">
          <cell r="AF2" t="str">
            <v>Dues</v>
          </cell>
        </row>
        <row r="3">
          <cell r="AF3" t="str">
            <v>Registration - Conference 2007</v>
          </cell>
        </row>
        <row r="4">
          <cell r="AF4" t="str">
            <v>Registration - Conference 2008</v>
          </cell>
        </row>
        <row r="5">
          <cell r="AF5" t="str">
            <v>Registration - Regional Mtgs</v>
          </cell>
        </row>
        <row r="6">
          <cell r="AF6" t="str">
            <v>Registration - CCI</v>
          </cell>
        </row>
        <row r="7">
          <cell r="AF7" t="str">
            <v>Sales - Publications</v>
          </cell>
        </row>
        <row r="8">
          <cell r="AF8" t="str">
            <v>Publications - FAQs</v>
          </cell>
        </row>
        <row r="9">
          <cell r="AF9" t="str">
            <v>Publications - Gold Book</v>
          </cell>
        </row>
        <row r="10">
          <cell r="AF10" t="str">
            <v>Publications - Wage/Salary</v>
          </cell>
        </row>
        <row r="11">
          <cell r="AF11" t="str">
            <v>Publications - PULSE!</v>
          </cell>
        </row>
        <row r="12">
          <cell r="AF12" t="str">
            <v>Publications - Resource Center</v>
          </cell>
        </row>
        <row r="13">
          <cell r="AF13" t="str">
            <v>Publications - Conference 2007</v>
          </cell>
        </row>
        <row r="14">
          <cell r="AF14" t="str">
            <v>Publications - Conference 2008</v>
          </cell>
        </row>
        <row r="15">
          <cell r="AF15" t="str">
            <v>Publications - Regional Mtgs</v>
          </cell>
        </row>
        <row r="16">
          <cell r="AF16" t="str">
            <v>Sales - Other</v>
          </cell>
        </row>
        <row r="17">
          <cell r="AF17" t="str">
            <v>Sales -C07 Exhibit/advertising</v>
          </cell>
        </row>
        <row r="18">
          <cell r="AF18" t="str">
            <v>Sales -C08 Exhibit/advertising</v>
          </cell>
        </row>
        <row r="19">
          <cell r="AF19" t="str">
            <v>Sales - CareerBank</v>
          </cell>
        </row>
        <row r="20">
          <cell r="AF20" t="str">
            <v>Sales-CCI Exhibit/advertisor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P"/>
      <sheetName val="SOA"/>
      <sheetName val="DCPCSB SFP"/>
      <sheetName val="DCPCSB SOA"/>
      <sheetName val="21_1_SFP_DETAIL"/>
      <sheetName val="21_2_SOA Detail"/>
      <sheetName val="BVA"/>
      <sheetName val="22-1 JEs"/>
      <sheetName val="53-1 AR"/>
      <sheetName val="54-1 Prepaids and Deposit"/>
      <sheetName val="64-1 FA_Dep Schedule"/>
      <sheetName val="66-1 NMTC Entries"/>
      <sheetName val="67-1 QALICB "/>
      <sheetName val="72_1_AccdExp Final"/>
      <sheetName val="73_1 Bond"/>
      <sheetName val="73-2 Bond interest accrual"/>
      <sheetName val="73-3 Loan Amortization Schedule"/>
      <sheetName val="86-1 NA rec"/>
      <sheetName val="86_1.1 TRNA"/>
      <sheetName val="86-1.2 Release"/>
      <sheetName val="90-1 PPF"/>
      <sheetName val="92_1 Salary Accr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RATES"/>
      <sheetName val="Date Input"/>
      <sheetName val="ARTIS VAR LIST"/>
      <sheetName val="BETHLEHEM ASD 07 VRD 26PM"/>
      <sheetName val="MIDFA 0LGC 05B 50LM"/>
      <sheetName val="CARROLL CO EMA 2008"/>
      <sheetName val="CARROLL CO EMA 2004A"/>
      <sheetName val="CARROLL CO EMA 2004B"/>
      <sheetName val="STELLA MARIS"/>
      <sheetName val="TW VERIFY"/>
      <sheetName val="PARSONS 07 83NM"/>
      <sheetName val="BAIS YAAKOV"/>
      <sheetName val="MEDCOBLIND 31JM"/>
      <sheetName val="CONSERVIT07"/>
      <sheetName val="ALEXIDA98YOU  62AM"/>
      <sheetName val="DC99YMCA   15CM"/>
      <sheetName val="FAIRCO01YMCA  88EM"/>
      <sheetName val="DC93CHILDCTR  866M"/>
      <sheetName val="WASH CO ST JAMES 14DM"/>
      <sheetName val="ASSOC CATHOLIC 2004"/>
      <sheetName val="ASSOC CATHOLIC 2002"/>
      <sheetName val="ASSOC CATH 99-A"/>
      <sheetName val="ASSOC CATH 99-B"/>
      <sheetName val="JENKINS"/>
      <sheetName val="NOTRE DAME"/>
      <sheetName val="ODYSSEY 36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Checklist"/>
      <sheetName val="after draft fs"/>
      <sheetName val="YE notes"/>
      <sheetName val="15-1 SOFP"/>
      <sheetName val="15-2 SOA"/>
      <sheetName val="15-6 BVA"/>
      <sheetName val="21-1 SOFP Detail"/>
      <sheetName val="21-2 SOA Detail"/>
      <sheetName val="21-3 BVA Detail"/>
      <sheetName val="22-1 AJE"/>
      <sheetName val="53-1 AR"/>
      <sheetName val="53-1.1 NCLB"/>
      <sheetName val="55-1 Prepaids"/>
      <sheetName val="64-1 FA_Dep Schedule "/>
      <sheetName val="66-1 Deposits"/>
      <sheetName val="67-1.1 Qalicb"/>
      <sheetName val="67-1.2 Qalicb "/>
      <sheetName val="67-1.3 Qalicb  "/>
      <sheetName val="67-1.1 Qalicb IS"/>
      <sheetName val="67-1.2 Qalicb IS"/>
      <sheetName val="67-2 Other Assets"/>
      <sheetName val="71-1 Accd Exp"/>
      <sheetName val="72-1 Accrued Salary"/>
      <sheetName val="72-1-2 GYM"/>
      <sheetName val="72-1-3 GYM  Detail"/>
      <sheetName val="73-2 Accrued Bond Interest"/>
      <sheetName val="75-1 Loan summary"/>
      <sheetName val="75-1.1"/>
      <sheetName val="from Suntrust"/>
      <sheetName val="76-1 Refundable Adv"/>
      <sheetName val="86-1 NA rec"/>
      <sheetName val="86-1.1 TRNA"/>
      <sheetName val="90-1 PPF"/>
      <sheetName val="90-1-1"/>
      <sheetName val="90-1-2"/>
      <sheetName val="90-1-3"/>
      <sheetName val="90-1-4"/>
      <sheetName val="90-2 Erate "/>
      <sheetName val="92-1 Salary Allocation"/>
      <sheetName val="92-2 PR Entryl"/>
      <sheetName val="92-3 Other Payroll"/>
      <sheetName val="Payroll entry"/>
      <sheetName val="Salary reclass"/>
      <sheetName val="92-1 Salary Allocation Aug"/>
      <sheetName val="92-2 PR Entryl Aug"/>
      <sheetName val="92-3 Other Payroll Aug"/>
      <sheetName val="Payroll entry Aug"/>
      <sheetName val="92-4 Salary Allocation Aug"/>
      <sheetName val="92-5 PR Entry Aug"/>
      <sheetName val="92-6 Other Payroll Aug"/>
      <sheetName val="92-1 Salary Allocation Jul  (2)"/>
      <sheetName val="92-2 PR Entry Jul (2)"/>
      <sheetName val="92-3 Other Payroll Jul  (2)"/>
      <sheetName val="Sheet1 (2)"/>
      <sheetName val="Sheet1"/>
    </sheetNames>
    <definedNames>
      <definedName name="Header_Row" refersTo="#REF!" sheetId="15"/>
      <definedName name="Number_of_Payments" refersTo="#REF!" sheetId="14"/>
      <definedName name="Values_Entered" refersTo="#REF!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Tickmarks"/>
      <sheetName val="Committees DROP DOWN LIST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OC CATHOLIC 2002"/>
      <sheetName val="ASSOC CATH 99-A"/>
      <sheetName val="ASSOC CATH 99-B"/>
      <sheetName val="MEDCO BAKERY "/>
      <sheetName val="BINDAGRAPHICS-2007"/>
      <sheetName val="BINDAGRAPHICS-2001"/>
      <sheetName val="CATTAIL "/>
      <sheetName val="COMMERCIAL 29BM"/>
      <sheetName val=" Imag 02 45FM"/>
      <sheetName val="JENKINS"/>
      <sheetName val="CORBI'S-48MM"/>
      <sheetName val="DC KIPP 08"/>
      <sheetName val="NOTRE DAME"/>
      <sheetName val="MEDCO OPPBUILD"/>
      <sheetName val="REDROCK"/>
      <sheetName val="SOLAR INNOVATIONS 2007 41PM"/>
      <sheetName val="ODYSSEY 36EM"/>
      <sheetName val="TRIGEN-PEPCO 85DM"/>
      <sheetName val="VICTOR A-30CM"/>
      <sheetName val="DMA 886M"/>
      <sheetName val="MCC GOB 2003 C"/>
      <sheetName val="MCC GOB 2003 C-Called Bonds "/>
      <sheetName val="MCC GOB 2003 D"/>
      <sheetName val="ASSOC CATHOLIC 2004"/>
      <sheetName val="MD STADIUM 2007"/>
      <sheetName val="MD STADIUM 2007 (Swap)"/>
      <sheetName val="MDTRANBWIA 48JM"/>
      <sheetName val="WASH CO ST JAMES 14DM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7">
          <cell r="B17" t="str">
            <v>02/01 to 02/02</v>
          </cell>
        </row>
      </sheetData>
      <sheetData sheetId="5" refreshError="1"/>
      <sheetData sheetId="6" refreshError="1"/>
      <sheetData sheetId="7">
        <row r="13">
          <cell r="A13">
            <v>40969</v>
          </cell>
        </row>
      </sheetData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EGE_ESTATES"/>
      <sheetName val="HARFORD89"/>
      <sheetName val="HARFORD98"/>
      <sheetName val="UNIVER_WEST"/>
      <sheetName val="MIDDLE BRANCH"/>
      <sheetName val="HARBOR CITY"/>
      <sheetName val="FREDCOBANS"/>
      <sheetName val="FREDCOBANS (2)"/>
      <sheetName val="MEDCOJEWISH"/>
      <sheetName val="HOWCOVANTAGE2002A"/>
      <sheetName val="HOWCOVANTAGE 2002B"/>
      <sheetName val="CALCO01ASBUR 81EM"/>
      <sheetName val="CARCOCOPPER 64CM"/>
      <sheetName val="FREDCO97BUCC 47GM"/>
      <sheetName val="GAITASBURY 29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3">
          <cell r="D23">
            <v>7</v>
          </cell>
        </row>
      </sheetData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 2001 "/>
      <sheetName val="ALEXIDA98YOU "/>
      <sheetName val="AQUARIUM "/>
      <sheetName val="CHILDDEFEN97"/>
      <sheetName val="COPS "/>
      <sheetName val="DC93CHILDCTR "/>
      <sheetName val="DC95TYLER "/>
      <sheetName val="DC97CHILD "/>
      <sheetName val="DC98LOWELL"/>
      <sheetName val="DC99YMCA "/>
      <sheetName val="DC02ARTTECH "/>
      <sheetName val="DELLRIDGE97 "/>
      <sheetName val="DEWBERRY94"/>
      <sheetName val="DEWBERRY97"/>
      <sheetName val="DMA"/>
      <sheetName val="FAIRCO01YMCA"/>
      <sheetName val="FREDHOME"/>
      <sheetName val="Golf 01"/>
      <sheetName val="HOMEM'BURG"/>
      <sheetName val="HOMEWOODPLUM"/>
      <sheetName val="Imagination 02"/>
      <sheetName val="MEDCO97HUMAN"/>
      <sheetName val="MEDCO99AHUMAN"/>
      <sheetName val="MEDCO99BHUMAN"/>
      <sheetName val="MEDCO01AHUMAN"/>
      <sheetName val="MIFA94HUMAN"/>
      <sheetName val="Mt St Marys"/>
      <sheetName val="OAKCRESTA"/>
      <sheetName val="OAKCRESTB"/>
      <sheetName val="OCHAR"/>
      <sheetName val="ODYSSEY"/>
      <sheetName val="OLDSOUTH"/>
      <sheetName val="PARSON99"/>
      <sheetName val="RIDERVILLE01"/>
      <sheetName val="wmdcol2000"/>
      <sheetName val="UOFMDSERA"/>
      <sheetName val="UOFMDSERB"/>
      <sheetName val="UOFMDSE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8"/>
  <sheetViews>
    <sheetView tabSelected="1" zoomScale="90" zoomScaleNormal="90" zoomScaleSheetLayoutView="50" workbookViewId="0"/>
  </sheetViews>
  <sheetFormatPr defaultColWidth="9.140625" defaultRowHeight="12" x14ac:dyDescent="0.2"/>
  <cols>
    <col min="1" max="1" width="55.85546875" style="14" bestFit="1" customWidth="1"/>
    <col min="2" max="3" width="14.85546875" style="3" customWidth="1"/>
    <col min="4" max="16384" width="9.140625" style="10"/>
  </cols>
  <sheetData>
    <row r="1" spans="1:3" ht="12.75" x14ac:dyDescent="0.2">
      <c r="A1" s="15" t="s">
        <v>180</v>
      </c>
      <c r="B1" s="9"/>
      <c r="C1" s="9"/>
    </row>
    <row r="2" spans="1:3" ht="12.75" x14ac:dyDescent="0.2">
      <c r="A2" s="15" t="s">
        <v>181</v>
      </c>
      <c r="B2" s="9"/>
      <c r="C2" s="9"/>
    </row>
    <row r="3" spans="1:3" x14ac:dyDescent="0.2">
      <c r="A3" s="12"/>
      <c r="B3" s="9"/>
      <c r="C3" s="9"/>
    </row>
    <row r="4" spans="1:3" x14ac:dyDescent="0.2">
      <c r="A4" s="16" t="s">
        <v>0</v>
      </c>
      <c r="B4" s="1"/>
      <c r="C4" s="1"/>
    </row>
    <row r="5" spans="1:3" x14ac:dyDescent="0.2">
      <c r="A5" s="17" t="s">
        <v>1</v>
      </c>
      <c r="B5" s="2"/>
      <c r="C5" s="2"/>
    </row>
    <row r="6" spans="1:3" x14ac:dyDescent="0.2">
      <c r="A6" s="18" t="s">
        <v>2</v>
      </c>
      <c r="B6" s="2">
        <v>4665755.8</v>
      </c>
      <c r="C6" s="2"/>
    </row>
    <row r="7" spans="1:3" x14ac:dyDescent="0.2">
      <c r="A7" s="18" t="s">
        <v>3</v>
      </c>
      <c r="B7" s="2">
        <v>460117.68599999999</v>
      </c>
      <c r="C7" s="2"/>
    </row>
    <row r="8" spans="1:3" x14ac:dyDescent="0.2">
      <c r="A8" s="17" t="s">
        <v>4</v>
      </c>
      <c r="B8" s="1">
        <f>SUM(B6:B7)</f>
        <v>5125873.4859999996</v>
      </c>
      <c r="C8" s="2"/>
    </row>
    <row r="9" spans="1:3" x14ac:dyDescent="0.2">
      <c r="A9" s="17" t="s">
        <v>5</v>
      </c>
      <c r="B9" s="2"/>
      <c r="C9" s="2"/>
    </row>
    <row r="10" spans="1:3" x14ac:dyDescent="0.2">
      <c r="A10" s="18" t="s">
        <v>6</v>
      </c>
      <c r="B10" s="2">
        <v>1233980</v>
      </c>
      <c r="C10" s="2"/>
    </row>
    <row r="11" spans="1:3" x14ac:dyDescent="0.2">
      <c r="A11" s="17" t="s">
        <v>7</v>
      </c>
      <c r="B11" s="1">
        <f>B10</f>
        <v>1233980</v>
      </c>
      <c r="C11" s="2"/>
    </row>
    <row r="12" spans="1:3" x14ac:dyDescent="0.2">
      <c r="A12" s="17" t="s">
        <v>8</v>
      </c>
      <c r="B12" s="2"/>
      <c r="C12" s="2"/>
    </row>
    <row r="13" spans="1:3" x14ac:dyDescent="0.2">
      <c r="A13" s="18" t="s">
        <v>9</v>
      </c>
      <c r="B13" s="2">
        <v>703494.12000000011</v>
      </c>
      <c r="C13" s="2"/>
    </row>
    <row r="14" spans="1:3" x14ac:dyDescent="0.2">
      <c r="A14" s="17" t="s">
        <v>10</v>
      </c>
      <c r="B14" s="1">
        <f>B13</f>
        <v>703494.12000000011</v>
      </c>
      <c r="C14" s="2"/>
    </row>
    <row r="15" spans="1:3" x14ac:dyDescent="0.2">
      <c r="A15" s="17" t="s">
        <v>11</v>
      </c>
      <c r="B15" s="2"/>
      <c r="C15" s="2"/>
    </row>
    <row r="16" spans="1:3" x14ac:dyDescent="0.2">
      <c r="A16" s="18" t="s">
        <v>12</v>
      </c>
      <c r="B16" s="2">
        <v>230108</v>
      </c>
      <c r="C16" s="2"/>
    </row>
    <row r="17" spans="1:3" x14ac:dyDescent="0.2">
      <c r="A17" s="18" t="s">
        <v>13</v>
      </c>
      <c r="B17" s="2">
        <v>62900</v>
      </c>
      <c r="C17" s="2"/>
    </row>
    <row r="18" spans="1:3" x14ac:dyDescent="0.2">
      <c r="A18" s="18" t="s">
        <v>14</v>
      </c>
      <c r="B18" s="2">
        <v>119264</v>
      </c>
      <c r="C18" s="2"/>
    </row>
    <row r="19" spans="1:3" x14ac:dyDescent="0.2">
      <c r="A19" s="17" t="s">
        <v>15</v>
      </c>
      <c r="B19" s="1">
        <f>SUM(B16:B18)</f>
        <v>412272</v>
      </c>
      <c r="C19" s="2"/>
    </row>
    <row r="20" spans="1:3" x14ac:dyDescent="0.2">
      <c r="A20" s="17" t="s">
        <v>16</v>
      </c>
      <c r="B20" s="2"/>
      <c r="C20" s="2"/>
    </row>
    <row r="21" spans="1:3" x14ac:dyDescent="0.2">
      <c r="A21" s="18" t="s">
        <v>17</v>
      </c>
      <c r="B21" s="2">
        <v>661035</v>
      </c>
      <c r="C21" s="2"/>
    </row>
    <row r="22" spans="1:3" x14ac:dyDescent="0.2">
      <c r="A22" s="17" t="s">
        <v>18</v>
      </c>
      <c r="B22" s="1">
        <f>B21</f>
        <v>661035</v>
      </c>
      <c r="C22" s="2"/>
    </row>
    <row r="23" spans="1:3" x14ac:dyDescent="0.2">
      <c r="A23" s="17" t="s">
        <v>19</v>
      </c>
      <c r="B23" s="2"/>
      <c r="C23" s="2"/>
    </row>
    <row r="24" spans="1:3" x14ac:dyDescent="0.2">
      <c r="A24" s="18" t="s">
        <v>20</v>
      </c>
      <c r="B24" s="2">
        <v>5000</v>
      </c>
      <c r="C24" s="2"/>
    </row>
    <row r="25" spans="1:3" x14ac:dyDescent="0.2">
      <c r="A25" s="18" t="s">
        <v>21</v>
      </c>
      <c r="B25" s="2">
        <v>85500</v>
      </c>
      <c r="C25" s="2"/>
    </row>
    <row r="26" spans="1:3" x14ac:dyDescent="0.2">
      <c r="A26" s="17" t="s">
        <v>22</v>
      </c>
      <c r="B26" s="1">
        <f>SUM(B24:B25)</f>
        <v>90500</v>
      </c>
      <c r="C26" s="2"/>
    </row>
    <row r="27" spans="1:3" x14ac:dyDescent="0.2">
      <c r="A27" s="17" t="s">
        <v>23</v>
      </c>
      <c r="B27" s="2"/>
      <c r="C27" s="2"/>
    </row>
    <row r="28" spans="1:3" x14ac:dyDescent="0.2">
      <c r="A28" s="18" t="s">
        <v>24</v>
      </c>
      <c r="B28" s="2">
        <v>20700</v>
      </c>
      <c r="C28" s="2"/>
    </row>
    <row r="29" spans="1:3" x14ac:dyDescent="0.2">
      <c r="A29" s="18" t="s">
        <v>25</v>
      </c>
      <c r="B29" s="2">
        <v>13000</v>
      </c>
      <c r="C29" s="2"/>
    </row>
    <row r="30" spans="1:3" x14ac:dyDescent="0.2">
      <c r="A30" s="17" t="s">
        <v>26</v>
      </c>
      <c r="B30" s="1">
        <f>SUM(B28:B29)</f>
        <v>33700</v>
      </c>
      <c r="C30" s="2"/>
    </row>
    <row r="31" spans="1:3" x14ac:dyDescent="0.2">
      <c r="A31" s="17" t="s">
        <v>27</v>
      </c>
      <c r="B31" s="2"/>
      <c r="C31" s="2"/>
    </row>
    <row r="32" spans="1:3" x14ac:dyDescent="0.2">
      <c r="A32" s="18" t="s">
        <v>28</v>
      </c>
      <c r="B32" s="2">
        <v>220000</v>
      </c>
      <c r="C32" s="2"/>
    </row>
    <row r="33" spans="1:6" x14ac:dyDescent="0.2">
      <c r="A33" s="18" t="s">
        <v>29</v>
      </c>
      <c r="B33" s="2">
        <v>82800</v>
      </c>
      <c r="C33" s="2"/>
    </row>
    <row r="34" spans="1:6" ht="12" customHeight="1" x14ac:dyDescent="0.2">
      <c r="A34" s="18" t="s">
        <v>30</v>
      </c>
      <c r="B34" s="2">
        <v>15000</v>
      </c>
      <c r="C34" s="2"/>
    </row>
    <row r="35" spans="1:6" x14ac:dyDescent="0.2">
      <c r="A35" s="17" t="s">
        <v>31</v>
      </c>
      <c r="B35" s="1">
        <f>SUM(B32:B34)</f>
        <v>317800</v>
      </c>
      <c r="C35" s="2"/>
    </row>
    <row r="36" spans="1:6" x14ac:dyDescent="0.2">
      <c r="A36" s="17" t="s">
        <v>32</v>
      </c>
      <c r="B36" s="2"/>
      <c r="C36" s="2"/>
    </row>
    <row r="37" spans="1:6" x14ac:dyDescent="0.2">
      <c r="A37" s="18" t="s">
        <v>33</v>
      </c>
      <c r="B37" s="2">
        <v>431000</v>
      </c>
      <c r="C37" s="2"/>
    </row>
    <row r="38" spans="1:6" x14ac:dyDescent="0.2">
      <c r="A38" s="17" t="s">
        <v>34</v>
      </c>
      <c r="B38" s="1">
        <f>B37</f>
        <v>431000</v>
      </c>
      <c r="C38" s="2"/>
    </row>
    <row r="39" spans="1:6" x14ac:dyDescent="0.2">
      <c r="A39" s="17" t="s">
        <v>35</v>
      </c>
      <c r="B39" s="2"/>
      <c r="C39" s="2"/>
    </row>
    <row r="40" spans="1:6" x14ac:dyDescent="0.2">
      <c r="A40" s="18" t="s">
        <v>36</v>
      </c>
      <c r="B40" s="2">
        <v>2000</v>
      </c>
      <c r="C40" s="2"/>
    </row>
    <row r="41" spans="1:6" x14ac:dyDescent="0.2">
      <c r="A41" s="18" t="s">
        <v>37</v>
      </c>
      <c r="B41" s="2">
        <v>2500</v>
      </c>
      <c r="C41" s="2"/>
    </row>
    <row r="42" spans="1:6" x14ac:dyDescent="0.2">
      <c r="A42" s="17" t="s">
        <v>38</v>
      </c>
      <c r="B42" s="1">
        <f>SUM(B40:B41)</f>
        <v>4500</v>
      </c>
      <c r="C42" s="2"/>
    </row>
    <row r="43" spans="1:6" x14ac:dyDescent="0.2">
      <c r="A43" s="19"/>
      <c r="B43" s="7"/>
      <c r="C43" s="7"/>
    </row>
    <row r="44" spans="1:6" s="11" customFormat="1" x14ac:dyDescent="0.2">
      <c r="A44" s="17" t="s">
        <v>39</v>
      </c>
      <c r="B44" s="8">
        <f>B42+B38+B35+B30+B26+B22+B19+B14+B11+B8</f>
        <v>9014154.6059999987</v>
      </c>
      <c r="C44" s="8"/>
      <c r="D44" s="10"/>
      <c r="E44" s="10"/>
      <c r="F44" s="10"/>
    </row>
    <row r="45" spans="1:6" x14ac:dyDescent="0.2">
      <c r="A45" s="20"/>
      <c r="B45" s="2"/>
      <c r="C45" s="2"/>
    </row>
    <row r="46" spans="1:6" x14ac:dyDescent="0.2">
      <c r="A46" s="17" t="s">
        <v>40</v>
      </c>
      <c r="B46" s="1"/>
      <c r="C46" s="1"/>
    </row>
    <row r="47" spans="1:6" x14ac:dyDescent="0.2">
      <c r="A47" s="17" t="s">
        <v>41</v>
      </c>
      <c r="B47" s="1"/>
      <c r="C47" s="1"/>
    </row>
    <row r="48" spans="1:6" s="11" customFormat="1" x14ac:dyDescent="0.2">
      <c r="A48" s="17" t="s">
        <v>42</v>
      </c>
      <c r="B48" s="2"/>
      <c r="C48" s="2"/>
      <c r="D48" s="10"/>
      <c r="E48" s="10"/>
      <c r="F48" s="10"/>
    </row>
    <row r="49" spans="1:6" s="11" customFormat="1" x14ac:dyDescent="0.2">
      <c r="A49" s="18" t="s">
        <v>43</v>
      </c>
      <c r="B49" s="2">
        <v>4714701.5999999996</v>
      </c>
      <c r="C49" s="2"/>
      <c r="D49" s="10"/>
      <c r="E49" s="10"/>
      <c r="F49" s="10"/>
    </row>
    <row r="50" spans="1:6" s="11" customFormat="1" x14ac:dyDescent="0.2">
      <c r="A50" s="18" t="s">
        <v>44</v>
      </c>
      <c r="B50" s="2">
        <v>34650</v>
      </c>
      <c r="C50" s="2"/>
      <c r="D50" s="10"/>
      <c r="E50" s="10"/>
      <c r="F50" s="10"/>
    </row>
    <row r="51" spans="1:6" s="11" customFormat="1" x14ac:dyDescent="0.2">
      <c r="A51" s="17" t="s">
        <v>45</v>
      </c>
      <c r="B51" s="1">
        <f>SUM(B49:B50)</f>
        <v>4749351.5999999996</v>
      </c>
      <c r="C51" s="2"/>
      <c r="D51" s="10"/>
      <c r="E51" s="10"/>
      <c r="F51" s="10"/>
    </row>
    <row r="52" spans="1:6" x14ac:dyDescent="0.2">
      <c r="A52" s="17" t="s">
        <v>46</v>
      </c>
      <c r="B52" s="2"/>
      <c r="C52" s="2"/>
    </row>
    <row r="53" spans="1:6" x14ac:dyDescent="0.2">
      <c r="A53" s="18" t="s">
        <v>47</v>
      </c>
      <c r="B53" s="2">
        <v>109610</v>
      </c>
      <c r="C53" s="2"/>
    </row>
    <row r="54" spans="1:6" x14ac:dyDescent="0.2">
      <c r="A54" s="18" t="s">
        <v>48</v>
      </c>
      <c r="B54" s="2">
        <v>393456</v>
      </c>
      <c r="C54" s="2"/>
    </row>
    <row r="55" spans="1:6" x14ac:dyDescent="0.2">
      <c r="A55" s="18" t="s">
        <v>49</v>
      </c>
      <c r="B55" s="2">
        <v>25516</v>
      </c>
      <c r="C55" s="2"/>
    </row>
    <row r="56" spans="1:6" x14ac:dyDescent="0.2">
      <c r="A56" s="18" t="s">
        <v>50</v>
      </c>
      <c r="B56" s="2">
        <v>393970</v>
      </c>
      <c r="C56" s="2"/>
    </row>
    <row r="57" spans="1:6" x14ac:dyDescent="0.2">
      <c r="A57" s="18" t="s">
        <v>51</v>
      </c>
      <c r="B57" s="2">
        <v>18396</v>
      </c>
      <c r="C57" s="2"/>
    </row>
    <row r="58" spans="1:6" x14ac:dyDescent="0.2">
      <c r="A58" s="18" t="s">
        <v>52</v>
      </c>
      <c r="B58" s="2">
        <v>2500</v>
      </c>
      <c r="C58" s="2"/>
    </row>
    <row r="59" spans="1:6" x14ac:dyDescent="0.2">
      <c r="A59" s="17" t="s">
        <v>53</v>
      </c>
      <c r="B59" s="1">
        <f>SUM(B53:B58)</f>
        <v>943448</v>
      </c>
      <c r="C59" s="2"/>
    </row>
    <row r="60" spans="1:6" x14ac:dyDescent="0.2">
      <c r="A60" s="17" t="s">
        <v>54</v>
      </c>
      <c r="B60" s="2"/>
      <c r="C60" s="2"/>
    </row>
    <row r="61" spans="1:6" x14ac:dyDescent="0.2">
      <c r="A61" s="18" t="s">
        <v>55</v>
      </c>
      <c r="B61" s="2">
        <v>69000</v>
      </c>
      <c r="C61" s="2"/>
    </row>
    <row r="62" spans="1:6" x14ac:dyDescent="0.2">
      <c r="A62" s="18" t="s">
        <v>56</v>
      </c>
      <c r="B62" s="2">
        <v>22000</v>
      </c>
      <c r="C62" s="2"/>
    </row>
    <row r="63" spans="1:6" x14ac:dyDescent="0.2">
      <c r="A63" s="18" t="s">
        <v>57</v>
      </c>
      <c r="B63" s="2">
        <v>250160</v>
      </c>
      <c r="C63" s="2"/>
    </row>
    <row r="64" spans="1:6" x14ac:dyDescent="0.2">
      <c r="A64" s="17" t="s">
        <v>58</v>
      </c>
      <c r="B64" s="1">
        <f>SUM(B61:B63)</f>
        <v>341160</v>
      </c>
      <c r="C64" s="2"/>
    </row>
    <row r="65" spans="1:6" x14ac:dyDescent="0.2">
      <c r="A65" s="17" t="s">
        <v>59</v>
      </c>
      <c r="B65" s="2"/>
      <c r="C65" s="2"/>
    </row>
    <row r="66" spans="1:6" x14ac:dyDescent="0.2">
      <c r="A66" s="18" t="s">
        <v>179</v>
      </c>
      <c r="B66" s="2">
        <v>61132</v>
      </c>
      <c r="C66" s="2"/>
    </row>
    <row r="67" spans="1:6" x14ac:dyDescent="0.2">
      <c r="A67" s="18" t="s">
        <v>60</v>
      </c>
      <c r="B67" s="2">
        <v>35350</v>
      </c>
      <c r="C67" s="2"/>
    </row>
    <row r="68" spans="1:6" x14ac:dyDescent="0.2">
      <c r="A68" s="18" t="s">
        <v>61</v>
      </c>
      <c r="B68" s="2">
        <v>25900</v>
      </c>
      <c r="C68" s="2"/>
    </row>
    <row r="69" spans="1:6" x14ac:dyDescent="0.2">
      <c r="A69" s="18" t="s">
        <v>62</v>
      </c>
      <c r="B69" s="2">
        <v>22800</v>
      </c>
      <c r="C69" s="2"/>
    </row>
    <row r="70" spans="1:6" x14ac:dyDescent="0.2">
      <c r="A70" s="17" t="s">
        <v>63</v>
      </c>
      <c r="B70" s="1">
        <f>SUM(B66:B69)</f>
        <v>145182</v>
      </c>
      <c r="C70" s="2"/>
    </row>
    <row r="71" spans="1:6" s="11" customFormat="1" x14ac:dyDescent="0.2">
      <c r="A71" s="17" t="s">
        <v>64</v>
      </c>
      <c r="B71" s="1">
        <f>B70+B64+B59+B51</f>
        <v>6179141.5999999996</v>
      </c>
      <c r="C71" s="1"/>
      <c r="D71" s="10"/>
      <c r="E71" s="10"/>
      <c r="F71" s="10"/>
    </row>
    <row r="72" spans="1:6" x14ac:dyDescent="0.2">
      <c r="A72" s="20"/>
      <c r="B72" s="2"/>
      <c r="C72" s="2"/>
    </row>
    <row r="73" spans="1:6" x14ac:dyDescent="0.2">
      <c r="A73" s="17" t="s">
        <v>65</v>
      </c>
      <c r="B73" s="1"/>
      <c r="C73" s="1"/>
    </row>
    <row r="74" spans="1:6" x14ac:dyDescent="0.2">
      <c r="A74" s="17" t="s">
        <v>66</v>
      </c>
      <c r="B74" s="2"/>
      <c r="C74" s="2"/>
    </row>
    <row r="75" spans="1:6" s="11" customFormat="1" x14ac:dyDescent="0.2">
      <c r="A75" s="18" t="s">
        <v>67</v>
      </c>
      <c r="B75" s="2">
        <v>11000</v>
      </c>
      <c r="C75" s="2"/>
      <c r="D75" s="10"/>
      <c r="E75" s="10"/>
      <c r="F75" s="10"/>
    </row>
    <row r="76" spans="1:6" s="11" customFormat="1" x14ac:dyDescent="0.2">
      <c r="A76" s="17" t="s">
        <v>68</v>
      </c>
      <c r="B76" s="1">
        <f>B75</f>
        <v>11000</v>
      </c>
      <c r="C76" s="2"/>
      <c r="D76" s="10"/>
      <c r="E76" s="10"/>
      <c r="F76" s="10"/>
    </row>
    <row r="77" spans="1:6" x14ac:dyDescent="0.2">
      <c r="A77" s="17" t="s">
        <v>69</v>
      </c>
      <c r="B77" s="2"/>
      <c r="C77" s="2"/>
    </row>
    <row r="78" spans="1:6" x14ac:dyDescent="0.2">
      <c r="A78" s="18" t="s">
        <v>70</v>
      </c>
      <c r="B78" s="2">
        <v>94700</v>
      </c>
      <c r="C78" s="2"/>
    </row>
    <row r="79" spans="1:6" x14ac:dyDescent="0.2">
      <c r="A79" s="18" t="s">
        <v>71</v>
      </c>
      <c r="B79" s="2">
        <v>22850</v>
      </c>
      <c r="C79" s="2"/>
    </row>
    <row r="80" spans="1:6" x14ac:dyDescent="0.2">
      <c r="A80" s="18" t="s">
        <v>72</v>
      </c>
      <c r="B80" s="2">
        <v>15000</v>
      </c>
      <c r="C80" s="2"/>
    </row>
    <row r="81" spans="1:6" x14ac:dyDescent="0.2">
      <c r="A81" s="17" t="s">
        <v>73</v>
      </c>
      <c r="B81" s="1">
        <f>SUM(B78:B80)</f>
        <v>132550</v>
      </c>
      <c r="C81" s="2"/>
    </row>
    <row r="82" spans="1:6" x14ac:dyDescent="0.2">
      <c r="A82" s="17" t="s">
        <v>74</v>
      </c>
      <c r="B82" s="2"/>
      <c r="C82" s="2"/>
    </row>
    <row r="83" spans="1:6" x14ac:dyDescent="0.2">
      <c r="A83" s="18" t="s">
        <v>75</v>
      </c>
      <c r="B83" s="2">
        <v>18720</v>
      </c>
      <c r="C83" s="2"/>
    </row>
    <row r="84" spans="1:6" x14ac:dyDescent="0.2">
      <c r="A84" s="17" t="s">
        <v>76</v>
      </c>
      <c r="B84" s="1">
        <f>B83</f>
        <v>18720</v>
      </c>
      <c r="C84" s="2"/>
    </row>
    <row r="85" spans="1:6" x14ac:dyDescent="0.2">
      <c r="A85" s="17" t="s">
        <v>77</v>
      </c>
      <c r="B85" s="2"/>
      <c r="C85" s="2"/>
    </row>
    <row r="86" spans="1:6" x14ac:dyDescent="0.2">
      <c r="A86" s="18" t="s">
        <v>78</v>
      </c>
      <c r="B86" s="2">
        <v>4000</v>
      </c>
      <c r="C86" s="2"/>
    </row>
    <row r="87" spans="1:6" x14ac:dyDescent="0.2">
      <c r="A87" s="18" t="s">
        <v>79</v>
      </c>
      <c r="B87" s="2">
        <v>100375</v>
      </c>
      <c r="C87" s="2"/>
    </row>
    <row r="88" spans="1:6" x14ac:dyDescent="0.2">
      <c r="A88" s="17" t="s">
        <v>80</v>
      </c>
      <c r="B88" s="1">
        <f>SUM(B86:B87)</f>
        <v>104375</v>
      </c>
      <c r="C88" s="2"/>
    </row>
    <row r="89" spans="1:6" x14ac:dyDescent="0.2">
      <c r="A89" s="17" t="s">
        <v>81</v>
      </c>
      <c r="B89" s="2"/>
      <c r="C89" s="2"/>
    </row>
    <row r="90" spans="1:6" x14ac:dyDescent="0.2">
      <c r="A90" s="18" t="s">
        <v>82</v>
      </c>
      <c r="B90" s="2">
        <v>66250</v>
      </c>
      <c r="C90" s="2"/>
    </row>
    <row r="91" spans="1:6" x14ac:dyDescent="0.2">
      <c r="A91" s="17" t="s">
        <v>83</v>
      </c>
      <c r="B91" s="1">
        <f>B90</f>
        <v>66250</v>
      </c>
      <c r="C91" s="2"/>
    </row>
    <row r="92" spans="1:6" x14ac:dyDescent="0.2">
      <c r="A92" s="17" t="s">
        <v>84</v>
      </c>
      <c r="B92" s="2"/>
      <c r="C92" s="2"/>
    </row>
    <row r="93" spans="1:6" x14ac:dyDescent="0.2">
      <c r="A93" s="18" t="s">
        <v>85</v>
      </c>
      <c r="B93" s="2">
        <v>10000</v>
      </c>
      <c r="C93" s="2"/>
    </row>
    <row r="94" spans="1:6" x14ac:dyDescent="0.2">
      <c r="A94" s="17" t="s">
        <v>86</v>
      </c>
      <c r="B94" s="1">
        <f>B93</f>
        <v>10000</v>
      </c>
      <c r="C94" s="2"/>
    </row>
    <row r="95" spans="1:6" s="11" customFormat="1" x14ac:dyDescent="0.2">
      <c r="A95" s="17" t="s">
        <v>87</v>
      </c>
      <c r="B95" s="1">
        <f>B94+B91+B88+B84+B81+B76</f>
        <v>342895</v>
      </c>
      <c r="C95" s="1"/>
      <c r="D95" s="10"/>
      <c r="E95" s="10"/>
      <c r="F95" s="10"/>
    </row>
    <row r="96" spans="1:6" x14ac:dyDescent="0.2">
      <c r="A96" s="20"/>
      <c r="B96" s="2"/>
      <c r="C96" s="2"/>
    </row>
    <row r="97" spans="1:6" x14ac:dyDescent="0.2">
      <c r="A97" s="17" t="s">
        <v>88</v>
      </c>
      <c r="B97" s="1"/>
      <c r="C97" s="1"/>
    </row>
    <row r="98" spans="1:6" x14ac:dyDescent="0.2">
      <c r="A98" s="17" t="s">
        <v>89</v>
      </c>
      <c r="B98" s="2"/>
      <c r="C98" s="2"/>
    </row>
    <row r="99" spans="1:6" x14ac:dyDescent="0.2">
      <c r="A99" s="18" t="s">
        <v>90</v>
      </c>
      <c r="B99" s="2">
        <v>38900</v>
      </c>
      <c r="C99" s="2"/>
    </row>
    <row r="100" spans="1:6" s="11" customFormat="1" x14ac:dyDescent="0.2">
      <c r="A100" s="18" t="s">
        <v>91</v>
      </c>
      <c r="B100" s="2">
        <v>1730</v>
      </c>
      <c r="C100" s="2"/>
      <c r="D100" s="10"/>
      <c r="E100" s="10"/>
      <c r="F100" s="10"/>
    </row>
    <row r="101" spans="1:6" x14ac:dyDescent="0.2">
      <c r="A101" s="17" t="s">
        <v>92</v>
      </c>
      <c r="B101" s="1">
        <f>SUM(B99:B100)</f>
        <v>40630</v>
      </c>
      <c r="C101" s="2"/>
    </row>
    <row r="102" spans="1:6" x14ac:dyDescent="0.2">
      <c r="A102" s="17" t="s">
        <v>93</v>
      </c>
      <c r="B102" s="2"/>
      <c r="C102" s="2"/>
    </row>
    <row r="103" spans="1:6" x14ac:dyDescent="0.2">
      <c r="A103" s="18" t="s">
        <v>94</v>
      </c>
      <c r="B103" s="2">
        <v>247300</v>
      </c>
      <c r="C103" s="2"/>
    </row>
    <row r="104" spans="1:6" x14ac:dyDescent="0.2">
      <c r="A104" s="17" t="s">
        <v>95</v>
      </c>
      <c r="B104" s="1">
        <f>B103</f>
        <v>247300</v>
      </c>
      <c r="C104" s="2"/>
    </row>
    <row r="105" spans="1:6" x14ac:dyDescent="0.2">
      <c r="A105" s="17" t="s">
        <v>96</v>
      </c>
      <c r="B105" s="2"/>
      <c r="C105" s="2"/>
    </row>
    <row r="106" spans="1:6" x14ac:dyDescent="0.2">
      <c r="A106" s="18" t="s">
        <v>97</v>
      </c>
      <c r="B106" s="2">
        <v>400494.08000000002</v>
      </c>
      <c r="C106" s="2"/>
    </row>
    <row r="107" spans="1:6" x14ac:dyDescent="0.2">
      <c r="A107" s="18" t="s">
        <v>98</v>
      </c>
      <c r="B107" s="2">
        <v>10908</v>
      </c>
      <c r="C107" s="2"/>
    </row>
    <row r="108" spans="1:6" x14ac:dyDescent="0.2">
      <c r="A108" s="18" t="s">
        <v>99</v>
      </c>
      <c r="B108" s="2">
        <v>8304</v>
      </c>
      <c r="C108" s="2"/>
    </row>
    <row r="109" spans="1:6" x14ac:dyDescent="0.2">
      <c r="A109" s="18" t="s">
        <v>100</v>
      </c>
      <c r="B109" s="2">
        <v>1500</v>
      </c>
      <c r="C109" s="2"/>
    </row>
    <row r="110" spans="1:6" x14ac:dyDescent="0.2">
      <c r="A110" s="18" t="s">
        <v>101</v>
      </c>
      <c r="B110" s="2">
        <v>1500</v>
      </c>
      <c r="C110" s="2"/>
    </row>
    <row r="111" spans="1:6" x14ac:dyDescent="0.2">
      <c r="A111" s="18" t="s">
        <v>102</v>
      </c>
      <c r="B111" s="2">
        <f>30989.6-2055.2</f>
        <v>28934.399999999998</v>
      </c>
      <c r="C111" s="2"/>
    </row>
    <row r="112" spans="1:6" x14ac:dyDescent="0.2">
      <c r="A112" s="17" t="s">
        <v>103</v>
      </c>
      <c r="B112" s="1">
        <f>SUM(B106:B111)</f>
        <v>451640.48000000004</v>
      </c>
      <c r="C112" s="2"/>
    </row>
    <row r="113" spans="1:6" s="11" customFormat="1" x14ac:dyDescent="0.2">
      <c r="A113" s="17" t="s">
        <v>104</v>
      </c>
      <c r="B113" s="1">
        <f>B112+B104+B101</f>
        <v>739570.48</v>
      </c>
      <c r="C113" s="1"/>
      <c r="D113" s="10"/>
      <c r="E113" s="10"/>
      <c r="F113" s="10"/>
    </row>
    <row r="114" spans="1:6" x14ac:dyDescent="0.2">
      <c r="A114" s="20"/>
      <c r="B114" s="2"/>
      <c r="C114" s="2"/>
    </row>
    <row r="115" spans="1:6" x14ac:dyDescent="0.2">
      <c r="A115" s="17" t="s">
        <v>105</v>
      </c>
      <c r="B115" s="1"/>
      <c r="C115" s="1"/>
    </row>
    <row r="116" spans="1:6" x14ac:dyDescent="0.2">
      <c r="A116" s="17" t="s">
        <v>106</v>
      </c>
      <c r="B116" s="2"/>
      <c r="C116" s="2"/>
    </row>
    <row r="117" spans="1:6" x14ac:dyDescent="0.2">
      <c r="A117" s="18" t="s">
        <v>107</v>
      </c>
      <c r="B117" s="2">
        <v>55665</v>
      </c>
      <c r="C117" s="2"/>
    </row>
    <row r="118" spans="1:6" s="11" customFormat="1" x14ac:dyDescent="0.2">
      <c r="A118" s="17" t="s">
        <v>108</v>
      </c>
      <c r="B118" s="1">
        <f>B117</f>
        <v>55665</v>
      </c>
      <c r="C118" s="2"/>
      <c r="D118" s="10"/>
      <c r="E118" s="10"/>
      <c r="F118" s="10"/>
    </row>
    <row r="119" spans="1:6" x14ac:dyDescent="0.2">
      <c r="A119" s="17" t="s">
        <v>109</v>
      </c>
      <c r="B119" s="2"/>
      <c r="C119" s="2"/>
    </row>
    <row r="120" spans="1:6" x14ac:dyDescent="0.2">
      <c r="A120" s="18" t="s">
        <v>110</v>
      </c>
      <c r="B120" s="2">
        <v>54216</v>
      </c>
      <c r="C120" s="2"/>
    </row>
    <row r="121" spans="1:6" x14ac:dyDescent="0.2">
      <c r="A121" s="18" t="s">
        <v>111</v>
      </c>
      <c r="B121" s="2">
        <v>151114</v>
      </c>
      <c r="C121" s="2"/>
    </row>
    <row r="122" spans="1:6" x14ac:dyDescent="0.2">
      <c r="A122" s="17" t="s">
        <v>112</v>
      </c>
      <c r="B122" s="1">
        <f>SUM(B120:B121)</f>
        <v>205330</v>
      </c>
      <c r="C122" s="2"/>
    </row>
    <row r="123" spans="1:6" x14ac:dyDescent="0.2">
      <c r="A123" s="17" t="s">
        <v>113</v>
      </c>
      <c r="B123" s="2"/>
      <c r="C123" s="2"/>
    </row>
    <row r="124" spans="1:6" x14ac:dyDescent="0.2">
      <c r="A124" s="18" t="s">
        <v>114</v>
      </c>
      <c r="B124" s="2">
        <v>68432</v>
      </c>
      <c r="C124" s="2"/>
    </row>
    <row r="125" spans="1:6" x14ac:dyDescent="0.2">
      <c r="A125" s="17" t="s">
        <v>115</v>
      </c>
      <c r="B125" s="1">
        <f>B124</f>
        <v>68432</v>
      </c>
      <c r="C125" s="2"/>
    </row>
    <row r="126" spans="1:6" x14ac:dyDescent="0.2">
      <c r="A126" s="17" t="s">
        <v>116</v>
      </c>
      <c r="B126" s="2"/>
      <c r="C126" s="2"/>
    </row>
    <row r="127" spans="1:6" x14ac:dyDescent="0.2">
      <c r="A127" s="18" t="s">
        <v>117</v>
      </c>
      <c r="B127" s="2">
        <v>197190</v>
      </c>
      <c r="C127" s="2"/>
    </row>
    <row r="128" spans="1:6" x14ac:dyDescent="0.2">
      <c r="A128" s="18" t="s">
        <v>118</v>
      </c>
      <c r="B128" s="2">
        <v>6000</v>
      </c>
      <c r="C128" s="2"/>
    </row>
    <row r="129" spans="1:6" x14ac:dyDescent="0.2">
      <c r="A129" s="18" t="s">
        <v>119</v>
      </c>
      <c r="B129" s="2">
        <v>12000</v>
      </c>
      <c r="C129" s="2"/>
    </row>
    <row r="130" spans="1:6" x14ac:dyDescent="0.2">
      <c r="A130" s="17" t="s">
        <v>120</v>
      </c>
      <c r="B130" s="1">
        <f>SUM(B127:B129)</f>
        <v>215190</v>
      </c>
      <c r="C130" s="2"/>
    </row>
    <row r="131" spans="1:6" x14ac:dyDescent="0.2">
      <c r="A131" s="17" t="s">
        <v>121</v>
      </c>
      <c r="B131" s="2"/>
      <c r="C131" s="2"/>
    </row>
    <row r="132" spans="1:6" x14ac:dyDescent="0.2">
      <c r="A132" s="18" t="s">
        <v>122</v>
      </c>
      <c r="B132" s="2">
        <v>44750</v>
      </c>
      <c r="C132" s="2"/>
    </row>
    <row r="133" spans="1:6" x14ac:dyDescent="0.2">
      <c r="A133" s="17" t="s">
        <v>123</v>
      </c>
      <c r="B133" s="1">
        <f>B132</f>
        <v>44750</v>
      </c>
      <c r="C133" s="2"/>
    </row>
    <row r="134" spans="1:6" x14ac:dyDescent="0.2">
      <c r="A134" s="17" t="s">
        <v>124</v>
      </c>
      <c r="B134" s="2"/>
      <c r="C134" s="2"/>
    </row>
    <row r="135" spans="1:6" x14ac:dyDescent="0.2">
      <c r="A135" s="18" t="s">
        <v>125</v>
      </c>
      <c r="B135" s="2">
        <v>16200</v>
      </c>
      <c r="C135" s="2"/>
    </row>
    <row r="136" spans="1:6" x14ac:dyDescent="0.2">
      <c r="A136" s="17" t="s">
        <v>126</v>
      </c>
      <c r="B136" s="1">
        <f>B135</f>
        <v>16200</v>
      </c>
      <c r="C136" s="2"/>
    </row>
    <row r="137" spans="1:6" s="11" customFormat="1" x14ac:dyDescent="0.2">
      <c r="A137" s="17" t="s">
        <v>127</v>
      </c>
      <c r="B137" s="1">
        <f>B136+B133+B130+B125+B122+B118</f>
        <v>605567</v>
      </c>
      <c r="C137" s="1"/>
      <c r="D137" s="10"/>
      <c r="E137" s="10"/>
      <c r="F137" s="10"/>
    </row>
    <row r="138" spans="1:6" x14ac:dyDescent="0.2">
      <c r="A138" s="20"/>
      <c r="B138" s="2"/>
      <c r="C138" s="2"/>
    </row>
    <row r="139" spans="1:6" x14ac:dyDescent="0.2">
      <c r="A139" s="17" t="s">
        <v>128</v>
      </c>
      <c r="B139" s="1"/>
      <c r="C139" s="1"/>
    </row>
    <row r="140" spans="1:6" x14ac:dyDescent="0.2">
      <c r="A140" s="17" t="s">
        <v>129</v>
      </c>
      <c r="B140" s="2"/>
      <c r="C140" s="2"/>
    </row>
    <row r="141" spans="1:6" x14ac:dyDescent="0.2">
      <c r="A141" s="18" t="s">
        <v>130</v>
      </c>
      <c r="B141" s="2">
        <v>50000</v>
      </c>
      <c r="C141" s="2"/>
    </row>
    <row r="142" spans="1:6" s="11" customFormat="1" x14ac:dyDescent="0.2">
      <c r="A142" s="17" t="s">
        <v>131</v>
      </c>
      <c r="B142" s="1">
        <f>B141</f>
        <v>50000</v>
      </c>
      <c r="C142" s="2"/>
      <c r="D142" s="10"/>
      <c r="E142" s="10"/>
      <c r="F142" s="10"/>
    </row>
    <row r="143" spans="1:6" x14ac:dyDescent="0.2">
      <c r="A143" s="17" t="s">
        <v>132</v>
      </c>
      <c r="B143" s="2"/>
      <c r="C143" s="2"/>
    </row>
    <row r="144" spans="1:6" x14ac:dyDescent="0.2">
      <c r="A144" s="18" t="s">
        <v>133</v>
      </c>
      <c r="B144" s="2">
        <v>138500</v>
      </c>
      <c r="C144" s="2"/>
    </row>
    <row r="145" spans="1:3" x14ac:dyDescent="0.2">
      <c r="A145" s="17" t="s">
        <v>134</v>
      </c>
      <c r="B145" s="1">
        <f>B144</f>
        <v>138500</v>
      </c>
      <c r="C145" s="2"/>
    </row>
    <row r="146" spans="1:3" x14ac:dyDescent="0.2">
      <c r="A146" s="17" t="s">
        <v>135</v>
      </c>
      <c r="B146" s="2"/>
      <c r="C146" s="2"/>
    </row>
    <row r="147" spans="1:3" x14ac:dyDescent="0.2">
      <c r="A147" s="18" t="s">
        <v>136</v>
      </c>
      <c r="B147" s="2">
        <v>75000</v>
      </c>
      <c r="C147" s="2"/>
    </row>
    <row r="148" spans="1:3" x14ac:dyDescent="0.2">
      <c r="A148" s="17" t="s">
        <v>137</v>
      </c>
      <c r="B148" s="1">
        <f>B147</f>
        <v>75000</v>
      </c>
      <c r="C148" s="2"/>
    </row>
    <row r="149" spans="1:3" x14ac:dyDescent="0.2">
      <c r="A149" s="17" t="s">
        <v>138</v>
      </c>
      <c r="B149" s="2"/>
      <c r="C149" s="2"/>
    </row>
    <row r="150" spans="1:3" x14ac:dyDescent="0.2">
      <c r="A150" s="18" t="s">
        <v>139</v>
      </c>
      <c r="B150" s="2">
        <v>82510</v>
      </c>
      <c r="C150" s="2"/>
    </row>
    <row r="151" spans="1:3" x14ac:dyDescent="0.2">
      <c r="A151" s="17" t="s">
        <v>140</v>
      </c>
      <c r="B151" s="1">
        <f>B150</f>
        <v>82510</v>
      </c>
      <c r="C151" s="2"/>
    </row>
    <row r="152" spans="1:3" x14ac:dyDescent="0.2">
      <c r="A152" s="17" t="s">
        <v>141</v>
      </c>
      <c r="B152" s="2"/>
      <c r="C152" s="2"/>
    </row>
    <row r="153" spans="1:3" x14ac:dyDescent="0.2">
      <c r="A153" s="18" t="s">
        <v>142</v>
      </c>
      <c r="B153" s="2">
        <v>9850</v>
      </c>
      <c r="C153" s="2"/>
    </row>
    <row r="154" spans="1:3" x14ac:dyDescent="0.2">
      <c r="A154" s="17" t="s">
        <v>143</v>
      </c>
      <c r="B154" s="1">
        <f>B153</f>
        <v>9850</v>
      </c>
      <c r="C154" s="2"/>
    </row>
    <row r="155" spans="1:3" x14ac:dyDescent="0.2">
      <c r="A155" s="17" t="s">
        <v>144</v>
      </c>
      <c r="B155" s="2"/>
      <c r="C155" s="2"/>
    </row>
    <row r="156" spans="1:3" x14ac:dyDescent="0.2">
      <c r="A156" s="18" t="s">
        <v>145</v>
      </c>
      <c r="B156" s="2">
        <v>800</v>
      </c>
      <c r="C156" s="2"/>
    </row>
    <row r="157" spans="1:3" x14ac:dyDescent="0.2">
      <c r="A157" s="17" t="s">
        <v>146</v>
      </c>
      <c r="B157" s="1">
        <f>B156</f>
        <v>800</v>
      </c>
      <c r="C157" s="2"/>
    </row>
    <row r="158" spans="1:3" x14ac:dyDescent="0.2">
      <c r="A158" s="17" t="s">
        <v>147</v>
      </c>
      <c r="B158" s="2"/>
      <c r="C158" s="2"/>
    </row>
    <row r="159" spans="1:3" x14ac:dyDescent="0.2">
      <c r="A159" s="18" t="s">
        <v>148</v>
      </c>
      <c r="B159" s="2">
        <v>14010</v>
      </c>
      <c r="C159" s="2"/>
    </row>
    <row r="160" spans="1:3" x14ac:dyDescent="0.2">
      <c r="A160" s="17" t="s">
        <v>149</v>
      </c>
      <c r="B160" s="1">
        <f>B159</f>
        <v>14010</v>
      </c>
      <c r="C160" s="2"/>
    </row>
    <row r="161" spans="1:6" x14ac:dyDescent="0.2">
      <c r="A161" s="17" t="s">
        <v>150</v>
      </c>
      <c r="B161" s="2"/>
      <c r="C161" s="2"/>
    </row>
    <row r="162" spans="1:6" x14ac:dyDescent="0.2">
      <c r="A162" s="18" t="s">
        <v>151</v>
      </c>
      <c r="B162" s="2">
        <v>20625</v>
      </c>
      <c r="C162" s="2"/>
    </row>
    <row r="163" spans="1:6" x14ac:dyDescent="0.2">
      <c r="A163" s="17" t="s">
        <v>152</v>
      </c>
      <c r="B163" s="1">
        <f>B162</f>
        <v>20625</v>
      </c>
      <c r="C163" s="2"/>
    </row>
    <row r="164" spans="1:6" x14ac:dyDescent="0.2">
      <c r="A164" s="17" t="s">
        <v>153</v>
      </c>
      <c r="B164" s="2"/>
      <c r="C164" s="2"/>
    </row>
    <row r="165" spans="1:6" x14ac:dyDescent="0.2">
      <c r="A165" s="18" t="s">
        <v>154</v>
      </c>
      <c r="B165" s="2">
        <v>425000</v>
      </c>
      <c r="C165" s="2"/>
    </row>
    <row r="166" spans="1:6" x14ac:dyDescent="0.2">
      <c r="A166" s="17" t="s">
        <v>155</v>
      </c>
      <c r="B166" s="1">
        <f>B165</f>
        <v>425000</v>
      </c>
      <c r="C166" s="2"/>
    </row>
    <row r="167" spans="1:6" x14ac:dyDescent="0.2">
      <c r="A167" s="17" t="s">
        <v>156</v>
      </c>
      <c r="B167" s="2"/>
      <c r="C167" s="2"/>
    </row>
    <row r="168" spans="1:6" x14ac:dyDescent="0.2">
      <c r="A168" s="18" t="s">
        <v>157</v>
      </c>
      <c r="B168" s="2">
        <v>148100</v>
      </c>
      <c r="C168" s="2"/>
    </row>
    <row r="169" spans="1:6" x14ac:dyDescent="0.2">
      <c r="A169" s="17" t="s">
        <v>158</v>
      </c>
      <c r="B169" s="1">
        <f>B168</f>
        <v>148100</v>
      </c>
      <c r="C169" s="2"/>
    </row>
    <row r="170" spans="1:6" s="11" customFormat="1" ht="12" customHeight="1" x14ac:dyDescent="0.2">
      <c r="A170" s="17" t="s">
        <v>159</v>
      </c>
      <c r="B170" s="1">
        <f>B169+B166+B163+B160+B157+B154+B151+B148+B145+B142</f>
        <v>964395</v>
      </c>
      <c r="C170" s="1"/>
      <c r="D170" s="10"/>
      <c r="E170" s="10"/>
      <c r="F170" s="10"/>
    </row>
    <row r="171" spans="1:6" x14ac:dyDescent="0.2">
      <c r="A171" s="20"/>
      <c r="B171" s="2"/>
      <c r="C171" s="2"/>
    </row>
    <row r="172" spans="1:6" s="11" customFormat="1" x14ac:dyDescent="0.2">
      <c r="A172" s="17" t="s">
        <v>160</v>
      </c>
      <c r="B172" s="1">
        <f>B170+B137+B113+B95+B71</f>
        <v>8831569.0800000001</v>
      </c>
      <c r="C172" s="1"/>
      <c r="D172" s="10"/>
      <c r="E172" s="24"/>
      <c r="F172" s="10"/>
    </row>
    <row r="173" spans="1:6" x14ac:dyDescent="0.2">
      <c r="A173" s="20"/>
      <c r="B173" s="2"/>
      <c r="C173" s="2"/>
    </row>
    <row r="174" spans="1:6" s="11" customFormat="1" x14ac:dyDescent="0.2">
      <c r="A174" s="17" t="s">
        <v>161</v>
      </c>
      <c r="B174" s="1">
        <f>B44-B172</f>
        <v>182585.52599999867</v>
      </c>
      <c r="C174" s="1"/>
      <c r="D174" s="10"/>
      <c r="E174" s="10"/>
      <c r="F174" s="10"/>
    </row>
    <row r="175" spans="1:6" s="11" customFormat="1" x14ac:dyDescent="0.2">
      <c r="A175" s="20"/>
      <c r="B175" s="2"/>
      <c r="C175" s="2"/>
      <c r="D175" s="10"/>
      <c r="E175" s="10"/>
      <c r="F175" s="10"/>
    </row>
    <row r="176" spans="1:6" s="11" customFormat="1" x14ac:dyDescent="0.2">
      <c r="A176" s="17" t="s">
        <v>162</v>
      </c>
      <c r="B176" s="2"/>
      <c r="C176" s="2"/>
      <c r="D176" s="10"/>
      <c r="E176" s="10"/>
      <c r="F176" s="10"/>
    </row>
    <row r="177" spans="1:6" s="11" customFormat="1" x14ac:dyDescent="0.2">
      <c r="A177" s="18" t="s">
        <v>163</v>
      </c>
      <c r="B177" s="2">
        <v>564916</v>
      </c>
      <c r="C177" s="2"/>
      <c r="D177" s="10"/>
      <c r="E177" s="10"/>
      <c r="F177" s="10"/>
    </row>
    <row r="178" spans="1:6" s="11" customFormat="1" x14ac:dyDescent="0.2">
      <c r="A178" s="18" t="s">
        <v>164</v>
      </c>
      <c r="B178" s="2">
        <v>19661</v>
      </c>
      <c r="C178" s="2"/>
      <c r="D178" s="10"/>
      <c r="E178" s="10"/>
      <c r="F178" s="10"/>
    </row>
    <row r="179" spans="1:6" s="11" customFormat="1" x14ac:dyDescent="0.2">
      <c r="A179" s="17" t="s">
        <v>165</v>
      </c>
      <c r="B179" s="1">
        <f>SUM(B177:B178)</f>
        <v>584577</v>
      </c>
      <c r="C179" s="2"/>
      <c r="D179" s="10"/>
      <c r="E179" s="10"/>
      <c r="F179" s="10"/>
    </row>
    <row r="180" spans="1:6" x14ac:dyDescent="0.2">
      <c r="A180" s="17" t="s">
        <v>166</v>
      </c>
      <c r="B180" s="2"/>
      <c r="C180" s="2"/>
    </row>
    <row r="181" spans="1:6" x14ac:dyDescent="0.2">
      <c r="A181" s="18" t="s">
        <v>167</v>
      </c>
      <c r="B181" s="2">
        <v>54662</v>
      </c>
      <c r="C181" s="2"/>
    </row>
    <row r="182" spans="1:6" x14ac:dyDescent="0.2">
      <c r="A182" s="17" t="s">
        <v>168</v>
      </c>
      <c r="B182" s="1">
        <f>B181</f>
        <v>54662</v>
      </c>
      <c r="C182" s="2"/>
    </row>
    <row r="183" spans="1:6" x14ac:dyDescent="0.2">
      <c r="A183" s="17" t="s">
        <v>169</v>
      </c>
      <c r="B183" s="2"/>
      <c r="C183" s="2"/>
    </row>
    <row r="184" spans="1:6" x14ac:dyDescent="0.2">
      <c r="A184" s="18" t="s">
        <v>170</v>
      </c>
      <c r="B184" s="2">
        <v>20000</v>
      </c>
      <c r="C184" s="2"/>
    </row>
    <row r="185" spans="1:6" x14ac:dyDescent="0.2">
      <c r="A185" s="17" t="s">
        <v>171</v>
      </c>
      <c r="B185" s="1">
        <f>B184</f>
        <v>20000</v>
      </c>
      <c r="C185" s="2"/>
    </row>
    <row r="186" spans="1:6" x14ac:dyDescent="0.2">
      <c r="A186" s="19"/>
      <c r="B186" s="7"/>
      <c r="C186" s="7"/>
    </row>
    <row r="187" spans="1:6" s="11" customFormat="1" x14ac:dyDescent="0.2">
      <c r="A187" s="17" t="s">
        <v>182</v>
      </c>
      <c r="B187" s="1">
        <f>B174-SUM(B177:B185)/2</f>
        <v>-476653.47400000133</v>
      </c>
      <c r="C187" s="1"/>
      <c r="D187" s="10"/>
      <c r="E187" s="10"/>
    </row>
    <row r="188" spans="1:6" s="11" customFormat="1" x14ac:dyDescent="0.2">
      <c r="A188" s="17"/>
      <c r="B188" s="1"/>
      <c r="C188" s="4"/>
      <c r="D188" s="10"/>
      <c r="E188" s="10"/>
    </row>
    <row r="189" spans="1:6" s="11" customFormat="1" x14ac:dyDescent="0.2">
      <c r="A189" s="21" t="s">
        <v>183</v>
      </c>
      <c r="B189" s="1"/>
      <c r="C189" s="4"/>
      <c r="D189" s="10"/>
      <c r="E189" s="10"/>
    </row>
    <row r="190" spans="1:6" s="11" customFormat="1" x14ac:dyDescent="0.2">
      <c r="A190" s="21" t="s">
        <v>184</v>
      </c>
      <c r="B190" s="1"/>
      <c r="C190" s="1"/>
      <c r="D190" s="10"/>
      <c r="E190" s="10"/>
    </row>
    <row r="191" spans="1:6" x14ac:dyDescent="0.2">
      <c r="A191" s="19"/>
      <c r="B191" s="6"/>
      <c r="C191" s="6"/>
    </row>
    <row r="192" spans="1:6" x14ac:dyDescent="0.2">
      <c r="A192" s="22" t="s">
        <v>172</v>
      </c>
      <c r="B192" s="2"/>
      <c r="C192" s="2"/>
    </row>
    <row r="193" spans="1:6" x14ac:dyDescent="0.2">
      <c r="A193" s="23" t="s">
        <v>173</v>
      </c>
      <c r="B193" s="2">
        <v>10000</v>
      </c>
      <c r="C193" s="2"/>
    </row>
    <row r="194" spans="1:6" x14ac:dyDescent="0.2">
      <c r="A194" s="23" t="s">
        <v>174</v>
      </c>
      <c r="B194" s="2">
        <v>75000</v>
      </c>
      <c r="C194" s="2"/>
    </row>
    <row r="195" spans="1:6" x14ac:dyDescent="0.2">
      <c r="A195" s="23" t="s">
        <v>175</v>
      </c>
      <c r="B195" s="2">
        <v>2500</v>
      </c>
      <c r="C195" s="2"/>
    </row>
    <row r="196" spans="1:6" x14ac:dyDescent="0.2">
      <c r="A196" s="23" t="s">
        <v>176</v>
      </c>
      <c r="B196" s="3">
        <v>117200</v>
      </c>
    </row>
    <row r="197" spans="1:6" x14ac:dyDescent="0.2">
      <c r="A197" s="23" t="s">
        <v>177</v>
      </c>
      <c r="B197" s="3">
        <v>24250</v>
      </c>
    </row>
    <row r="198" spans="1:6" s="11" customFormat="1" x14ac:dyDescent="0.2">
      <c r="A198" s="22" t="s">
        <v>178</v>
      </c>
      <c r="B198" s="5">
        <f>SUM(B193:B197)</f>
        <v>228950</v>
      </c>
      <c r="C198" s="5"/>
      <c r="D198" s="10"/>
      <c r="E198" s="10"/>
      <c r="F198" s="10"/>
    </row>
    <row r="199" spans="1:6" x14ac:dyDescent="0.2">
      <c r="A199" s="13"/>
    </row>
    <row r="200" spans="1:6" x14ac:dyDescent="0.2">
      <c r="A200" s="13"/>
    </row>
    <row r="201" spans="1:6" x14ac:dyDescent="0.2">
      <c r="A201" s="13"/>
    </row>
    <row r="202" spans="1:6" x14ac:dyDescent="0.2">
      <c r="A202" s="13"/>
    </row>
    <row r="203" spans="1:6" x14ac:dyDescent="0.2">
      <c r="A203" s="13"/>
    </row>
    <row r="204" spans="1:6" x14ac:dyDescent="0.2">
      <c r="A204" s="13"/>
    </row>
    <row r="205" spans="1:6" x14ac:dyDescent="0.2">
      <c r="A205" s="13"/>
    </row>
    <row r="206" spans="1:6" x14ac:dyDescent="0.2">
      <c r="A206" s="13"/>
    </row>
    <row r="207" spans="1:6" x14ac:dyDescent="0.2">
      <c r="A207" s="13"/>
    </row>
    <row r="208" spans="1:6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2" x14ac:dyDescent="0.2">
      <c r="A241" s="13"/>
    </row>
    <row r="242" spans="1:2" x14ac:dyDescent="0.2">
      <c r="A242" s="13"/>
    </row>
    <row r="243" spans="1:2" x14ac:dyDescent="0.2">
      <c r="A243" s="13"/>
    </row>
    <row r="244" spans="1:2" x14ac:dyDescent="0.2">
      <c r="A244" s="13"/>
    </row>
    <row r="245" spans="1:2" x14ac:dyDescent="0.2">
      <c r="A245" s="13"/>
    </row>
    <row r="246" spans="1:2" x14ac:dyDescent="0.2">
      <c r="A246" s="13"/>
    </row>
    <row r="247" spans="1:2" x14ac:dyDescent="0.2">
      <c r="A247" s="13"/>
    </row>
    <row r="248" spans="1:2" x14ac:dyDescent="0.2">
      <c r="B248" s="5"/>
    </row>
  </sheetData>
  <sheetProtection sheet="1" objects="1" scenarios="1"/>
  <pageMargins left="1" right="1" top="1" bottom="1" header="0.5" footer="0.5"/>
  <pageSetup fitToHeight="0" orientation="portrait" r:id="rId1"/>
  <headerFooter alignWithMargins="0">
    <oddFooter>&amp;L&amp;"Arial,Bold"&amp;9Thurgood Marshall Academy Budget--FY17 (7/1/2016-6/30/2017)&amp;C
&amp;R&amp;"Arial,Bold"&amp;9&amp;P of &amp;N</oddFooter>
  </headerFooter>
  <rowBreaks count="2" manualBreakCount="2">
    <brk id="45" max="1" man="1"/>
    <brk id="96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TMA_FY17 Budget &amp; FY16 Forecast</vt:lpstr>
      <vt:lpstr>'TMA_FY17 Budget &amp; FY16 Forecast'!Print_Area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Schlossman</dc:creator>
  <cp:lastModifiedBy>David Schlossman</cp:lastModifiedBy>
  <cp:lastPrinted>2016-05-30T17:21:54Z</cp:lastPrinted>
  <dcterms:created xsi:type="dcterms:W3CDTF">2015-09-15T00:44:36Z</dcterms:created>
  <dcterms:modified xsi:type="dcterms:W3CDTF">2016-05-30T17:24:05Z</dcterms:modified>
</cp:coreProperties>
</file>