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udget\"/>
    </mc:Choice>
  </mc:AlternateContent>
  <workbookProtection workbookAlgorithmName="SHA-512" workbookHashValue="PpZUoCkf6nDDfknV+QcK3wQhkQBlfCzafSLiG3QFg3x527HkL35abGYawccLKit7LRl6CL1sP3MIxOJSGJdQ/w==" workbookSaltValue="JhfO+N87EJl1vI5XojpsPg==" workbookSpinCount="100000" lockStructure="1"/>
  <bookViews>
    <workbookView xWindow="0" yWindow="0" windowWidth="20490" windowHeight="7455"/>
  </bookViews>
  <sheets>
    <sheet name="Pro Forma" sheetId="1" r:id="rId1"/>
  </sheets>
  <externalReferences>
    <externalReference r:id="rId2"/>
    <externalReference r:id="rId3"/>
  </externalReferences>
  <definedNames>
    <definedName name="ActMap">[1]Accounts!$D$2:$J$423</definedName>
    <definedName name="BudgetVersion">[1]Setup!$D$8</definedName>
    <definedName name="CFT">[1]Alloc!$B$7:$N$143</definedName>
    <definedName name="ERateDiscountTable">[2]Pop!$BE$92:$BF$97</definedName>
    <definedName name="fteAll">'[1]Exp-Per'!$H$311:$AZ$311</definedName>
    <definedName name="fteGeneralAdmin">'[1]Exp-Per'!$H$310:$AZ$310</definedName>
    <definedName name="fteOtherCurricular">'[1]Exp-Per'!$H$309:$AZ$309</definedName>
    <definedName name="fteTeachersAll">'[1]Exp-Per'!$H$302:$AZ$302</definedName>
    <definedName name="Infl">[2]Pop!$C$10:$AU$10</definedName>
    <definedName name="_xlnm.Print_Area" localSheetId="0">'Pro Forma'!$A$1:$S$155</definedName>
    <definedName name="SalInfl">'[2]Exp-Per'!$C$4:$AU$4</definedName>
    <definedName name="SchoolName">[1]Setup!$D$7</definedName>
    <definedName name="SetupBudgetYears">[1]Setup!$H$17:$J$61</definedName>
    <definedName name="SGI">[2]Pop!$C$74:$AU$74</definedName>
    <definedName name="StudentGrowth">[2]Pop!$C$73:$AU$73</definedName>
    <definedName name="Students">[2]Pop!$C$71:$AU$71</definedName>
    <definedName name="YearCashFlow">[1]Setup!$D$12</definedName>
    <definedName name="YearCurrent">[1]Setup!$D$10</definedName>
    <definedName name="YearLocationReport">[1]Setup!$J$11</definedName>
    <definedName name="YearNext">[1]Setup!$D$11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4" i="1" l="1"/>
  <c r="L85" i="1" l="1"/>
  <c r="K85" i="1"/>
  <c r="L82" i="1"/>
  <c r="K82" i="1"/>
  <c r="L77" i="1"/>
  <c r="K77" i="1"/>
  <c r="L70" i="1"/>
  <c r="L95" i="1"/>
  <c r="L142" i="1"/>
  <c r="L143" i="1"/>
  <c r="L154" i="1"/>
  <c r="K70" i="1"/>
  <c r="K95" i="1"/>
  <c r="L141" i="1"/>
  <c r="L137" i="1"/>
  <c r="L130" i="1"/>
  <c r="L121" i="1"/>
  <c r="L112" i="1"/>
  <c r="L103" i="1"/>
  <c r="L153" i="1"/>
  <c r="L17" i="1"/>
  <c r="L26" i="1"/>
  <c r="L34" i="1"/>
  <c r="L40" i="1"/>
  <c r="L50" i="1"/>
  <c r="L52" i="1"/>
  <c r="K153" i="1"/>
  <c r="K121" i="1"/>
  <c r="K141" i="1"/>
  <c r="M121" i="1"/>
  <c r="M112" i="1"/>
  <c r="M130" i="1"/>
  <c r="M141" i="1"/>
  <c r="N121" i="1"/>
  <c r="N112" i="1"/>
  <c r="N130" i="1"/>
  <c r="N141" i="1"/>
  <c r="O141" i="1"/>
  <c r="P141" i="1"/>
  <c r="Q141" i="1"/>
  <c r="K137" i="1"/>
  <c r="K130" i="1"/>
  <c r="K112" i="1"/>
  <c r="K103" i="1"/>
  <c r="K50" i="1"/>
  <c r="K40" i="1"/>
  <c r="K26" i="1"/>
  <c r="K17" i="1"/>
  <c r="M50" i="1"/>
  <c r="M40" i="1"/>
  <c r="M34" i="1"/>
  <c r="M26" i="1"/>
  <c r="M17" i="1"/>
  <c r="M137" i="1"/>
  <c r="M103" i="1"/>
  <c r="M95" i="1"/>
  <c r="N50" i="1"/>
  <c r="N40" i="1"/>
  <c r="N34" i="1"/>
  <c r="N17" i="1"/>
  <c r="N137" i="1"/>
  <c r="N103" i="1"/>
  <c r="N95" i="1"/>
  <c r="N142" i="1"/>
  <c r="O26" i="1"/>
  <c r="O17" i="1"/>
  <c r="O95" i="1"/>
  <c r="P26" i="1"/>
  <c r="P17" i="1"/>
  <c r="Q50" i="1"/>
  <c r="Q40" i="1"/>
  <c r="Q34" i="1"/>
  <c r="Q17" i="1"/>
  <c r="Q137" i="1"/>
  <c r="Q130" i="1"/>
  <c r="Q121" i="1"/>
  <c r="Q112" i="1"/>
  <c r="Q103" i="1"/>
  <c r="Q95" i="1"/>
  <c r="O50" i="1"/>
  <c r="O40" i="1"/>
  <c r="O34" i="1"/>
  <c r="O137" i="1"/>
  <c r="O130" i="1"/>
  <c r="O121" i="1"/>
  <c r="O112" i="1"/>
  <c r="O103" i="1"/>
  <c r="P50" i="1"/>
  <c r="P40" i="1"/>
  <c r="P34" i="1"/>
  <c r="P137" i="1"/>
  <c r="P130" i="1"/>
  <c r="P121" i="1"/>
  <c r="P112" i="1"/>
  <c r="P103" i="1"/>
  <c r="P95" i="1"/>
  <c r="E50" i="1"/>
  <c r="E40" i="1"/>
  <c r="E34" i="1"/>
  <c r="E26" i="1"/>
  <c r="E17" i="1"/>
  <c r="E141" i="1"/>
  <c r="E137" i="1"/>
  <c r="E130" i="1"/>
  <c r="E121" i="1"/>
  <c r="E112" i="1"/>
  <c r="E103" i="1"/>
  <c r="E95" i="1"/>
  <c r="H17" i="1"/>
  <c r="H50" i="1"/>
  <c r="H40" i="1"/>
  <c r="H34" i="1"/>
  <c r="H26" i="1"/>
  <c r="H141" i="1"/>
  <c r="H137" i="1"/>
  <c r="H130" i="1"/>
  <c r="H121" i="1"/>
  <c r="H112" i="1"/>
  <c r="H103" i="1"/>
  <c r="H95" i="1"/>
  <c r="I34" i="1"/>
  <c r="I17" i="1"/>
  <c r="I50" i="1"/>
  <c r="I40" i="1"/>
  <c r="I26" i="1"/>
  <c r="I121" i="1"/>
  <c r="I130" i="1"/>
  <c r="I141" i="1"/>
  <c r="I137" i="1"/>
  <c r="I112" i="1"/>
  <c r="I103" i="1"/>
  <c r="I95" i="1"/>
  <c r="J34" i="1"/>
  <c r="J50" i="1"/>
  <c r="J40" i="1"/>
  <c r="J17" i="1"/>
  <c r="J26" i="1"/>
  <c r="J121" i="1"/>
  <c r="J130" i="1"/>
  <c r="J141" i="1"/>
  <c r="J137" i="1"/>
  <c r="J112" i="1"/>
  <c r="J103" i="1"/>
  <c r="J95" i="1"/>
  <c r="C50" i="1"/>
  <c r="C40" i="1"/>
  <c r="C34" i="1"/>
  <c r="C26" i="1"/>
  <c r="C17" i="1"/>
  <c r="C141" i="1"/>
  <c r="C137" i="1"/>
  <c r="C130" i="1"/>
  <c r="C121" i="1"/>
  <c r="C112" i="1"/>
  <c r="C103" i="1"/>
  <c r="C95" i="1"/>
  <c r="Q26" i="1"/>
  <c r="N26" i="1"/>
  <c r="G141" i="1"/>
  <c r="F141" i="1"/>
  <c r="F137" i="1"/>
  <c r="G137" i="1"/>
  <c r="G130" i="1"/>
  <c r="F130" i="1"/>
  <c r="G121" i="1"/>
  <c r="G112" i="1"/>
  <c r="G103" i="1"/>
  <c r="G95" i="1"/>
  <c r="G50" i="1"/>
  <c r="G40" i="1"/>
  <c r="G34" i="1"/>
  <c r="G26" i="1"/>
  <c r="G17" i="1"/>
  <c r="F121" i="1"/>
  <c r="F112" i="1"/>
  <c r="F103" i="1"/>
  <c r="F95" i="1"/>
  <c r="F142" i="1"/>
  <c r="F50" i="1"/>
  <c r="F40" i="1"/>
  <c r="F34" i="1"/>
  <c r="F26" i="1"/>
  <c r="F17" i="1"/>
  <c r="F52" i="1"/>
  <c r="C142" i="1"/>
  <c r="J142" i="1"/>
  <c r="I142" i="1"/>
  <c r="H142" i="1"/>
  <c r="E142" i="1"/>
  <c r="P52" i="1"/>
  <c r="O52" i="1"/>
  <c r="M52" i="1"/>
  <c r="G52" i="1"/>
  <c r="Q52" i="1"/>
  <c r="C52" i="1"/>
  <c r="J52" i="1"/>
  <c r="I52" i="1"/>
  <c r="H52" i="1"/>
  <c r="E52" i="1"/>
  <c r="O142" i="1"/>
  <c r="O143" i="1"/>
  <c r="O154" i="1"/>
  <c r="N52" i="1"/>
  <c r="M142" i="1"/>
  <c r="Q142" i="1"/>
  <c r="K142" i="1"/>
  <c r="Q143" i="1"/>
  <c r="Q154" i="1"/>
  <c r="F143" i="1"/>
  <c r="F154" i="1"/>
  <c r="N143" i="1"/>
  <c r="N154" i="1"/>
  <c r="G142" i="1"/>
  <c r="G143" i="1"/>
  <c r="G154" i="1"/>
  <c r="P142" i="1"/>
  <c r="K52" i="1"/>
  <c r="K143" i="1" s="1"/>
  <c r="K154" i="1" s="1"/>
  <c r="M143" i="1"/>
  <c r="M154" i="1"/>
  <c r="H143" i="1"/>
  <c r="H154" i="1"/>
  <c r="J143" i="1"/>
  <c r="J154" i="1"/>
  <c r="P143" i="1"/>
  <c r="P154" i="1"/>
  <c r="E143" i="1"/>
  <c r="E154" i="1"/>
  <c r="I143" i="1"/>
  <c r="I154" i="1"/>
  <c r="C143" i="1"/>
  <c r="C154" i="1"/>
</calcChain>
</file>

<file path=xl/comments1.xml><?xml version="1.0" encoding="utf-8"?>
<comments xmlns="http://schemas.openxmlformats.org/spreadsheetml/2006/main">
  <authors>
    <author>Joel Smith-Goering</author>
  </authors>
  <commentList>
    <comment ref="E58" authorId="0" shapeId="0">
      <text>
        <r>
          <rPr>
            <b/>
            <sz val="9"/>
            <color indexed="81"/>
            <rFont val="Tahoma"/>
            <family val="2"/>
          </rPr>
          <t>Joel Smith-Goering:</t>
        </r>
        <r>
          <rPr>
            <sz val="9"/>
            <color indexed="81"/>
            <rFont val="Tahoma"/>
            <family val="2"/>
          </rPr>
          <t xml:space="preserve">
includes 5% merit pay increase for 6 teachers who meet criteria</t>
        </r>
      </text>
    </comment>
    <comment ref="H58" authorId="0" shapeId="0">
      <text>
        <r>
          <rPr>
            <b/>
            <sz val="9"/>
            <color indexed="81"/>
            <rFont val="Tahoma"/>
            <family val="2"/>
          </rPr>
          <t>Joel Smith-Goering:</t>
        </r>
        <r>
          <rPr>
            <sz val="9"/>
            <color indexed="81"/>
            <rFont val="Tahoma"/>
            <family val="2"/>
          </rPr>
          <t xml:space="preserve">
includes 5% merit pay increase for 6 teachers who meet criteria</t>
        </r>
      </text>
    </comment>
    <comment ref="L58" authorId="0" shapeId="0">
      <text>
        <r>
          <rPr>
            <b/>
            <sz val="9"/>
            <color indexed="81"/>
            <rFont val="Tahoma"/>
            <family val="2"/>
          </rPr>
          <t>Joel Smith-Goering:</t>
        </r>
        <r>
          <rPr>
            <sz val="9"/>
            <color indexed="81"/>
            <rFont val="Tahoma"/>
            <family val="2"/>
          </rPr>
          <t xml:space="preserve">
includes 5% merit pay increase for 6 teachers who meet criteria</t>
        </r>
      </text>
    </comment>
    <comment ref="O58" authorId="0" shapeId="0">
      <text>
        <r>
          <rPr>
            <b/>
            <sz val="9"/>
            <color indexed="81"/>
            <rFont val="Tahoma"/>
            <family val="2"/>
          </rPr>
          <t>Joel Smith-Goering:</t>
        </r>
        <r>
          <rPr>
            <sz val="9"/>
            <color indexed="81"/>
            <rFont val="Tahoma"/>
            <family val="2"/>
          </rPr>
          <t xml:space="preserve">
includes 5% merit pay increase for 6 teachers who meet criteria</t>
        </r>
      </text>
    </comment>
  </commentList>
</comments>
</file>

<file path=xl/sharedStrings.xml><?xml version="1.0" encoding="utf-8"?>
<sst xmlns="http://schemas.openxmlformats.org/spreadsheetml/2006/main" count="238" uniqueCount="207">
  <si>
    <t>Meridian Public Charter School</t>
  </si>
  <si>
    <t>FY15</t>
  </si>
  <si>
    <t>FY16</t>
  </si>
  <si>
    <t>Forecast</t>
  </si>
  <si>
    <t>Projected</t>
  </si>
  <si>
    <t>NOTES</t>
  </si>
  <si>
    <t>REVENUE</t>
  </si>
  <si>
    <t>Per Pupil Charter Payments</t>
  </si>
  <si>
    <t>Per Pupil Revenue--Regular Ed</t>
  </si>
  <si>
    <t>Per Pupil Rev.--Special Ed/LEP</t>
  </si>
  <si>
    <t>Per Pupil Rev.--At-Risk</t>
  </si>
  <si>
    <t>based on same % of overall enrollment as FY15</t>
  </si>
  <si>
    <t>Per Pupil Rev.--Summer School</t>
  </si>
  <si>
    <t>no more summer school PPF</t>
  </si>
  <si>
    <t>Per Pupil Revenue--Facilities</t>
  </si>
  <si>
    <t>Subtotal: Per Pupil Charter Payments</t>
  </si>
  <si>
    <t>Federal Entitlements</t>
  </si>
  <si>
    <t>Title I Revenue</t>
  </si>
  <si>
    <t>Title II-a Revenue</t>
  </si>
  <si>
    <t>Title III Revenue</t>
  </si>
  <si>
    <t>Title IV Revenue</t>
  </si>
  <si>
    <t>1003(a) Revenue</t>
  </si>
  <si>
    <t>IDEA Revenue</t>
  </si>
  <si>
    <t>Subtotal: Federal Entitlements</t>
  </si>
  <si>
    <t>Other Government Funding/Grants</t>
  </si>
  <si>
    <t>Other Federal Grant Revenue</t>
  </si>
  <si>
    <t>Race to the Top Revenue</t>
  </si>
  <si>
    <t>no more RTTT funds</t>
  </si>
  <si>
    <t>Federal Medicaid Revenue</t>
  </si>
  <si>
    <t>State Revenue</t>
  </si>
  <si>
    <t>Federal Food Service Revenue</t>
  </si>
  <si>
    <t>Nat'l School Lunch Program</t>
  </si>
  <si>
    <t>Subtotal: Other Government Funding/Grants</t>
  </si>
  <si>
    <t>Private Grants &amp; Donations</t>
  </si>
  <si>
    <t>Grants and Contributions</t>
  </si>
  <si>
    <t>In-Kind Donations</t>
  </si>
  <si>
    <t>Event Revenue</t>
  </si>
  <si>
    <t>Subtotal: Private Grants &amp; Donations</t>
  </si>
  <si>
    <t>Other Income</t>
  </si>
  <si>
    <t>Interest Income</t>
  </si>
  <si>
    <t>Student Fees-Tuition</t>
  </si>
  <si>
    <t>Student Fees--Before/Aftercare</t>
  </si>
  <si>
    <t>Student Fees--Uniforms</t>
  </si>
  <si>
    <t>Rental Income - Florida Ave</t>
  </si>
  <si>
    <t>Rental Income - Harrison</t>
  </si>
  <si>
    <t>Miscellaneous Income</t>
  </si>
  <si>
    <t>Subtotal: Other Income</t>
  </si>
  <si>
    <t>TOTAL REVENUES</t>
  </si>
  <si>
    <t>ORDINARY EXPENSE</t>
  </si>
  <si>
    <t>Personnel Salaries and Benefits</t>
  </si>
  <si>
    <t>Principal and Assistant Principal Salaries</t>
  </si>
  <si>
    <t>Administrative Salaries</t>
  </si>
  <si>
    <t>Instructional Salaries</t>
  </si>
  <si>
    <t>Instructional Support Salaries</t>
  </si>
  <si>
    <t>Food Service Salaries</t>
  </si>
  <si>
    <t>Facility Salaries</t>
  </si>
  <si>
    <t>Summer School Salaries</t>
  </si>
  <si>
    <t>Payroll Taxes</t>
  </si>
  <si>
    <t>FICA and state unemployment</t>
  </si>
  <si>
    <t>Medical and Dental Insurance</t>
  </si>
  <si>
    <t>Life and Disability Insurance</t>
  </si>
  <si>
    <t>Employer Retirement Match</t>
  </si>
  <si>
    <t>Tuition Reimbursement</t>
  </si>
  <si>
    <t>Other Employee Benefits</t>
  </si>
  <si>
    <t>Staff Development</t>
  </si>
  <si>
    <t>Subtotal: Personnel Expense</t>
  </si>
  <si>
    <t>Direct Student Expense</t>
  </si>
  <si>
    <t>Educational Supplies</t>
  </si>
  <si>
    <t>Educational Consultants</t>
  </si>
  <si>
    <t>Student Assessment</t>
  </si>
  <si>
    <t>Student Travel</t>
  </si>
  <si>
    <t>School Food Services</t>
  </si>
  <si>
    <t>Subtotal: Direct Student Expense</t>
  </si>
  <si>
    <t>Occupancy Expenses</t>
  </si>
  <si>
    <t>Rent</t>
  </si>
  <si>
    <t>Security Services</t>
  </si>
  <si>
    <t>Utilities</t>
  </si>
  <si>
    <t>Repairs and Maintenance</t>
  </si>
  <si>
    <t>Equipment Expense</t>
  </si>
  <si>
    <t>Subtotal: Occupancy Expenses</t>
  </si>
  <si>
    <t>Office Expenses</t>
  </si>
  <si>
    <t>Supplies</t>
  </si>
  <si>
    <t>Food and Entertainment</t>
  </si>
  <si>
    <t>Advertising and Recruitment</t>
  </si>
  <si>
    <t>Postage and Shipping</t>
  </si>
  <si>
    <t>Printing and Copying</t>
  </si>
  <si>
    <t>Telecommunications</t>
  </si>
  <si>
    <t>Subtotal: Office Expenses</t>
  </si>
  <si>
    <t>Professional Fees</t>
  </si>
  <si>
    <t>Accounting &amp; Audit</t>
  </si>
  <si>
    <t>Payroll Processing Fees</t>
  </si>
  <si>
    <t>Bank Fees</t>
  </si>
  <si>
    <t>Legal Fees</t>
  </si>
  <si>
    <t>Charter Board Admin. Fees</t>
  </si>
  <si>
    <t>1% of total revenue LESS philanthropic revenue</t>
  </si>
  <si>
    <t>Other Professional Fees</t>
  </si>
  <si>
    <t>Subtotal: Professional Fees</t>
  </si>
  <si>
    <t>General Expenses</t>
  </si>
  <si>
    <t>Travel</t>
  </si>
  <si>
    <t>Insurance</t>
  </si>
  <si>
    <t>Interest Expense</t>
  </si>
  <si>
    <t>Other Expenses</t>
  </si>
  <si>
    <t>Subtotal: General Expenses</t>
  </si>
  <si>
    <t>Depreciation</t>
  </si>
  <si>
    <t>Depreciation and Amortization</t>
  </si>
  <si>
    <t>Subtotal: Depreciation</t>
  </si>
  <si>
    <t>TOTAL EXPENSES</t>
  </si>
  <si>
    <t>NET INCOME</t>
  </si>
  <si>
    <t>Simple Cash Flow</t>
  </si>
  <si>
    <t>Computer Hardware and Software</t>
  </si>
  <si>
    <t>Furniture</t>
  </si>
  <si>
    <t>Equipment</t>
  </si>
  <si>
    <t>Sinking Fund Account</t>
  </si>
  <si>
    <t>CHANGE IN CASH POSITION</t>
  </si>
  <si>
    <t>Enrollment</t>
  </si>
  <si>
    <t>-</t>
  </si>
  <si>
    <t>FY2016 Pro Forma Budget Scenarios</t>
  </si>
  <si>
    <t>0% change in the foundation-level PPF</t>
  </si>
  <si>
    <t>$3,072 per student</t>
  </si>
  <si>
    <t>up to 5% match, 40% participation</t>
  </si>
  <si>
    <t>includes Harrison, We Work auxiliary offices + new swing space</t>
  </si>
  <si>
    <t>should we hedge our bets and budget for less students?</t>
  </si>
  <si>
    <t>Lower enrollment models have been included 630 and 775</t>
  </si>
  <si>
    <t>Haribo, we are hearing that there is a different compensation model that is being used and follows more of a merit based system for setting payroll figures/increases.  Does your 2% or 3% projection factor that in?</t>
  </si>
  <si>
    <t>Does this ensure that we retain everyone we need to?</t>
  </si>
  <si>
    <t>Does this ensure that we retain everyone we need to?  Does this include Tamara?</t>
  </si>
  <si>
    <t>Ms. Cooper is included on the Principal line above (Line 55)</t>
  </si>
  <si>
    <t xml:space="preserve">This factors the staff we need.  </t>
  </si>
  <si>
    <t>Should we be thinking merit based?  I am concerned about losing the best and rewarding the worst…</t>
  </si>
  <si>
    <t>I love instructional support, but will we have enough work to keep another two hires engaged?  We thought that there were 8 FTEs doing instruction support - what other positions are we lumping in here?</t>
  </si>
  <si>
    <t>Does not make sense to have a reduction here as we build into IB</t>
  </si>
  <si>
    <t xml:space="preserve">decrease in the 650/630 model as a lot of staff have taken PD this year especailly to prepare for IB.   This does factor IB </t>
  </si>
  <si>
    <t>We wen't over this year, what makes us think that we will show a reduction next year?  Also, with the swing space will 114k cover our needs to build out classrooms?</t>
  </si>
  <si>
    <t xml:space="preserve">New supplies were needed inFY14/15.  Now that capacity has been built a reduction in purhcasing is possible.  For the 775/800 model the school is awaiting final quotes from contractors who have surveyed the swing space.  There is the pottential for this line item to increase  </t>
  </si>
  <si>
    <t>I probably should have noticed this before, not a lot of money for the amount of space that we have…</t>
  </si>
  <si>
    <t>Harrison QALICB rent is set at $645K/yr; latest 775 and 800 enrollment models include $159K for We Work office space + $460K for 14th St space ($3,072/pupil facility allotment x 150 students)</t>
  </si>
  <si>
    <t>We went over budget last year but this looks to compensate under the 650 student model.  When we look at the 800 students is 25k going to be enough to have a security presence in the swing space?  Will we be sharing with another school?</t>
  </si>
  <si>
    <t>Decreased under the 630/650 model.  School anticpates hiring an additional security guard on staff (increewase in salary and benefits line) leading to a reduction in contracted services.  The school that occupies the current space will be leaving, thus no sharing.   The Swingspace model factors in keeping the extra contracted security staff</t>
  </si>
  <si>
    <t>For the 775/800 The contract is still being drawn up and utilities may be inlcuded in the rent price.  Final confirmation should arrive witihin a week</t>
  </si>
  <si>
    <t>Would utilities be included in the swing space lease?</t>
  </si>
  <si>
    <t>Does this include playground?  We have an old building and I think that we have discovered that our repairs/maintance is costly - may want to increase.  Does this include the roof inspection that we are supposed to schedule annually?</t>
  </si>
  <si>
    <t xml:space="preserve">The playground is capitlaized and will be shown in Leashold Improvements.  </t>
  </si>
  <si>
    <t>Went over this year, right?  By itself we may want to increase but with the potential for new space will a 20k bump be enough?</t>
  </si>
  <si>
    <t xml:space="preserve">Went over last year with unxpected roof repairs. Which shouldn’t be needed in FY15/16   For the additional swingspace the building is structurally sound.   Any major repairs that are required have been sent to the Lanlord to complete before move in.  </t>
  </si>
  <si>
    <t>40k bump enough for swing?</t>
  </si>
  <si>
    <t>20k bump enough for swing?</t>
  </si>
  <si>
    <t xml:space="preserve">Contractors have been consulted to proivde estimates after walking the building..  Numbers could change </t>
  </si>
  <si>
    <t>Contractors have been consulted to proivde estimates after walking the building..  Numbers could change .  Estimates should arrive within a week</t>
  </si>
  <si>
    <t>I have a hard time imagining that we add 150 students and we triple our surplus for the year…  I just think that more students = more services/support/infrastructure needed.  This just seems unrealistic to me that we increase our students by 150 and our net income goes from 3.6 % to 9 %.</t>
  </si>
  <si>
    <t xml:space="preserve">The updated budegt reflects a more consertive net income projection than the original budget you reviewed.  However omce the final estimates come in the surplus will shrink.  </t>
  </si>
  <si>
    <t>Are we sure that this goes back down?  To be honest I forget why it popped up this year…  Is it not a factor of employee count or payroll?</t>
  </si>
  <si>
    <t>One-time increase for new automated payroll system set-up,training and implimenatation</t>
  </si>
  <si>
    <t>Will 50k more be enough for adding a new location?</t>
  </si>
  <si>
    <t>Reduction only in the 630/650 models.  Majority of this spending is IT Support.   Reduction comes from using IT support less (3 days comapred to 5 )  In the Swing space model, theres a increase from FY15 budget to factor in work that needs to be done to bring uo to speed.  This may increase after final audit of work that is needed is comopleted by IT contracotrs.</t>
  </si>
  <si>
    <t>We went over this year, should we not build in more?</t>
  </si>
  <si>
    <t>$50K is the current FY15 forecast; we have budgeted inflation and/or per-staff increases for all enrollment scenarios .  AdditionalIy  IT Support have researched copier software that  will manage the amount of copies a staff member can make thus reudcing waste</t>
  </si>
  <si>
    <t>Does this include money for a website?</t>
  </si>
  <si>
    <t>Yes it includes $5000 for the website</t>
  </si>
  <si>
    <t>We went over this year by at least 127k, right?  Should we not increase instead of decrease?  When we look at the swing space does this give us enough room to get supplies for the additional building?</t>
  </si>
  <si>
    <t>Suppiles such as Paoer and printing supplies and fees will reduce because of new copier software.  Addtionally supplies were needed due to the large repairs and mainentce that was undertaken during FY15.  The expecatation is there will now be a drop in the these needs in the 630/650 model withou the swing space.  Supplies in the current Harrison building will also be transfered to the swing space to reduce costs.</t>
  </si>
  <si>
    <t xml:space="preserve">it's traditionally been in this $ range; some equipment will be capitalized.  Addtionally dpeneding on the final audit from contracotrs we will increase the equipment for the swing space. </t>
  </si>
  <si>
    <t>Will a 5k bump allow us to get what we need in the swing?</t>
  </si>
  <si>
    <t xml:space="preserve">Finance Team Comments </t>
  </si>
  <si>
    <t>Responses to Finance Team Comments</t>
  </si>
  <si>
    <t xml:space="preserve">Assumed across the baord salary increase to bring up the base </t>
  </si>
  <si>
    <t>Additional Instructional support is only in the advent of the additional building an increase of 150 students would mean more classes that would require additional support</t>
  </si>
  <si>
    <t>Building/Leasehold Improvements</t>
  </si>
  <si>
    <t>Construction-in-Progress</t>
  </si>
  <si>
    <t>Across-the-Board Salary Increase
(official gov't COLA is 1.7% in 2015)</t>
  </si>
  <si>
    <t>We built the budget assuming across-the-board salary increases. Note that the official COLA for 2015 was 1.7% and inflation in the U.S. was 1.6% in 2014. We assumed merit-pay increases for 6 teachers.</t>
  </si>
  <si>
    <t>OSSE just notified schools of the availability of new funding for SOAR Grants that the school will apply for. This line will increase if the appplication is approved.</t>
  </si>
  <si>
    <t>Leadership Salaries</t>
  </si>
  <si>
    <t>Teacher Salaries</t>
  </si>
  <si>
    <t>SpEd Teacher Salaries</t>
  </si>
  <si>
    <t>ELL Teacher Salaries</t>
  </si>
  <si>
    <t>Specials Salaries</t>
  </si>
  <si>
    <t>Teacher Aides Salaries</t>
  </si>
  <si>
    <t>Curricular Stipends</t>
  </si>
  <si>
    <t>Student Support Salaries</t>
  </si>
  <si>
    <t>Instr Staff Support Salaries</t>
  </si>
  <si>
    <t>Business/Operations Salaries</t>
  </si>
  <si>
    <t>Maintenance/Custodial Salaries</t>
  </si>
  <si>
    <t>Security Salaries</t>
  </si>
  <si>
    <t>Other Service Salaries</t>
  </si>
  <si>
    <t>Program Staff Salaries</t>
  </si>
  <si>
    <t>Before &amp; After-Care Salaries</t>
  </si>
  <si>
    <t>Program Stipends</t>
  </si>
  <si>
    <t>Executive Salaries</t>
  </si>
  <si>
    <t>Development Salaries</t>
  </si>
  <si>
    <t>CURRICULAR</t>
  </si>
  <si>
    <t>SUPPLEMENTAL SERVICE</t>
  </si>
  <si>
    <t>SUPPLEMENTAL PROGRAM</t>
  </si>
  <si>
    <t>MANAGEMENT/EXECUTIVE</t>
  </si>
  <si>
    <t>Contracted Building Services</t>
  </si>
  <si>
    <t>Staff Background Checks</t>
  </si>
  <si>
    <t>Furniture, Fixtures &amp; Equipment</t>
  </si>
  <si>
    <t>NEW</t>
  </si>
  <si>
    <t>OLD</t>
  </si>
  <si>
    <t>As of 5/26/2015</t>
  </si>
  <si>
    <t>lower b/c of PS/PK enrollment growth; those grades don't receive Title funds</t>
  </si>
  <si>
    <t>Healthy Schools Act &amp; School Tech Fund; more conservative</t>
  </si>
  <si>
    <t>increased to align w/ Dir of Development salary + benefits</t>
  </si>
  <si>
    <t>previously incl prop tax rebate; will no longer receive</t>
  </si>
  <si>
    <t>student + staff recruiting</t>
  </si>
  <si>
    <t>new includes workers comp</t>
  </si>
  <si>
    <t>new reflects higher cap ex</t>
  </si>
  <si>
    <t>more conservative; Medicaid funding uncertain; similar-sized schools get less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</si>
</sst>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3" formatCode="_(* #,##0.00_);_(* \(#,##0.00\);_(* &quot;-&quot;??_);_(@_)"/>
    <numFmt numFmtId="164" formatCode="[$-409]mmm\-yy;@"/>
    <numFmt numFmtId="165" formatCode="_(* #,##0_);_(* \(#,##0\);_(* &quot;-&quot;??_);_(@_)"/>
  </numFmts>
  <fonts count="21" x14ac:knownFonts="1">
    <font>
      <sz val="11"/>
      <color theme="1"/>
      <name val="Calibri"/>
      <family val="2"/>
      <scheme val="minor"/>
    </font>
    <font>
      <sz val="11"/>
      <color theme="1"/>
      <name val="Calibri"/>
      <family val="2"/>
      <scheme val="minor"/>
    </font>
    <font>
      <sz val="10"/>
      <name val="Arial"/>
      <family val="2"/>
    </font>
    <font>
      <b/>
      <sz val="12"/>
      <name val="Times New Roman"/>
      <family val="1"/>
    </font>
    <font>
      <b/>
      <i/>
      <u/>
      <sz val="10"/>
      <name val="Times New Roman"/>
      <family val="1"/>
    </font>
    <font>
      <b/>
      <i/>
      <u/>
      <sz val="9"/>
      <name val="Times New Roman"/>
      <family val="1"/>
    </font>
    <font>
      <b/>
      <sz val="9"/>
      <name val="Times New Roman"/>
      <family val="1"/>
    </font>
    <font>
      <b/>
      <sz val="9"/>
      <name val="Arial"/>
      <family val="2"/>
    </font>
    <font>
      <b/>
      <sz val="8"/>
      <name val="Arial"/>
      <family val="2"/>
    </font>
    <font>
      <sz val="8"/>
      <name val="Arial"/>
      <family val="2"/>
    </font>
    <font>
      <b/>
      <i/>
      <sz val="8"/>
      <name val="Arial"/>
      <family val="2"/>
    </font>
    <font>
      <b/>
      <sz val="10"/>
      <name val="Arial"/>
      <family val="2"/>
    </font>
    <font>
      <b/>
      <i/>
      <sz val="9"/>
      <name val="Arial"/>
      <family val="2"/>
    </font>
    <font>
      <sz val="9"/>
      <name val="Arial"/>
      <family val="2"/>
    </font>
    <font>
      <b/>
      <sz val="9"/>
      <color rgb="FFFF0000"/>
      <name val="Arial"/>
      <family val="2"/>
    </font>
    <font>
      <sz val="8"/>
      <color rgb="FFFF0000"/>
      <name val="Arial"/>
      <family val="2"/>
    </font>
    <font>
      <sz val="10"/>
      <color rgb="FFFF0000"/>
      <name val="Arial"/>
      <family val="2"/>
    </font>
    <font>
      <sz val="9"/>
      <color rgb="FFFF0000"/>
      <name val="Arial"/>
      <family val="2"/>
    </font>
    <font>
      <sz val="9"/>
      <color theme="1"/>
      <name val="Arial"/>
      <family val="2"/>
    </font>
    <font>
      <sz val="9"/>
      <color indexed="81"/>
      <name val="Tahoma"/>
      <family val="2"/>
    </font>
    <font>
      <b/>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s>
  <borders count="12">
    <border>
      <left/>
      <right/>
      <top/>
      <bottom/>
      <diagonal/>
    </border>
    <border>
      <left/>
      <right/>
      <top/>
      <bottom style="thin">
        <color indexed="64"/>
      </bottom>
      <diagonal/>
    </border>
    <border>
      <left style="thin">
        <color auto="1"/>
      </left>
      <right/>
      <top style="thin">
        <color auto="1"/>
      </top>
      <bottom/>
      <diagonal/>
    </border>
    <border>
      <left/>
      <right/>
      <top style="thin">
        <color indexed="64"/>
      </top>
      <bottom/>
      <diagonal/>
    </border>
    <border>
      <left style="thin">
        <color auto="1"/>
      </left>
      <right/>
      <top/>
      <bottom/>
      <diagonal/>
    </border>
    <border>
      <left/>
      <right/>
      <top/>
      <bottom style="double">
        <color indexed="64"/>
      </bottom>
      <diagonal/>
    </border>
    <border>
      <left/>
      <right/>
      <top style="thin">
        <color indexed="64"/>
      </top>
      <bottom style="thin">
        <color indexed="64"/>
      </bottom>
      <diagonal/>
    </border>
    <border>
      <left style="thin">
        <color auto="1"/>
      </left>
      <right/>
      <top/>
      <bottom style="thin">
        <color auto="1"/>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6">
    <xf numFmtId="0" fontId="0" fillId="0" borderId="0"/>
    <xf numFmtId="9" fontId="1"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cellStyleXfs>
  <cellXfs count="164">
    <xf numFmtId="0" fontId="0" fillId="0" borderId="0" xfId="0"/>
    <xf numFmtId="49" fontId="3" fillId="2" borderId="0" xfId="2" applyNumberFormat="1" applyFont="1" applyFill="1" applyBorder="1" applyAlignment="1">
      <alignment horizontal="centerContinuous"/>
    </xf>
    <xf numFmtId="0" fontId="3" fillId="2" borderId="0" xfId="2" applyFont="1" applyFill="1" applyBorder="1" applyAlignment="1">
      <alignment horizontal="centerContinuous"/>
    </xf>
    <xf numFmtId="0" fontId="2" fillId="0" borderId="0" xfId="3"/>
    <xf numFmtId="0" fontId="3" fillId="2" borderId="0" xfId="2" applyNumberFormat="1" applyFont="1" applyFill="1" applyBorder="1" applyAlignment="1">
      <alignment horizontal="centerContinuous"/>
    </xf>
    <xf numFmtId="0" fontId="4" fillId="2" borderId="0" xfId="2" applyNumberFormat="1" applyFont="1" applyFill="1" applyBorder="1" applyAlignment="1">
      <alignment horizontal="centerContinuous"/>
    </xf>
    <xf numFmtId="49" fontId="5" fillId="2" borderId="2" xfId="2" applyNumberFormat="1" applyFont="1" applyFill="1" applyBorder="1"/>
    <xf numFmtId="49" fontId="6" fillId="2" borderId="3" xfId="2" applyNumberFormat="1" applyFont="1" applyFill="1" applyBorder="1"/>
    <xf numFmtId="164" fontId="7" fillId="2" borderId="3" xfId="4" applyNumberFormat="1" applyFont="1" applyFill="1" applyBorder="1" applyAlignment="1">
      <alignment horizontal="center"/>
    </xf>
    <xf numFmtId="0" fontId="7" fillId="2" borderId="3" xfId="4" applyNumberFormat="1" applyFont="1" applyFill="1" applyBorder="1" applyAlignment="1">
      <alignment horizontal="center"/>
    </xf>
    <xf numFmtId="0" fontId="7" fillId="2" borderId="0" xfId="4" applyNumberFormat="1" applyFont="1" applyFill="1" applyBorder="1" applyAlignment="1">
      <alignment horizontal="center"/>
    </xf>
    <xf numFmtId="0" fontId="2" fillId="0" borderId="0" xfId="4" applyNumberFormat="1" applyFont="1" applyBorder="1"/>
    <xf numFmtId="0" fontId="7" fillId="2" borderId="5" xfId="4" applyNumberFormat="1" applyFont="1" applyFill="1" applyBorder="1" applyAlignment="1">
      <alignment horizontal="center"/>
    </xf>
    <xf numFmtId="0" fontId="8" fillId="2" borderId="4" xfId="2" applyFont="1" applyFill="1" applyBorder="1"/>
    <xf numFmtId="0" fontId="9" fillId="2" borderId="0" xfId="2" applyFont="1" applyFill="1" applyBorder="1"/>
    <xf numFmtId="0" fontId="9" fillId="2" borderId="0" xfId="2" applyFont="1" applyFill="1" applyBorder="1" applyAlignment="1">
      <alignment horizontal="center"/>
    </xf>
    <xf numFmtId="0" fontId="10" fillId="2" borderId="4" xfId="2" applyFont="1" applyFill="1" applyBorder="1"/>
    <xf numFmtId="0" fontId="9" fillId="2" borderId="4" xfId="2" applyFont="1" applyFill="1" applyBorder="1"/>
    <xf numFmtId="165" fontId="9" fillId="2" borderId="0" xfId="5" applyNumberFormat="1" applyFont="1" applyFill="1" applyBorder="1" applyAlignment="1">
      <alignment horizontal="center"/>
    </xf>
    <xf numFmtId="165" fontId="9" fillId="2" borderId="1" xfId="5" applyNumberFormat="1" applyFont="1" applyFill="1" applyBorder="1" applyAlignment="1">
      <alignment horizontal="center"/>
    </xf>
    <xf numFmtId="0" fontId="8" fillId="2" borderId="3" xfId="2" applyFont="1" applyFill="1" applyBorder="1"/>
    <xf numFmtId="165" fontId="8" fillId="2" borderId="3" xfId="2" applyNumberFormat="1" applyFont="1" applyFill="1" applyBorder="1" applyAlignment="1">
      <alignment horizontal="center"/>
    </xf>
    <xf numFmtId="165" fontId="8" fillId="2" borderId="0" xfId="2" applyNumberFormat="1" applyFont="1" applyFill="1" applyBorder="1" applyAlignment="1">
      <alignment horizontal="center"/>
    </xf>
    <xf numFmtId="165" fontId="2" fillId="0" borderId="0" xfId="3" applyNumberFormat="1"/>
    <xf numFmtId="0" fontId="9" fillId="3" borderId="4" xfId="2" applyFont="1" applyFill="1" applyBorder="1"/>
    <xf numFmtId="0" fontId="8" fillId="3" borderId="6" xfId="2" applyFont="1" applyFill="1" applyBorder="1"/>
    <xf numFmtId="165" fontId="8" fillId="3" borderId="6" xfId="2" applyNumberFormat="1" applyFont="1" applyFill="1" applyBorder="1" applyAlignment="1">
      <alignment horizontal="center"/>
    </xf>
    <xf numFmtId="0" fontId="2" fillId="3" borderId="0" xfId="3" applyFill="1"/>
    <xf numFmtId="0" fontId="8" fillId="2" borderId="0" xfId="2" applyFont="1" applyFill="1" applyBorder="1"/>
    <xf numFmtId="5" fontId="8" fillId="2" borderId="0" xfId="2" applyNumberFormat="1" applyFont="1" applyFill="1" applyBorder="1" applyAlignment="1">
      <alignment horizontal="center"/>
    </xf>
    <xf numFmtId="5" fontId="9" fillId="2" borderId="0" xfId="2" applyNumberFormat="1" applyFont="1" applyFill="1" applyBorder="1" applyAlignment="1">
      <alignment horizontal="center"/>
    </xf>
    <xf numFmtId="165" fontId="9" fillId="2" borderId="0" xfId="2" applyNumberFormat="1" applyFont="1" applyFill="1" applyBorder="1" applyAlignment="1">
      <alignment horizontal="center"/>
    </xf>
    <xf numFmtId="0" fontId="2" fillId="2" borderId="0" xfId="2" applyFill="1" applyBorder="1"/>
    <xf numFmtId="0" fontId="9" fillId="2" borderId="1" xfId="2" applyFont="1" applyFill="1" applyBorder="1"/>
    <xf numFmtId="0" fontId="8" fillId="2" borderId="6" xfId="2" applyFont="1" applyFill="1" applyBorder="1"/>
    <xf numFmtId="165" fontId="8" fillId="2" borderId="6" xfId="2" applyNumberFormat="1" applyFont="1" applyFill="1" applyBorder="1" applyAlignment="1">
      <alignment horizontal="center"/>
    </xf>
    <xf numFmtId="165" fontId="8" fillId="3" borderId="3" xfId="2" applyNumberFormat="1" applyFont="1" applyFill="1" applyBorder="1" applyAlignment="1">
      <alignment horizontal="center"/>
    </xf>
    <xf numFmtId="165" fontId="8" fillId="3" borderId="0" xfId="2" applyNumberFormat="1" applyFont="1" applyFill="1" applyBorder="1" applyAlignment="1">
      <alignment horizontal="center"/>
    </xf>
    <xf numFmtId="0" fontId="2" fillId="2" borderId="4" xfId="3" applyFill="1" applyBorder="1"/>
    <xf numFmtId="0" fontId="2" fillId="2" borderId="0" xfId="3" applyFill="1" applyBorder="1"/>
    <xf numFmtId="0" fontId="2" fillId="2" borderId="0" xfId="3" applyFill="1" applyBorder="1" applyAlignment="1">
      <alignment horizontal="center"/>
    </xf>
    <xf numFmtId="165" fontId="2" fillId="2" borderId="0" xfId="3" applyNumberFormat="1" applyFill="1" applyBorder="1" applyAlignment="1">
      <alignment horizontal="center"/>
    </xf>
    <xf numFmtId="0" fontId="8" fillId="2" borderId="7" xfId="2" applyFont="1" applyFill="1" applyBorder="1"/>
    <xf numFmtId="0" fontId="11" fillId="2" borderId="6" xfId="3" applyFont="1" applyFill="1" applyBorder="1"/>
    <xf numFmtId="165" fontId="8" fillId="2" borderId="6" xfId="5" applyNumberFormat="1" applyFont="1" applyFill="1" applyBorder="1" applyAlignment="1">
      <alignment horizontal="center"/>
    </xf>
    <xf numFmtId="3" fontId="2" fillId="0" borderId="0" xfId="3" applyNumberFormat="1"/>
    <xf numFmtId="0" fontId="7" fillId="3" borderId="3" xfId="4" applyNumberFormat="1" applyFont="1" applyFill="1" applyBorder="1" applyAlignment="1">
      <alignment horizontal="center"/>
    </xf>
    <xf numFmtId="0" fontId="7" fillId="3" borderId="5" xfId="4" applyNumberFormat="1" applyFont="1" applyFill="1" applyBorder="1" applyAlignment="1">
      <alignment horizontal="center"/>
    </xf>
    <xf numFmtId="0" fontId="9" fillId="3" borderId="0" xfId="2" applyFont="1" applyFill="1" applyBorder="1" applyAlignment="1">
      <alignment horizontal="center"/>
    </xf>
    <xf numFmtId="165" fontId="9" fillId="3" borderId="0" xfId="5" applyNumberFormat="1" applyFont="1" applyFill="1" applyBorder="1" applyAlignment="1">
      <alignment horizontal="center"/>
    </xf>
    <xf numFmtId="165" fontId="9" fillId="3" borderId="0" xfId="2" applyNumberFormat="1" applyFont="1" applyFill="1" applyBorder="1" applyAlignment="1">
      <alignment horizontal="center"/>
    </xf>
    <xf numFmtId="165" fontId="9" fillId="3" borderId="1" xfId="5" applyNumberFormat="1" applyFont="1" applyFill="1" applyBorder="1" applyAlignment="1">
      <alignment horizontal="center"/>
    </xf>
    <xf numFmtId="165" fontId="2" fillId="3" borderId="0" xfId="3" applyNumberFormat="1" applyFill="1" applyBorder="1" applyAlignment="1">
      <alignment horizontal="center"/>
    </xf>
    <xf numFmtId="165" fontId="8" fillId="3" borderId="6" xfId="5" applyNumberFormat="1" applyFont="1" applyFill="1" applyBorder="1" applyAlignment="1">
      <alignment horizontal="center"/>
    </xf>
    <xf numFmtId="164" fontId="7" fillId="3" borderId="3" xfId="4" applyNumberFormat="1" applyFont="1" applyFill="1" applyBorder="1" applyAlignment="1">
      <alignment horizontal="center"/>
    </xf>
    <xf numFmtId="5" fontId="8" fillId="3" borderId="0" xfId="2" applyNumberFormat="1" applyFont="1" applyFill="1" applyBorder="1" applyAlignment="1">
      <alignment horizontal="center"/>
    </xf>
    <xf numFmtId="5" fontId="9" fillId="3" borderId="0" xfId="2" applyNumberFormat="1" applyFont="1" applyFill="1" applyBorder="1" applyAlignment="1">
      <alignment horizontal="center"/>
    </xf>
    <xf numFmtId="0" fontId="2" fillId="3" borderId="0" xfId="3" applyFill="1" applyBorder="1" applyAlignment="1">
      <alignment horizontal="center"/>
    </xf>
    <xf numFmtId="0" fontId="7" fillId="2" borderId="2" xfId="4" applyNumberFormat="1" applyFont="1" applyFill="1" applyBorder="1" applyAlignment="1">
      <alignment horizontal="center"/>
    </xf>
    <xf numFmtId="0" fontId="7" fillId="2" borderId="8" xfId="4" applyNumberFormat="1" applyFont="1" applyFill="1" applyBorder="1" applyAlignment="1">
      <alignment horizontal="center"/>
    </xf>
    <xf numFmtId="0" fontId="9" fillId="2" borderId="4" xfId="2" applyFont="1" applyFill="1" applyBorder="1" applyAlignment="1">
      <alignment horizontal="center"/>
    </xf>
    <xf numFmtId="165" fontId="9" fillId="2" borderId="4" xfId="5" applyNumberFormat="1" applyFont="1" applyFill="1" applyBorder="1" applyAlignment="1">
      <alignment horizontal="center"/>
    </xf>
    <xf numFmtId="165" fontId="8" fillId="2" borderId="4" xfId="2" applyNumberFormat="1" applyFont="1" applyFill="1" applyBorder="1" applyAlignment="1">
      <alignment horizontal="center"/>
    </xf>
    <xf numFmtId="165" fontId="9" fillId="2" borderId="4" xfId="2" applyNumberFormat="1" applyFont="1" applyFill="1" applyBorder="1" applyAlignment="1">
      <alignment horizontal="center"/>
    </xf>
    <xf numFmtId="165" fontId="9" fillId="2" borderId="7" xfId="5" applyNumberFormat="1" applyFont="1" applyFill="1" applyBorder="1" applyAlignment="1">
      <alignment horizontal="center"/>
    </xf>
    <xf numFmtId="165" fontId="8" fillId="2" borderId="9" xfId="2" applyNumberFormat="1" applyFont="1" applyFill="1" applyBorder="1" applyAlignment="1">
      <alignment horizontal="center"/>
    </xf>
    <xf numFmtId="165" fontId="2" fillId="2" borderId="4" xfId="3" applyNumberFormat="1" applyFill="1" applyBorder="1" applyAlignment="1">
      <alignment horizontal="center"/>
    </xf>
    <xf numFmtId="165" fontId="8" fillId="2" borderId="9" xfId="5" applyNumberFormat="1" applyFont="1" applyFill="1" applyBorder="1" applyAlignment="1">
      <alignment horizontal="center"/>
    </xf>
    <xf numFmtId="165" fontId="15" fillId="4" borderId="10" xfId="5" applyNumberFormat="1" applyFont="1" applyFill="1" applyBorder="1" applyAlignment="1">
      <alignment horizontal="center"/>
    </xf>
    <xf numFmtId="165" fontId="15" fillId="4" borderId="10" xfId="5" applyNumberFormat="1" applyFont="1" applyFill="1" applyBorder="1" applyAlignment="1">
      <alignment horizontal="center" wrapText="1"/>
    </xf>
    <xf numFmtId="165" fontId="9" fillId="2" borderId="0" xfId="5" applyNumberFormat="1" applyFont="1" applyFill="1" applyBorder="1" applyAlignment="1">
      <alignment horizontal="center" wrapText="1"/>
    </xf>
    <xf numFmtId="165" fontId="15" fillId="4" borderId="11" xfId="5" applyNumberFormat="1" applyFont="1" applyFill="1" applyBorder="1" applyAlignment="1">
      <alignment horizontal="center" wrapText="1"/>
    </xf>
    <xf numFmtId="165" fontId="15" fillId="4" borderId="0" xfId="5" applyNumberFormat="1" applyFont="1" applyFill="1" applyBorder="1" applyAlignment="1">
      <alignment horizontal="center" wrapText="1"/>
    </xf>
    <xf numFmtId="165" fontId="15" fillId="4" borderId="1" xfId="5" applyNumberFormat="1" applyFont="1" applyFill="1" applyBorder="1" applyAlignment="1">
      <alignment horizontal="center"/>
    </xf>
    <xf numFmtId="165" fontId="15" fillId="4" borderId="0" xfId="5" applyNumberFormat="1" applyFont="1" applyFill="1" applyBorder="1" applyAlignment="1">
      <alignment horizontal="center" vertical="center" wrapText="1"/>
    </xf>
    <xf numFmtId="165" fontId="15" fillId="4" borderId="11" xfId="5" applyNumberFormat="1" applyFont="1" applyFill="1" applyBorder="1" applyAlignment="1">
      <alignment horizontal="center"/>
    </xf>
    <xf numFmtId="165" fontId="9" fillId="4" borderId="4" xfId="5" applyNumberFormat="1" applyFont="1" applyFill="1" applyBorder="1" applyAlignment="1">
      <alignment horizontal="center"/>
    </xf>
    <xf numFmtId="165" fontId="9" fillId="4" borderId="0" xfId="5" applyNumberFormat="1" applyFont="1" applyFill="1" applyBorder="1" applyAlignment="1">
      <alignment horizontal="center"/>
    </xf>
    <xf numFmtId="165" fontId="2" fillId="2" borderId="4" xfId="3" applyNumberFormat="1" applyFont="1" applyFill="1" applyBorder="1" applyAlignment="1">
      <alignment horizontal="center"/>
    </xf>
    <xf numFmtId="0" fontId="2" fillId="0" borderId="0" xfId="3" applyFont="1"/>
    <xf numFmtId="165" fontId="15" fillId="4" borderId="1" xfId="5" applyNumberFormat="1" applyFont="1" applyFill="1" applyBorder="1" applyAlignment="1">
      <alignment horizontal="center" vertical="top"/>
    </xf>
    <xf numFmtId="165" fontId="15" fillId="4" borderId="0" xfId="5" applyNumberFormat="1" applyFont="1" applyFill="1" applyBorder="1" applyAlignment="1">
      <alignment horizontal="center"/>
    </xf>
    <xf numFmtId="165" fontId="9" fillId="4" borderId="0" xfId="5" applyNumberFormat="1" applyFont="1" applyFill="1" applyBorder="1" applyAlignment="1">
      <alignment horizontal="center" vertical="top" wrapText="1"/>
    </xf>
    <xf numFmtId="0" fontId="2" fillId="4" borderId="0" xfId="3" applyFill="1"/>
    <xf numFmtId="165" fontId="9" fillId="4" borderId="0" xfId="5" applyNumberFormat="1" applyFont="1" applyFill="1" applyBorder="1" applyAlignment="1">
      <alignment horizontal="center" wrapText="1"/>
    </xf>
    <xf numFmtId="165" fontId="9" fillId="4" borderId="1" xfId="5" applyNumberFormat="1" applyFont="1" applyFill="1" applyBorder="1" applyAlignment="1">
      <alignment horizontal="center"/>
    </xf>
    <xf numFmtId="0" fontId="13" fillId="2" borderId="0" xfId="4" applyNumberFormat="1" applyFont="1" applyFill="1" applyBorder="1" applyAlignment="1">
      <alignment horizontal="center" wrapText="1"/>
    </xf>
    <xf numFmtId="0" fontId="13" fillId="0" borderId="0" xfId="3" applyFont="1" applyAlignment="1">
      <alignment wrapText="1"/>
    </xf>
    <xf numFmtId="0" fontId="18" fillId="4" borderId="0" xfId="0" applyFont="1" applyFill="1" applyAlignment="1">
      <alignment wrapText="1"/>
    </xf>
    <xf numFmtId="0" fontId="13" fillId="2" borderId="0" xfId="2" applyFont="1" applyFill="1" applyBorder="1" applyAlignment="1">
      <alignment horizontal="center" wrapText="1"/>
    </xf>
    <xf numFmtId="165" fontId="13" fillId="2" borderId="0" xfId="5" applyNumberFormat="1" applyFont="1" applyFill="1" applyBorder="1" applyAlignment="1">
      <alignment horizontal="center" wrapText="1"/>
    </xf>
    <xf numFmtId="165" fontId="13" fillId="2" borderId="1" xfId="5" applyNumberFormat="1" applyFont="1" applyFill="1" applyBorder="1" applyAlignment="1">
      <alignment horizontal="center" wrapText="1"/>
    </xf>
    <xf numFmtId="165" fontId="13" fillId="2" borderId="0" xfId="2" applyNumberFormat="1" applyFont="1" applyFill="1" applyBorder="1" applyAlignment="1">
      <alignment horizontal="center" wrapText="1"/>
    </xf>
    <xf numFmtId="165" fontId="13" fillId="3" borderId="6" xfId="2" applyNumberFormat="1" applyFont="1" applyFill="1" applyBorder="1" applyAlignment="1">
      <alignment horizontal="center" wrapText="1"/>
    </xf>
    <xf numFmtId="165" fontId="17" fillId="4" borderId="10" xfId="5" applyNumberFormat="1" applyFont="1" applyFill="1" applyBorder="1" applyAlignment="1">
      <alignment horizontal="center" wrapText="1"/>
    </xf>
    <xf numFmtId="165" fontId="13" fillId="4" borderId="0" xfId="5" applyNumberFormat="1" applyFont="1" applyFill="1" applyBorder="1" applyAlignment="1">
      <alignment horizontal="center" wrapText="1"/>
    </xf>
    <xf numFmtId="0" fontId="13" fillId="4" borderId="0" xfId="3" applyFont="1" applyFill="1" applyAlignment="1">
      <alignment wrapText="1"/>
    </xf>
    <xf numFmtId="165" fontId="13" fillId="2" borderId="6" xfId="2" applyNumberFormat="1" applyFont="1" applyFill="1" applyBorder="1" applyAlignment="1">
      <alignment horizontal="center" wrapText="1"/>
    </xf>
    <xf numFmtId="165" fontId="13" fillId="2" borderId="0" xfId="3" applyNumberFormat="1" applyFont="1" applyFill="1" applyBorder="1" applyAlignment="1">
      <alignment horizontal="center" wrapText="1"/>
    </xf>
    <xf numFmtId="165" fontId="13" fillId="2" borderId="6" xfId="5" applyNumberFormat="1" applyFont="1" applyFill="1" applyBorder="1" applyAlignment="1">
      <alignment horizontal="center" wrapText="1"/>
    </xf>
    <xf numFmtId="165" fontId="9" fillId="4" borderId="1" xfId="5" applyNumberFormat="1" applyFont="1" applyFill="1" applyBorder="1" applyAlignment="1">
      <alignment horizontal="center" wrapText="1"/>
    </xf>
    <xf numFmtId="165" fontId="13" fillId="4" borderId="1" xfId="5" applyNumberFormat="1" applyFont="1" applyFill="1" applyBorder="1" applyAlignment="1">
      <alignment horizontal="center" wrapText="1"/>
    </xf>
    <xf numFmtId="165" fontId="15" fillId="4" borderId="10" xfId="5" applyNumberFormat="1" applyFont="1" applyFill="1" applyBorder="1" applyAlignment="1">
      <alignment horizontal="center" vertical="center" wrapText="1"/>
    </xf>
    <xf numFmtId="165" fontId="8" fillId="4" borderId="3" xfId="2" applyNumberFormat="1" applyFont="1" applyFill="1" applyBorder="1" applyAlignment="1">
      <alignment horizontal="center"/>
    </xf>
    <xf numFmtId="165" fontId="8" fillId="4" borderId="6" xfId="2" applyNumberFormat="1" applyFont="1" applyFill="1" applyBorder="1" applyAlignment="1">
      <alignment horizontal="center"/>
    </xf>
    <xf numFmtId="165" fontId="13" fillId="4" borderId="6" xfId="2" applyNumberFormat="1" applyFont="1" applyFill="1" applyBorder="1" applyAlignment="1">
      <alignment horizontal="center" wrapText="1"/>
    </xf>
    <xf numFmtId="165" fontId="8" fillId="4" borderId="0" xfId="2" applyNumberFormat="1" applyFont="1" applyFill="1" applyBorder="1" applyAlignment="1">
      <alignment horizontal="center"/>
    </xf>
    <xf numFmtId="0" fontId="16" fillId="4" borderId="0" xfId="3" applyFont="1" applyFill="1" applyAlignment="1">
      <alignment wrapText="1"/>
    </xf>
    <xf numFmtId="165" fontId="13" fillId="4" borderId="0" xfId="2" applyNumberFormat="1" applyFont="1" applyFill="1" applyBorder="1" applyAlignment="1">
      <alignment horizontal="center" wrapText="1"/>
    </xf>
    <xf numFmtId="165" fontId="9" fillId="5" borderId="0" xfId="5" applyNumberFormat="1" applyFont="1" applyFill="1" applyBorder="1" applyAlignment="1">
      <alignment horizontal="center"/>
    </xf>
    <xf numFmtId="165" fontId="2" fillId="2" borderId="0" xfId="3" applyNumberFormat="1" applyFont="1" applyFill="1" applyBorder="1" applyAlignment="1">
      <alignment horizontal="center"/>
    </xf>
    <xf numFmtId="0" fontId="7" fillId="2" borderId="1" xfId="4" applyNumberFormat="1" applyFont="1" applyFill="1" applyBorder="1" applyAlignment="1">
      <alignment horizontal="center"/>
    </xf>
    <xf numFmtId="0" fontId="13" fillId="0" borderId="1" xfId="3" applyFont="1" applyBorder="1" applyAlignment="1">
      <alignment wrapText="1"/>
    </xf>
    <xf numFmtId="0" fontId="4" fillId="2" borderId="1" xfId="2" applyNumberFormat="1" applyFont="1" applyFill="1" applyBorder="1" applyAlignment="1">
      <alignment horizontal="centerContinuous"/>
    </xf>
    <xf numFmtId="49" fontId="3" fillId="2" borderId="1" xfId="2" applyNumberFormat="1" applyFont="1" applyFill="1" applyBorder="1" applyAlignment="1">
      <alignment horizontal="centerContinuous"/>
    </xf>
    <xf numFmtId="0" fontId="3" fillId="2" borderId="1" xfId="2" applyFont="1" applyFill="1" applyBorder="1" applyAlignment="1">
      <alignment horizontal="centerContinuous"/>
    </xf>
    <xf numFmtId="0" fontId="2" fillId="0" borderId="0" xfId="3" applyBorder="1"/>
    <xf numFmtId="165" fontId="8" fillId="2" borderId="1" xfId="5" applyNumberFormat="1" applyFont="1" applyFill="1" applyBorder="1" applyAlignment="1">
      <alignment horizontal="center"/>
    </xf>
    <xf numFmtId="165" fontId="8" fillId="4" borderId="1" xfId="2" applyNumberFormat="1" applyFont="1" applyFill="1" applyBorder="1" applyAlignment="1">
      <alignment horizontal="center"/>
    </xf>
    <xf numFmtId="165" fontId="8" fillId="4" borderId="7" xfId="2" applyNumberFormat="1" applyFont="1" applyFill="1" applyBorder="1" applyAlignment="1">
      <alignment horizontal="center"/>
    </xf>
    <xf numFmtId="165" fontId="8" fillId="4" borderId="4" xfId="2" applyNumberFormat="1" applyFont="1" applyFill="1" applyBorder="1" applyAlignment="1">
      <alignment horizontal="center"/>
    </xf>
    <xf numFmtId="165" fontId="8" fillId="2" borderId="1" xfId="2" applyNumberFormat="1" applyFont="1" applyFill="1" applyBorder="1" applyAlignment="1">
      <alignment horizontal="center"/>
    </xf>
    <xf numFmtId="165" fontId="9" fillId="4" borderId="7" xfId="5" applyNumberFormat="1" applyFont="1" applyFill="1" applyBorder="1" applyAlignment="1">
      <alignment horizontal="center"/>
    </xf>
    <xf numFmtId="165" fontId="8" fillId="3" borderId="1" xfId="2" applyNumberFormat="1" applyFont="1" applyFill="1" applyBorder="1" applyAlignment="1">
      <alignment horizontal="center"/>
    </xf>
    <xf numFmtId="165" fontId="8" fillId="3" borderId="7" xfId="2" applyNumberFormat="1" applyFont="1" applyFill="1" applyBorder="1" applyAlignment="1">
      <alignment horizontal="center"/>
    </xf>
    <xf numFmtId="165" fontId="9" fillId="5" borderId="4" xfId="5" applyNumberFormat="1" applyFont="1" applyFill="1" applyBorder="1" applyAlignment="1">
      <alignment horizontal="center"/>
    </xf>
    <xf numFmtId="3" fontId="2" fillId="3" borderId="0" xfId="3" applyNumberFormat="1" applyFill="1"/>
    <xf numFmtId="0" fontId="2" fillId="0" borderId="2" xfId="3" applyBorder="1"/>
    <xf numFmtId="165" fontId="2" fillId="0" borderId="4" xfId="3" applyNumberFormat="1" applyBorder="1"/>
    <xf numFmtId="0" fontId="2" fillId="0" borderId="2" xfId="3" applyFont="1" applyBorder="1"/>
    <xf numFmtId="0" fontId="11" fillId="0" borderId="0" xfId="3" applyFont="1"/>
    <xf numFmtId="165" fontId="2" fillId="0" borderId="0" xfId="3" applyNumberFormat="1" applyBorder="1"/>
    <xf numFmtId="49" fontId="5" fillId="2" borderId="0" xfId="2" applyNumberFormat="1" applyFont="1" applyFill="1" applyBorder="1"/>
    <xf numFmtId="49" fontId="6" fillId="2" borderId="0" xfId="2" applyNumberFormat="1" applyFont="1" applyFill="1" applyBorder="1"/>
    <xf numFmtId="164" fontId="7" fillId="2" borderId="0" xfId="4" applyNumberFormat="1" applyFont="1" applyFill="1" applyBorder="1" applyAlignment="1">
      <alignment horizontal="center"/>
    </xf>
    <xf numFmtId="164" fontId="7" fillId="3" borderId="0" xfId="4" applyNumberFormat="1" applyFont="1" applyFill="1" applyBorder="1" applyAlignment="1">
      <alignment horizontal="center"/>
    </xf>
    <xf numFmtId="0" fontId="7" fillId="2" borderId="4" xfId="4" applyNumberFormat="1" applyFont="1" applyFill="1" applyBorder="1" applyAlignment="1">
      <alignment horizontal="center"/>
    </xf>
    <xf numFmtId="0" fontId="7" fillId="3" borderId="0" xfId="4" applyNumberFormat="1" applyFont="1" applyFill="1" applyBorder="1" applyAlignment="1">
      <alignment horizontal="center"/>
    </xf>
    <xf numFmtId="0" fontId="9" fillId="0" borderId="4" xfId="2" applyFont="1" applyFill="1" applyBorder="1"/>
    <xf numFmtId="0" fontId="9" fillId="0" borderId="0" xfId="2" applyFont="1" applyFill="1" applyBorder="1"/>
    <xf numFmtId="165" fontId="9" fillId="0" borderId="0" xfId="5" applyNumberFormat="1" applyFont="1" applyFill="1" applyBorder="1" applyAlignment="1">
      <alignment horizontal="center"/>
    </xf>
    <xf numFmtId="165" fontId="13" fillId="0" borderId="0" xfId="5" applyNumberFormat="1" applyFont="1" applyFill="1" applyBorder="1" applyAlignment="1">
      <alignment horizontal="center" wrapText="1"/>
    </xf>
    <xf numFmtId="0" fontId="2" fillId="0" borderId="0" xfId="3" applyFill="1"/>
    <xf numFmtId="0" fontId="12" fillId="0" borderId="0" xfId="2" applyNumberFormat="1" applyFont="1" applyFill="1" applyBorder="1" applyAlignment="1">
      <alignment horizontal="center"/>
    </xf>
    <xf numFmtId="49" fontId="7" fillId="0" borderId="0" xfId="2" applyNumberFormat="1" applyFont="1" applyFill="1" applyBorder="1" applyAlignment="1">
      <alignment horizontal="left"/>
    </xf>
    <xf numFmtId="0" fontId="13" fillId="0" borderId="0" xfId="2" applyFont="1" applyFill="1" applyBorder="1" applyAlignment="1">
      <alignment horizontal="center"/>
    </xf>
    <xf numFmtId="0" fontId="13" fillId="0" borderId="4" xfId="2" applyFont="1" applyFill="1" applyBorder="1" applyAlignment="1">
      <alignment horizontal="center"/>
    </xf>
    <xf numFmtId="0" fontId="14" fillId="0" borderId="1" xfId="2" applyFont="1" applyFill="1" applyBorder="1" applyAlignment="1">
      <alignment wrapText="1"/>
    </xf>
    <xf numFmtId="0" fontId="18" fillId="0" borderId="0" xfId="0" applyFont="1" applyFill="1" applyAlignment="1">
      <alignment wrapText="1"/>
    </xf>
    <xf numFmtId="49" fontId="12" fillId="0" borderId="1" xfId="2" applyNumberFormat="1" applyFont="1" applyFill="1" applyBorder="1"/>
    <xf numFmtId="0" fontId="7" fillId="0" borderId="0" xfId="2" applyNumberFormat="1" applyFont="1" applyFill="1" applyBorder="1" applyAlignment="1">
      <alignment horizontal="left" wrapText="1"/>
    </xf>
    <xf numFmtId="9" fontId="13" fillId="0" borderId="0" xfId="2" applyNumberFormat="1" applyFont="1" applyFill="1" applyBorder="1" applyAlignment="1">
      <alignment horizontal="center"/>
    </xf>
    <xf numFmtId="9" fontId="13" fillId="0" borderId="4" xfId="2" applyNumberFormat="1" applyFont="1" applyFill="1" applyBorder="1" applyAlignment="1">
      <alignment horizontal="center"/>
    </xf>
    <xf numFmtId="9" fontId="13" fillId="0" borderId="1" xfId="2" applyNumberFormat="1" applyFont="1" applyFill="1" applyBorder="1" applyAlignment="1">
      <alignment horizontal="center"/>
    </xf>
    <xf numFmtId="9" fontId="13" fillId="0" borderId="0" xfId="1" applyFont="1" applyFill="1" applyBorder="1" applyAlignment="1">
      <alignment horizontal="center"/>
    </xf>
    <xf numFmtId="0" fontId="13" fillId="0" borderId="1" xfId="2" applyFont="1" applyFill="1" applyBorder="1" applyAlignment="1">
      <alignment vertical="center" wrapText="1"/>
    </xf>
    <xf numFmtId="0" fontId="2" fillId="0" borderId="1" xfId="3" applyFill="1" applyBorder="1"/>
    <xf numFmtId="0" fontId="2" fillId="0" borderId="5" xfId="4" applyNumberFormat="1" applyFont="1" applyBorder="1"/>
    <xf numFmtId="0" fontId="13" fillId="0" borderId="5" xfId="4" applyNumberFormat="1" applyFont="1" applyBorder="1" applyAlignment="1">
      <alignment wrapText="1"/>
    </xf>
    <xf numFmtId="0" fontId="14" fillId="0" borderId="0" xfId="2" applyFont="1" applyFill="1" applyBorder="1" applyAlignment="1">
      <alignment wrapText="1"/>
    </xf>
    <xf numFmtId="165" fontId="9" fillId="2" borderId="1" xfId="5" applyNumberFormat="1" applyFont="1" applyFill="1" applyBorder="1" applyAlignment="1">
      <alignment horizontal="center" wrapText="1"/>
    </xf>
    <xf numFmtId="165" fontId="8" fillId="2" borderId="7" xfId="2" applyNumberFormat="1" applyFont="1" applyFill="1" applyBorder="1" applyAlignment="1">
      <alignment horizontal="center"/>
    </xf>
    <xf numFmtId="165" fontId="9" fillId="0" borderId="4" xfId="5" applyNumberFormat="1" applyFont="1" applyFill="1" applyBorder="1" applyAlignment="1">
      <alignment horizontal="center"/>
    </xf>
    <xf numFmtId="165" fontId="9" fillId="0" borderId="0" xfId="5" applyNumberFormat="1" applyFont="1" applyFill="1" applyBorder="1" applyAlignment="1">
      <alignment horizontal="center" wrapText="1"/>
    </xf>
  </cellXfs>
  <cellStyles count="6">
    <cellStyle name="Comma 5" xfId="5"/>
    <cellStyle name="Normal" xfId="0" builtinId="0"/>
    <cellStyle name="Normal 2" xfId="3"/>
    <cellStyle name="Normal_APA - March 2010 Financials - 100414" xfId="4"/>
    <cellStyle name="Normal_PSCB financials reporting template"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el\Google%20Drive\EdOps%20-%20Templates%20&amp;%20Research%20-%20Finance\1.%20Budgeting\XYZ%20PCS%20-%20SY15-16%20Budget%20Template%20-%20Mapp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el\Google%20Drive\Meridian-BP\FY2013%20(1)\Budget\FY16\Meridian%205-Year%20Pro%20Forma%20-%20Expansion%20&amp;%20Salary%20Modeling%20-%20v3%20-%204-9-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2"/>
      <sheetName val="IS3"/>
      <sheetName val="IS4"/>
      <sheetName val="IS4m"/>
      <sheetName val="Budget Charts"/>
      <sheetName val="VizPP"/>
      <sheetName val="IS2F"/>
      <sheetName val="IS4F"/>
      <sheetName val="IS2L"/>
      <sheetName val="IS4L"/>
      <sheetName val="IS4D"/>
      <sheetName val="IS4P"/>
      <sheetName val="IS2BH"/>
      <sheetName val="ISP"/>
      <sheetName val="ISPm"/>
      <sheetName val="Error"/>
      <sheetName val="Pop"/>
      <sheetName val="PPF Inputs"/>
      <sheetName val="Rev-Loc"/>
      <sheetName val="Rev-Fed"/>
      <sheetName val="Rev-Oth"/>
      <sheetName val="Roster"/>
      <sheetName val="Exp-Per"/>
      <sheetName val="Exp-Stu"/>
      <sheetName val="Exp-Ofc"/>
      <sheetName val="Exp-Occ"/>
      <sheetName val="Exp-CapEx"/>
      <sheetName val="HIS4-PY"/>
      <sheetName val="HIS4-CY"/>
      <sheetName val="HBS4"/>
      <sheetName val="Data"/>
      <sheetName val="DataPP"/>
      <sheetName val="DataF"/>
      <sheetName val="Department"/>
      <sheetName val="COA Mapping"/>
      <sheetName val="Setup"/>
      <sheetName val="Alloc"/>
      <sheetName val="Class"/>
      <sheetName val="Accounts"/>
      <sheetName val="CF Bloc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6">
          <cell r="C46">
            <v>5</v>
          </cell>
        </row>
      </sheetData>
      <sheetData sheetId="17">
        <row r="14">
          <cell r="H14">
            <v>3000</v>
          </cell>
        </row>
      </sheetData>
      <sheetData sheetId="18"/>
      <sheetData sheetId="19"/>
      <sheetData sheetId="20"/>
      <sheetData sheetId="21"/>
      <sheetData sheetId="22">
        <row r="11">
          <cell r="K11">
            <v>1.03</v>
          </cell>
        </row>
        <row r="302">
          <cell r="H302">
            <v>0</v>
          </cell>
          <cell r="I302">
            <v>0</v>
          </cell>
          <cell r="J302">
            <v>0</v>
          </cell>
          <cell r="K302">
            <v>0</v>
          </cell>
          <cell r="L302">
            <v>7</v>
          </cell>
          <cell r="M302">
            <v>7</v>
          </cell>
          <cell r="N302">
            <v>7</v>
          </cell>
          <cell r="O302">
            <v>7</v>
          </cell>
          <cell r="P302">
            <v>7</v>
          </cell>
          <cell r="Q302">
            <v>14.7</v>
          </cell>
          <cell r="R302">
            <v>14.7</v>
          </cell>
          <cell r="S302">
            <v>14.7</v>
          </cell>
          <cell r="T302">
            <v>14.7</v>
          </cell>
          <cell r="U302">
            <v>14.7</v>
          </cell>
          <cell r="V302">
            <v>14.7</v>
          </cell>
          <cell r="W302">
            <v>14.7</v>
          </cell>
          <cell r="X302">
            <v>14.7</v>
          </cell>
          <cell r="Y302">
            <v>14.7</v>
          </cell>
          <cell r="Z302">
            <v>14.7</v>
          </cell>
          <cell r="AA302">
            <v>14.7</v>
          </cell>
          <cell r="AB302">
            <v>14.7</v>
          </cell>
          <cell r="AC302">
            <v>14.7</v>
          </cell>
          <cell r="AD302">
            <v>14.7</v>
          </cell>
          <cell r="AE302">
            <v>14.7</v>
          </cell>
          <cell r="AF302">
            <v>14.7</v>
          </cell>
          <cell r="AG302">
            <v>14.7</v>
          </cell>
          <cell r="AH302">
            <v>14.7</v>
          </cell>
          <cell r="AI302">
            <v>14.7</v>
          </cell>
          <cell r="AJ302">
            <v>14.7</v>
          </cell>
          <cell r="AK302">
            <v>14.7</v>
          </cell>
          <cell r="AL302">
            <v>14.7</v>
          </cell>
          <cell r="AM302">
            <v>14.7</v>
          </cell>
          <cell r="AN302">
            <v>14.7</v>
          </cell>
          <cell r="AO302">
            <v>14.7</v>
          </cell>
          <cell r="AP302">
            <v>14.7</v>
          </cell>
          <cell r="AQ302">
            <v>14.7</v>
          </cell>
          <cell r="AR302">
            <v>14.7</v>
          </cell>
          <cell r="AS302">
            <v>14.7</v>
          </cell>
          <cell r="AT302">
            <v>14.7</v>
          </cell>
          <cell r="AU302">
            <v>14.7</v>
          </cell>
          <cell r="AV302">
            <v>14.7</v>
          </cell>
          <cell r="AW302">
            <v>14.7</v>
          </cell>
          <cell r="AX302">
            <v>14.7</v>
          </cell>
          <cell r="AY302">
            <v>14.7</v>
          </cell>
          <cell r="AZ302">
            <v>14.7</v>
          </cell>
        </row>
        <row r="309">
          <cell r="H309">
            <v>5</v>
          </cell>
          <cell r="I309">
            <v>0</v>
          </cell>
          <cell r="J309">
            <v>0</v>
          </cell>
          <cell r="K309">
            <v>0</v>
          </cell>
          <cell r="L309">
            <v>3</v>
          </cell>
          <cell r="M309">
            <v>3</v>
          </cell>
          <cell r="N309">
            <v>3</v>
          </cell>
          <cell r="O309">
            <v>3</v>
          </cell>
          <cell r="P309">
            <v>3</v>
          </cell>
          <cell r="Q309">
            <v>3</v>
          </cell>
          <cell r="R309">
            <v>3</v>
          </cell>
          <cell r="S309">
            <v>3</v>
          </cell>
          <cell r="T309">
            <v>3</v>
          </cell>
          <cell r="U309">
            <v>3</v>
          </cell>
          <cell r="V309">
            <v>3</v>
          </cell>
          <cell r="W309">
            <v>3</v>
          </cell>
          <cell r="X309">
            <v>3</v>
          </cell>
          <cell r="Y309">
            <v>3</v>
          </cell>
          <cell r="Z309">
            <v>3</v>
          </cell>
          <cell r="AA309">
            <v>3</v>
          </cell>
          <cell r="AB309">
            <v>3</v>
          </cell>
          <cell r="AC309">
            <v>3</v>
          </cell>
          <cell r="AD309">
            <v>3</v>
          </cell>
          <cell r="AE309">
            <v>3</v>
          </cell>
          <cell r="AF309">
            <v>3</v>
          </cell>
          <cell r="AG309">
            <v>3</v>
          </cell>
          <cell r="AH309">
            <v>3</v>
          </cell>
          <cell r="AI309">
            <v>3</v>
          </cell>
          <cell r="AJ309">
            <v>3</v>
          </cell>
          <cell r="AK309">
            <v>3</v>
          </cell>
          <cell r="AL309">
            <v>3</v>
          </cell>
          <cell r="AM309">
            <v>3</v>
          </cell>
          <cell r="AN309">
            <v>3</v>
          </cell>
          <cell r="AO309">
            <v>3</v>
          </cell>
          <cell r="AP309">
            <v>3</v>
          </cell>
          <cell r="AQ309">
            <v>3</v>
          </cell>
          <cell r="AR309">
            <v>3</v>
          </cell>
          <cell r="AS309">
            <v>3</v>
          </cell>
          <cell r="AT309">
            <v>3</v>
          </cell>
          <cell r="AU309">
            <v>3</v>
          </cell>
          <cell r="AV309">
            <v>3</v>
          </cell>
          <cell r="AW309">
            <v>3</v>
          </cell>
          <cell r="AX309">
            <v>3</v>
          </cell>
          <cell r="AY309">
            <v>3</v>
          </cell>
          <cell r="AZ309">
            <v>3</v>
          </cell>
        </row>
        <row r="310">
          <cell r="H310">
            <v>0</v>
          </cell>
          <cell r="I310">
            <v>0</v>
          </cell>
          <cell r="J310">
            <v>1</v>
          </cell>
          <cell r="K310">
            <v>1</v>
          </cell>
          <cell r="L310">
            <v>3</v>
          </cell>
          <cell r="M310">
            <v>3</v>
          </cell>
          <cell r="N310">
            <v>3</v>
          </cell>
          <cell r="O310">
            <v>3</v>
          </cell>
          <cell r="P310">
            <v>3</v>
          </cell>
          <cell r="Q310">
            <v>3</v>
          </cell>
          <cell r="R310">
            <v>3</v>
          </cell>
          <cell r="S310">
            <v>3</v>
          </cell>
          <cell r="T310">
            <v>3</v>
          </cell>
          <cell r="U310">
            <v>3</v>
          </cell>
          <cell r="V310">
            <v>3</v>
          </cell>
          <cell r="W310">
            <v>3</v>
          </cell>
          <cell r="X310">
            <v>3</v>
          </cell>
          <cell r="Y310">
            <v>3</v>
          </cell>
          <cell r="Z310">
            <v>3</v>
          </cell>
          <cell r="AA310">
            <v>3</v>
          </cell>
          <cell r="AB310">
            <v>3</v>
          </cell>
          <cell r="AC310">
            <v>3</v>
          </cell>
          <cell r="AD310">
            <v>3</v>
          </cell>
          <cell r="AE310">
            <v>3</v>
          </cell>
          <cell r="AF310">
            <v>3</v>
          </cell>
          <cell r="AG310">
            <v>3</v>
          </cell>
          <cell r="AH310">
            <v>3</v>
          </cell>
          <cell r="AI310">
            <v>3</v>
          </cell>
          <cell r="AJ310">
            <v>3</v>
          </cell>
          <cell r="AK310">
            <v>3</v>
          </cell>
          <cell r="AL310">
            <v>3</v>
          </cell>
          <cell r="AM310">
            <v>3</v>
          </cell>
          <cell r="AN310">
            <v>3</v>
          </cell>
          <cell r="AO310">
            <v>3</v>
          </cell>
          <cell r="AP310">
            <v>3</v>
          </cell>
          <cell r="AQ310">
            <v>3</v>
          </cell>
          <cell r="AR310">
            <v>3</v>
          </cell>
          <cell r="AS310">
            <v>3</v>
          </cell>
          <cell r="AT310">
            <v>3</v>
          </cell>
          <cell r="AU310">
            <v>3</v>
          </cell>
          <cell r="AV310">
            <v>3</v>
          </cell>
          <cell r="AW310">
            <v>3</v>
          </cell>
          <cell r="AX310">
            <v>3</v>
          </cell>
          <cell r="AY310">
            <v>3</v>
          </cell>
          <cell r="AZ310">
            <v>3</v>
          </cell>
        </row>
        <row r="311">
          <cell r="H311">
            <v>5</v>
          </cell>
          <cell r="I311">
            <v>0</v>
          </cell>
          <cell r="J311">
            <v>1</v>
          </cell>
          <cell r="K311">
            <v>1</v>
          </cell>
          <cell r="L311">
            <v>13</v>
          </cell>
          <cell r="M311">
            <v>13</v>
          </cell>
          <cell r="N311">
            <v>13</v>
          </cell>
          <cell r="O311">
            <v>13</v>
          </cell>
          <cell r="P311">
            <v>13</v>
          </cell>
          <cell r="Q311">
            <v>20.7</v>
          </cell>
          <cell r="R311">
            <v>20.7</v>
          </cell>
          <cell r="S311">
            <v>20.7</v>
          </cell>
          <cell r="T311">
            <v>20.7</v>
          </cell>
          <cell r="U311">
            <v>20.7</v>
          </cell>
          <cell r="V311">
            <v>20.7</v>
          </cell>
          <cell r="W311">
            <v>20.7</v>
          </cell>
          <cell r="X311">
            <v>20.7</v>
          </cell>
          <cell r="Y311">
            <v>20.7</v>
          </cell>
          <cell r="Z311">
            <v>20.7</v>
          </cell>
          <cell r="AA311">
            <v>20.7</v>
          </cell>
          <cell r="AB311">
            <v>20.7</v>
          </cell>
          <cell r="AC311">
            <v>20.7</v>
          </cell>
          <cell r="AD311">
            <v>20.7</v>
          </cell>
          <cell r="AE311">
            <v>20.7</v>
          </cell>
          <cell r="AF311">
            <v>20.7</v>
          </cell>
          <cell r="AG311">
            <v>20.7</v>
          </cell>
          <cell r="AH311">
            <v>20.7</v>
          </cell>
          <cell r="AI311">
            <v>20.7</v>
          </cell>
          <cell r="AJ311">
            <v>20.7</v>
          </cell>
          <cell r="AK311">
            <v>20.7</v>
          </cell>
          <cell r="AL311">
            <v>20.7</v>
          </cell>
          <cell r="AM311">
            <v>20.7</v>
          </cell>
          <cell r="AN311">
            <v>20.7</v>
          </cell>
          <cell r="AO311">
            <v>20.7</v>
          </cell>
          <cell r="AP311">
            <v>20.7</v>
          </cell>
          <cell r="AQ311">
            <v>20.7</v>
          </cell>
          <cell r="AR311">
            <v>20.7</v>
          </cell>
          <cell r="AS311">
            <v>20.7</v>
          </cell>
          <cell r="AT311">
            <v>20.7</v>
          </cell>
          <cell r="AU311">
            <v>20.7</v>
          </cell>
          <cell r="AV311">
            <v>20.7</v>
          </cell>
          <cell r="AW311">
            <v>20.7</v>
          </cell>
          <cell r="AX311">
            <v>20.7</v>
          </cell>
          <cell r="AY311">
            <v>20.7</v>
          </cell>
          <cell r="AZ311">
            <v>20.7</v>
          </cell>
        </row>
      </sheetData>
      <sheetData sheetId="23"/>
      <sheetData sheetId="24"/>
      <sheetData sheetId="25"/>
      <sheetData sheetId="26"/>
      <sheetData sheetId="27"/>
      <sheetData sheetId="28"/>
      <sheetData sheetId="29"/>
      <sheetData sheetId="30">
        <row r="1">
          <cell r="N1">
            <v>1</v>
          </cell>
        </row>
      </sheetData>
      <sheetData sheetId="31"/>
      <sheetData sheetId="32"/>
      <sheetData sheetId="33"/>
      <sheetData sheetId="34"/>
      <sheetData sheetId="35">
        <row r="7">
          <cell r="D7" t="str">
            <v>XYZ Public Charter School</v>
          </cell>
        </row>
        <row r="8">
          <cell r="D8">
            <v>1</v>
          </cell>
        </row>
        <row r="10">
          <cell r="D10">
            <v>4</v>
          </cell>
        </row>
        <row r="11">
          <cell r="D11">
            <v>5</v>
          </cell>
          <cell r="J11">
            <v>6</v>
          </cell>
        </row>
        <row r="12">
          <cell r="D12">
            <v>5</v>
          </cell>
        </row>
        <row r="17">
          <cell r="H17" t="str">
            <v>SY11-12</v>
          </cell>
          <cell r="I17" t="str">
            <v>Past</v>
          </cell>
        </row>
        <row r="18">
          <cell r="H18" t="str">
            <v>SY12-13</v>
          </cell>
          <cell r="I18" t="str">
            <v>Past</v>
          </cell>
        </row>
        <row r="19">
          <cell r="H19" t="str">
            <v>SY13-14</v>
          </cell>
          <cell r="I19" t="str">
            <v>Past</v>
          </cell>
        </row>
        <row r="20">
          <cell r="H20" t="str">
            <v>SY14-15</v>
          </cell>
          <cell r="I20" t="str">
            <v>Current</v>
          </cell>
        </row>
        <row r="21">
          <cell r="H21" t="str">
            <v>SY15-16</v>
          </cell>
          <cell r="I21" t="str">
            <v>Future</v>
          </cell>
        </row>
        <row r="22">
          <cell r="H22" t="str">
            <v>SY16-17</v>
          </cell>
          <cell r="I22" t="str">
            <v>Future</v>
          </cell>
        </row>
        <row r="23">
          <cell r="H23" t="str">
            <v>SY17-18</v>
          </cell>
          <cell r="I23" t="str">
            <v>Future</v>
          </cell>
        </row>
        <row r="24">
          <cell r="H24" t="str">
            <v>SY18-19</v>
          </cell>
          <cell r="I24" t="str">
            <v>Future</v>
          </cell>
        </row>
        <row r="25">
          <cell r="H25" t="str">
            <v>SY19-20</v>
          </cell>
          <cell r="I25" t="str">
            <v>Future</v>
          </cell>
        </row>
        <row r="26">
          <cell r="H26" t="str">
            <v>SY20-21</v>
          </cell>
          <cell r="I26" t="str">
            <v>Future</v>
          </cell>
        </row>
        <row r="27">
          <cell r="H27" t="str">
            <v>SY21-22</v>
          </cell>
          <cell r="I27" t="str">
            <v>Future</v>
          </cell>
        </row>
        <row r="28">
          <cell r="H28" t="str">
            <v>SY22-23</v>
          </cell>
          <cell r="I28" t="str">
            <v>Future</v>
          </cell>
        </row>
        <row r="29">
          <cell r="H29" t="str">
            <v>SY23-24</v>
          </cell>
          <cell r="I29" t="str">
            <v>Future</v>
          </cell>
        </row>
        <row r="30">
          <cell r="H30" t="str">
            <v>SY24-25</v>
          </cell>
          <cell r="I30" t="str">
            <v>Future</v>
          </cell>
        </row>
        <row r="31">
          <cell r="H31" t="str">
            <v>SY25-26</v>
          </cell>
          <cell r="I31" t="str">
            <v>Future</v>
          </cell>
        </row>
        <row r="32">
          <cell r="H32" t="str">
            <v>SY26-27</v>
          </cell>
          <cell r="I32" t="str">
            <v>Future</v>
          </cell>
        </row>
        <row r="33">
          <cell r="H33" t="str">
            <v>SY27-28</v>
          </cell>
          <cell r="I33" t="str">
            <v>Future</v>
          </cell>
        </row>
        <row r="34">
          <cell r="H34" t="str">
            <v>SY28-29</v>
          </cell>
          <cell r="I34" t="str">
            <v>Future</v>
          </cell>
        </row>
        <row r="35">
          <cell r="H35" t="str">
            <v>SY29-30</v>
          </cell>
          <cell r="I35" t="str">
            <v>Future</v>
          </cell>
        </row>
        <row r="36">
          <cell r="H36" t="str">
            <v>SY30-31</v>
          </cell>
          <cell r="I36" t="str">
            <v>Future</v>
          </cell>
        </row>
        <row r="37">
          <cell r="H37" t="str">
            <v>SY31-32</v>
          </cell>
          <cell r="I37" t="str">
            <v>Future</v>
          </cell>
        </row>
        <row r="38">
          <cell r="H38" t="str">
            <v>SY32-33</v>
          </cell>
          <cell r="I38" t="str">
            <v>Future</v>
          </cell>
        </row>
        <row r="39">
          <cell r="H39" t="str">
            <v>SY33-34</v>
          </cell>
          <cell r="I39" t="str">
            <v>Future</v>
          </cell>
        </row>
        <row r="40">
          <cell r="H40" t="str">
            <v>SY34-35</v>
          </cell>
          <cell r="I40" t="str">
            <v>Future</v>
          </cell>
        </row>
        <row r="41">
          <cell r="H41" t="str">
            <v>SY35-36</v>
          </cell>
          <cell r="I41" t="str">
            <v>Future</v>
          </cell>
        </row>
        <row r="42">
          <cell r="H42" t="str">
            <v>SY36-37</v>
          </cell>
          <cell r="I42" t="str">
            <v>Future</v>
          </cell>
        </row>
        <row r="43">
          <cell r="H43" t="str">
            <v>SY37-38</v>
          </cell>
          <cell r="I43" t="str">
            <v>Future</v>
          </cell>
        </row>
        <row r="44">
          <cell r="H44" t="str">
            <v>SY38-39</v>
          </cell>
          <cell r="I44" t="str">
            <v>Future</v>
          </cell>
        </row>
        <row r="45">
          <cell r="H45" t="str">
            <v>SY39-40</v>
          </cell>
          <cell r="I45" t="str">
            <v>Future</v>
          </cell>
        </row>
        <row r="46">
          <cell r="H46" t="str">
            <v>SY40-41</v>
          </cell>
          <cell r="I46" t="str">
            <v>Future</v>
          </cell>
        </row>
        <row r="47">
          <cell r="H47" t="str">
            <v>SY41-42</v>
          </cell>
          <cell r="I47" t="str">
            <v>Future</v>
          </cell>
        </row>
        <row r="48">
          <cell r="H48" t="str">
            <v>SY42-43</v>
          </cell>
          <cell r="I48" t="str">
            <v>Future</v>
          </cell>
        </row>
        <row r="49">
          <cell r="H49" t="str">
            <v>SY43-44</v>
          </cell>
          <cell r="I49" t="str">
            <v>Future</v>
          </cell>
        </row>
        <row r="50">
          <cell r="H50" t="str">
            <v>SY44-45</v>
          </cell>
          <cell r="I50" t="str">
            <v>Future</v>
          </cell>
        </row>
        <row r="51">
          <cell r="H51" t="str">
            <v>SY45-46</v>
          </cell>
          <cell r="I51" t="str">
            <v>Future</v>
          </cell>
        </row>
        <row r="52">
          <cell r="H52" t="str">
            <v>SY46-47</v>
          </cell>
          <cell r="I52" t="str">
            <v>Future</v>
          </cell>
        </row>
        <row r="53">
          <cell r="H53" t="str">
            <v>SY47-48</v>
          </cell>
          <cell r="I53" t="str">
            <v>Future</v>
          </cell>
        </row>
        <row r="54">
          <cell r="H54" t="str">
            <v>SY48-49</v>
          </cell>
          <cell r="I54" t="str">
            <v>Future</v>
          </cell>
        </row>
        <row r="55">
          <cell r="H55" t="str">
            <v>SY49-50</v>
          </cell>
          <cell r="I55" t="str">
            <v>Future</v>
          </cell>
        </row>
        <row r="56">
          <cell r="H56" t="str">
            <v>SY50-51</v>
          </cell>
          <cell r="I56" t="str">
            <v>Future</v>
          </cell>
        </row>
        <row r="57">
          <cell r="H57" t="str">
            <v>SY51-52</v>
          </cell>
          <cell r="I57" t="str">
            <v>Future</v>
          </cell>
        </row>
        <row r="58">
          <cell r="H58" t="str">
            <v>SY52-53</v>
          </cell>
          <cell r="I58" t="str">
            <v>Future</v>
          </cell>
        </row>
        <row r="59">
          <cell r="H59" t="str">
            <v>SY53-54</v>
          </cell>
          <cell r="I59" t="str">
            <v>Future</v>
          </cell>
        </row>
        <row r="60">
          <cell r="H60" t="str">
            <v>SY54-55</v>
          </cell>
          <cell r="I60" t="str">
            <v>Future</v>
          </cell>
        </row>
        <row r="61">
          <cell r="H61" t="str">
            <v>SY55-56</v>
          </cell>
          <cell r="I61" t="str">
            <v>Future</v>
          </cell>
        </row>
      </sheetData>
      <sheetData sheetId="36">
        <row r="7">
          <cell r="B7" t="str">
            <v>Halfs</v>
          </cell>
        </row>
        <row r="8">
          <cell r="B8" t="str">
            <v>H1</v>
          </cell>
          <cell r="C8">
            <v>0.16666666666666666</v>
          </cell>
          <cell r="D8">
            <v>0.16666666666666666</v>
          </cell>
          <cell r="E8">
            <v>0.16666666666666666</v>
          </cell>
          <cell r="F8">
            <v>0.16666666666666666</v>
          </cell>
          <cell r="G8">
            <v>0.16666666666666666</v>
          </cell>
          <cell r="H8">
            <v>0.16666666666666666</v>
          </cell>
        </row>
        <row r="9">
          <cell r="B9" t="str">
            <v>H2</v>
          </cell>
          <cell r="I9">
            <v>0.16666666666666666</v>
          </cell>
          <cell r="J9">
            <v>0.16666666666666666</v>
          </cell>
          <cell r="K9">
            <v>0.16666666666666666</v>
          </cell>
          <cell r="L9">
            <v>0.16666666666666666</v>
          </cell>
          <cell r="M9">
            <v>0.16666666666666666</v>
          </cell>
          <cell r="N9">
            <v>0.16666666666666666</v>
          </cell>
        </row>
        <row r="11">
          <cell r="B11" t="str">
            <v>Income</v>
          </cell>
        </row>
        <row r="12">
          <cell r="B12" t="str">
            <v>NCLB</v>
          </cell>
          <cell r="K12">
            <v>0.5</v>
          </cell>
          <cell r="N12">
            <v>0.5</v>
          </cell>
        </row>
        <row r="13">
          <cell r="B13" t="str">
            <v>NSLP</v>
          </cell>
          <cell r="G13">
            <v>0.125</v>
          </cell>
          <cell r="H13">
            <v>0.125</v>
          </cell>
          <cell r="I13">
            <v>0.125</v>
          </cell>
          <cell r="J13">
            <v>0.125</v>
          </cell>
          <cell r="K13">
            <v>0.125</v>
          </cell>
          <cell r="L13">
            <v>0.125</v>
          </cell>
          <cell r="M13">
            <v>0.125</v>
          </cell>
          <cell r="N13">
            <v>0.125</v>
          </cell>
        </row>
        <row r="14">
          <cell r="B14" t="str">
            <v>PPF</v>
          </cell>
          <cell r="C14">
            <v>0.3</v>
          </cell>
          <cell r="F14">
            <v>0.25</v>
          </cell>
          <cell r="I14">
            <v>0.25</v>
          </cell>
          <cell r="L14">
            <v>0.2</v>
          </cell>
        </row>
        <row r="15">
          <cell r="B15" t="str">
            <v>PPFF</v>
          </cell>
          <cell r="C15">
            <v>0.3</v>
          </cell>
          <cell r="F15">
            <v>0.7</v>
          </cell>
        </row>
        <row r="16">
          <cell r="B16" t="str">
            <v>GY</v>
          </cell>
          <cell r="G16">
            <v>0.36363636363636365</v>
          </cell>
          <cell r="H16">
            <v>9.0909090909090912E-2</v>
          </cell>
          <cell r="I16">
            <v>9.0909090909090912E-2</v>
          </cell>
          <cell r="J16">
            <v>9.0909090909090912E-2</v>
          </cell>
          <cell r="K16">
            <v>9.0909090909090912E-2</v>
          </cell>
          <cell r="L16">
            <v>9.0909090909090912E-2</v>
          </cell>
          <cell r="M16">
            <v>9.0909090909090912E-2</v>
          </cell>
          <cell r="N16">
            <v>9.0909090909090912E-2</v>
          </cell>
        </row>
        <row r="18">
          <cell r="B18" t="str">
            <v>Months</v>
          </cell>
        </row>
        <row r="19">
          <cell r="B19" t="str">
            <v>JAN</v>
          </cell>
          <cell r="I19">
            <v>1</v>
          </cell>
        </row>
        <row r="20">
          <cell r="B20" t="str">
            <v>FEB</v>
          </cell>
          <cell r="J20">
            <v>1</v>
          </cell>
        </row>
        <row r="21">
          <cell r="B21" t="str">
            <v>MAR</v>
          </cell>
          <cell r="K21">
            <v>1</v>
          </cell>
        </row>
        <row r="22">
          <cell r="B22" t="str">
            <v>APR</v>
          </cell>
          <cell r="L22">
            <v>1</v>
          </cell>
        </row>
        <row r="23">
          <cell r="B23" t="str">
            <v>MAY</v>
          </cell>
          <cell r="M23">
            <v>1</v>
          </cell>
        </row>
        <row r="24">
          <cell r="B24" t="str">
            <v>JUN</v>
          </cell>
          <cell r="N24">
            <v>1</v>
          </cell>
        </row>
        <row r="25">
          <cell r="B25" t="str">
            <v>JUL</v>
          </cell>
          <cell r="C25">
            <v>1</v>
          </cell>
        </row>
        <row r="26">
          <cell r="B26" t="str">
            <v>AUG</v>
          </cell>
          <cell r="D26">
            <v>1</v>
          </cell>
        </row>
        <row r="27">
          <cell r="B27" t="str">
            <v>SEP</v>
          </cell>
          <cell r="E27">
            <v>1</v>
          </cell>
        </row>
        <row r="28">
          <cell r="B28" t="str">
            <v>OCT</v>
          </cell>
          <cell r="F28">
            <v>1</v>
          </cell>
        </row>
        <row r="29">
          <cell r="B29" t="str">
            <v>NOV</v>
          </cell>
          <cell r="G29">
            <v>1</v>
          </cell>
        </row>
        <row r="30">
          <cell r="B30" t="str">
            <v>DEC</v>
          </cell>
          <cell r="H30">
            <v>1</v>
          </cell>
        </row>
        <row r="31">
          <cell r="B31" t="str">
            <v>11M</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E32">
            <v>0.1</v>
          </cell>
          <cell r="F32">
            <v>0.1</v>
          </cell>
          <cell r="G32">
            <v>0.1</v>
          </cell>
          <cell r="H32">
            <v>0.1</v>
          </cell>
          <cell r="I32">
            <v>0.1</v>
          </cell>
          <cell r="J32">
            <v>0.1</v>
          </cell>
          <cell r="K32">
            <v>0.1</v>
          </cell>
          <cell r="L32">
            <v>0.1</v>
          </cell>
          <cell r="M32">
            <v>0.1</v>
          </cell>
          <cell r="N32">
            <v>0.1</v>
          </cell>
        </row>
        <row r="33">
          <cell r="B33" t="str">
            <v xml:space="preserve">Quarters </v>
          </cell>
        </row>
        <row r="34">
          <cell r="B34" t="str">
            <v>Q1</v>
          </cell>
          <cell r="C34">
            <v>0.33333333333333331</v>
          </cell>
          <cell r="D34">
            <v>0.33333333333333331</v>
          </cell>
          <cell r="E34">
            <v>0.33333333333333331</v>
          </cell>
        </row>
        <row r="35">
          <cell r="B35" t="str">
            <v>Q2</v>
          </cell>
          <cell r="F35">
            <v>0.33333333333333331</v>
          </cell>
          <cell r="G35">
            <v>0.33333333333333331</v>
          </cell>
          <cell r="H35">
            <v>0.33333333333333331</v>
          </cell>
        </row>
        <row r="36">
          <cell r="B36" t="str">
            <v>Q3</v>
          </cell>
          <cell r="I36">
            <v>0.33333333333333331</v>
          </cell>
          <cell r="J36">
            <v>0.33333333333333331</v>
          </cell>
          <cell r="K36">
            <v>0.33333333333333331</v>
          </cell>
        </row>
        <row r="37">
          <cell r="B37" t="str">
            <v>Q4</v>
          </cell>
          <cell r="L37">
            <v>0.33333333333333331</v>
          </cell>
          <cell r="M37">
            <v>0.33333333333333331</v>
          </cell>
          <cell r="N37">
            <v>0.33333333333333331</v>
          </cell>
        </row>
        <row r="38">
          <cell r="B38" t="str">
            <v>QTR</v>
          </cell>
          <cell r="E38">
            <v>0.25</v>
          </cell>
          <cell r="H38">
            <v>0.25</v>
          </cell>
          <cell r="K38">
            <v>0.25</v>
          </cell>
          <cell r="N38">
            <v>0.25</v>
          </cell>
        </row>
        <row r="40">
          <cell r="B40" t="str">
            <v>Years</v>
          </cell>
        </row>
        <row r="41">
          <cell r="B41" t="str">
            <v>FY</v>
          </cell>
          <cell r="C41">
            <v>8.3333333333333329E-2</v>
          </cell>
          <cell r="D41">
            <v>8.3333333333333329E-2</v>
          </cell>
          <cell r="E41">
            <v>8.3333333333333329E-2</v>
          </cell>
          <cell r="F41">
            <v>8.3333333333333329E-2</v>
          </cell>
          <cell r="G41">
            <v>8.3333333333333329E-2</v>
          </cell>
          <cell r="H41">
            <v>8.3333333333333329E-2</v>
          </cell>
          <cell r="I41">
            <v>8.3333333333333329E-2</v>
          </cell>
          <cell r="J41">
            <v>8.3333333333333329E-2</v>
          </cell>
          <cell r="K41">
            <v>8.3333333333333329E-2</v>
          </cell>
          <cell r="L41">
            <v>8.3333333333333329E-2</v>
          </cell>
          <cell r="M41">
            <v>8.3333333333333329E-2</v>
          </cell>
          <cell r="N41">
            <v>8.3333333333333329E-2</v>
          </cell>
        </row>
        <row r="42">
          <cell r="B42" t="str">
            <v>PY</v>
          </cell>
          <cell r="G42">
            <v>0.125</v>
          </cell>
          <cell r="H42">
            <v>0.125</v>
          </cell>
          <cell r="I42">
            <v>0.125</v>
          </cell>
          <cell r="J42">
            <v>0.125</v>
          </cell>
          <cell r="K42">
            <v>0.125</v>
          </cell>
          <cell r="L42">
            <v>0.125</v>
          </cell>
          <cell r="M42">
            <v>0.125</v>
          </cell>
          <cell r="N42">
            <v>0.125</v>
          </cell>
        </row>
        <row r="43">
          <cell r="B43" t="str">
            <v>SY</v>
          </cell>
          <cell r="E43">
            <v>0.1111111111111111</v>
          </cell>
          <cell r="F43">
            <v>0.1111111111111111</v>
          </cell>
          <cell r="G43">
            <v>0.1111111111111111</v>
          </cell>
          <cell r="H43">
            <v>0.1111111111111111</v>
          </cell>
          <cell r="I43">
            <v>0.1111111111111111</v>
          </cell>
          <cell r="J43">
            <v>0.1111111111111111</v>
          </cell>
          <cell r="K43">
            <v>0.1111111111111111</v>
          </cell>
          <cell r="L43">
            <v>0.1111111111111111</v>
          </cell>
          <cell r="M43">
            <v>0.1111111111111111</v>
          </cell>
        </row>
        <row r="45">
          <cell r="B45" t="str">
            <v>Per-Pupil</v>
          </cell>
        </row>
        <row r="46">
          <cell r="B46" t="str">
            <v>PPF</v>
          </cell>
          <cell r="C46">
            <v>0.3</v>
          </cell>
          <cell r="F46">
            <v>0.25</v>
          </cell>
          <cell r="I46">
            <v>0.25</v>
          </cell>
          <cell r="L46">
            <v>0.2</v>
          </cell>
        </row>
        <row r="47">
          <cell r="B47" t="str">
            <v>PPFF</v>
          </cell>
          <cell r="C47">
            <v>0.3</v>
          </cell>
          <cell r="F47">
            <v>0.7</v>
          </cell>
        </row>
        <row r="50">
          <cell r="C50" t="str">
            <v>Other</v>
          </cell>
        </row>
        <row r="51">
          <cell r="B51" t="str">
            <v>None</v>
          </cell>
          <cell r="C51">
            <v>0</v>
          </cell>
          <cell r="D51">
            <v>0</v>
          </cell>
          <cell r="E51">
            <v>0</v>
          </cell>
          <cell r="F51">
            <v>0</v>
          </cell>
          <cell r="G51">
            <v>0</v>
          </cell>
          <cell r="H51">
            <v>0</v>
          </cell>
          <cell r="I51">
            <v>0</v>
          </cell>
          <cell r="J51">
            <v>0</v>
          </cell>
          <cell r="K51">
            <v>0</v>
          </cell>
          <cell r="L51">
            <v>0</v>
          </cell>
          <cell r="M51">
            <v>0</v>
          </cell>
          <cell r="N51">
            <v>0</v>
          </cell>
        </row>
        <row r="52">
          <cell r="B52" t="str">
            <v>JANJUL</v>
          </cell>
          <cell r="C52">
            <v>0.5</v>
          </cell>
          <cell r="I52">
            <v>0.5</v>
          </cell>
        </row>
        <row r="53">
          <cell r="B53" t="str">
            <v>JanJun</v>
          </cell>
          <cell r="I53">
            <v>0.5</v>
          </cell>
          <cell r="N53">
            <v>0.5</v>
          </cell>
        </row>
        <row r="54">
          <cell r="B54" t="str">
            <v>PCSB</v>
          </cell>
          <cell r="F54">
            <v>0.5</v>
          </cell>
          <cell r="I54">
            <v>0.5</v>
          </cell>
        </row>
        <row r="55">
          <cell r="B55" t="str">
            <v>Recruiting</v>
          </cell>
          <cell r="C55">
            <v>0.25</v>
          </cell>
          <cell r="D55">
            <v>0.25</v>
          </cell>
          <cell r="E55">
            <v>0.05</v>
          </cell>
          <cell r="F55">
            <v>0.05</v>
          </cell>
          <cell r="M55">
            <v>0.15</v>
          </cell>
          <cell r="N55">
            <v>0.25</v>
          </cell>
        </row>
      </sheetData>
      <sheetData sheetId="37"/>
      <sheetData sheetId="38">
        <row r="5">
          <cell r="D5" t="str">
            <v>Act</v>
          </cell>
          <cell r="E5" t="str">
            <v>Hdr1</v>
          </cell>
          <cell r="F5" t="str">
            <v>Hdr2</v>
          </cell>
          <cell r="G5" t="str">
            <v>Hdr3</v>
          </cell>
          <cell r="H5" t="str">
            <v>PCSB Header</v>
          </cell>
          <cell r="I5" t="str">
            <v>PCSB Act</v>
          </cell>
          <cell r="J5" t="str">
            <v>MatchString</v>
          </cell>
        </row>
        <row r="6">
          <cell r="D6">
            <v>1</v>
          </cell>
          <cell r="F6">
            <v>2</v>
          </cell>
          <cell r="G6">
            <v>3</v>
          </cell>
          <cell r="H6">
            <v>5</v>
          </cell>
          <cell r="I6">
            <v>6</v>
          </cell>
        </row>
        <row r="7">
          <cell r="G7">
            <v>0</v>
          </cell>
          <cell r="J7" t="str">
            <v xml:space="preserve"> · </v>
          </cell>
        </row>
        <row r="9">
          <cell r="D9" t="str">
            <v>1000 · Operating</v>
          </cell>
          <cell r="E9" t="str">
            <v>Bank Account</v>
          </cell>
          <cell r="J9" t="str">
            <v>1000</v>
          </cell>
        </row>
        <row r="10">
          <cell r="D10" t="str">
            <v>1010 · Federal grants</v>
          </cell>
          <cell r="E10" t="str">
            <v>Bank Account</v>
          </cell>
          <cell r="J10" t="str">
            <v>1010</v>
          </cell>
        </row>
        <row r="11">
          <cell r="D11" t="str">
            <v>1020 · Savings</v>
          </cell>
          <cell r="E11" t="str">
            <v>Bank Account</v>
          </cell>
          <cell r="J11" t="str">
            <v>1020</v>
          </cell>
        </row>
        <row r="12">
          <cell r="D12" t="str">
            <v>1030 · Certificate of deposit</v>
          </cell>
          <cell r="E12" t="str">
            <v>Bank Account</v>
          </cell>
          <cell r="J12" t="str">
            <v>1030</v>
          </cell>
        </row>
        <row r="13">
          <cell r="D13" t="str">
            <v>1040 · Marketable securities</v>
          </cell>
          <cell r="E13" t="str">
            <v>Bank Account</v>
          </cell>
          <cell r="J13" t="str">
            <v>1040</v>
          </cell>
        </row>
        <row r="14">
          <cell r="D14" t="str">
            <v>1090 · Petty cash</v>
          </cell>
          <cell r="E14" t="str">
            <v>Bank Account</v>
          </cell>
          <cell r="J14" t="str">
            <v>1090</v>
          </cell>
        </row>
        <row r="15">
          <cell r="D15" t="str">
            <v>1099 · AnyBill Transfer</v>
          </cell>
          <cell r="E15" t="str">
            <v>Bank Account</v>
          </cell>
          <cell r="J15" t="str">
            <v>1099</v>
          </cell>
        </row>
        <row r="17">
          <cell r="D17" t="str">
            <v>1100 · Per-pupil receivable</v>
          </cell>
          <cell r="E17" t="str">
            <v>Cash Flow Adjustments</v>
          </cell>
          <cell r="F17" t="str">
            <v>Asset</v>
          </cell>
          <cell r="G17" t="str">
            <v>Operating Activities</v>
          </cell>
          <cell r="H17" t="str">
            <v>Cash Flow Adjustments</v>
          </cell>
          <cell r="I17" t="str">
            <v>Operating Activities</v>
          </cell>
          <cell r="J17" t="str">
            <v>1100</v>
          </cell>
        </row>
        <row r="18">
          <cell r="D18" t="str">
            <v>1110 · Local receivable</v>
          </cell>
          <cell r="E18" t="str">
            <v>Cash Flow Adjustments</v>
          </cell>
          <cell r="F18" t="str">
            <v>Asset</v>
          </cell>
          <cell r="G18" t="str">
            <v>Operating Activities</v>
          </cell>
          <cell r="H18" t="str">
            <v>Cash Flow Adjustments</v>
          </cell>
          <cell r="I18" t="str">
            <v>Operating Activities</v>
          </cell>
          <cell r="J18" t="str">
            <v>1110</v>
          </cell>
        </row>
        <row r="19">
          <cell r="D19" t="str">
            <v>1120 · Other local receivable</v>
          </cell>
          <cell r="E19" t="str">
            <v>Cash Flow Adjustments</v>
          </cell>
          <cell r="F19" t="str">
            <v>Asset</v>
          </cell>
          <cell r="G19" t="str">
            <v>Operating Activities</v>
          </cell>
          <cell r="H19" t="str">
            <v>Cash Flow Adjustments</v>
          </cell>
          <cell r="I19" t="str">
            <v>Operating Activities</v>
          </cell>
          <cell r="J19" t="str">
            <v>1120</v>
          </cell>
        </row>
        <row r="20">
          <cell r="G20" t="str">
            <v/>
          </cell>
          <cell r="I20" t="str">
            <v/>
          </cell>
        </row>
        <row r="21">
          <cell r="D21" t="str">
            <v>1200 · NCLB receivable</v>
          </cell>
          <cell r="E21" t="str">
            <v>Cash Flow Adjustments</v>
          </cell>
          <cell r="F21" t="str">
            <v>Asset</v>
          </cell>
          <cell r="G21" t="str">
            <v>Operating Activities</v>
          </cell>
          <cell r="H21" t="str">
            <v>Cash Flow Adjustments</v>
          </cell>
          <cell r="I21" t="str">
            <v>Operating Activities</v>
          </cell>
          <cell r="J21" t="str">
            <v>1200</v>
          </cell>
        </row>
        <row r="22">
          <cell r="D22" t="str">
            <v>1201 · IDEA receivable</v>
          </cell>
          <cell r="E22" t="str">
            <v>Cash Flow Adjustments</v>
          </cell>
          <cell r="F22" t="str">
            <v>Asset</v>
          </cell>
          <cell r="G22" t="str">
            <v>Operating Activities</v>
          </cell>
          <cell r="H22" t="str">
            <v>Cash Flow Adjustments</v>
          </cell>
          <cell r="I22" t="str">
            <v>Operating Activities</v>
          </cell>
          <cell r="J22" t="str">
            <v>1201</v>
          </cell>
        </row>
        <row r="23">
          <cell r="D23" t="str">
            <v>1202 · ARRA receivable</v>
          </cell>
          <cell r="E23" t="str">
            <v>Cash Flow Adjustments</v>
          </cell>
          <cell r="F23" t="str">
            <v>Asset</v>
          </cell>
          <cell r="G23" t="str">
            <v>Operating Activities</v>
          </cell>
          <cell r="H23" t="str">
            <v>Cash Flow Adjustments</v>
          </cell>
          <cell r="I23" t="str">
            <v>Operating Activities</v>
          </cell>
          <cell r="J23" t="str">
            <v>1202</v>
          </cell>
        </row>
        <row r="24">
          <cell r="D24" t="str">
            <v>1210 · Title Vb receivable</v>
          </cell>
          <cell r="E24" t="str">
            <v>Cash Flow Adjustments</v>
          </cell>
          <cell r="F24" t="str">
            <v>Asset</v>
          </cell>
          <cell r="G24" t="str">
            <v>Operating Activities</v>
          </cell>
          <cell r="H24" t="str">
            <v>Cash Flow Adjustments</v>
          </cell>
          <cell r="I24" t="str">
            <v>Operating Activities</v>
          </cell>
          <cell r="J24" t="str">
            <v>1210</v>
          </cell>
        </row>
        <row r="25">
          <cell r="D25" t="str">
            <v>1220 · Supplemental grants receivable</v>
          </cell>
          <cell r="E25" t="str">
            <v>Cash Flow Adjustments</v>
          </cell>
          <cell r="F25" t="str">
            <v>Asset</v>
          </cell>
          <cell r="G25" t="str">
            <v>Operating Activities</v>
          </cell>
          <cell r="H25" t="str">
            <v>Cash Flow Adjustments</v>
          </cell>
          <cell r="I25" t="str">
            <v>Operating Activities</v>
          </cell>
          <cell r="J25" t="str">
            <v>1220</v>
          </cell>
        </row>
        <row r="26">
          <cell r="D26" t="str">
            <v>1230 · Comp federal grants receivable</v>
          </cell>
          <cell r="E26" t="str">
            <v>Cash Flow Adjustments</v>
          </cell>
          <cell r="F26" t="str">
            <v>Asset</v>
          </cell>
          <cell r="G26" t="str">
            <v>Operating Activities</v>
          </cell>
          <cell r="H26" t="str">
            <v>Cash Flow Adjustments</v>
          </cell>
          <cell r="I26" t="str">
            <v>Operating Activities</v>
          </cell>
          <cell r="J26" t="str">
            <v>1230</v>
          </cell>
        </row>
        <row r="27">
          <cell r="D27" t="str">
            <v>1240 · National food prog receivable</v>
          </cell>
          <cell r="E27" t="str">
            <v>Cash Flow Adjustments</v>
          </cell>
          <cell r="F27" t="str">
            <v>Asset</v>
          </cell>
          <cell r="G27" t="str">
            <v>Operating Activities</v>
          </cell>
          <cell r="H27" t="str">
            <v>Cash Flow Adjustments</v>
          </cell>
          <cell r="I27" t="str">
            <v>Operating Activities</v>
          </cell>
          <cell r="J27" t="str">
            <v>1240</v>
          </cell>
        </row>
        <row r="28">
          <cell r="D28" t="str">
            <v>1250 · E-rate prog receivable</v>
          </cell>
          <cell r="E28" t="str">
            <v>Cash Flow Adjustments</v>
          </cell>
          <cell r="F28" t="str">
            <v>Asset</v>
          </cell>
          <cell r="G28" t="str">
            <v>Operating Activities</v>
          </cell>
          <cell r="H28" t="str">
            <v>Cash Flow Adjustments</v>
          </cell>
          <cell r="I28" t="str">
            <v>Operating Activities</v>
          </cell>
          <cell r="J28" t="str">
            <v>1250</v>
          </cell>
        </row>
        <row r="29">
          <cell r="D29" t="str">
            <v>1260 · Medicaid receivable</v>
          </cell>
          <cell r="E29" t="str">
            <v>Cash Flow Adjustments</v>
          </cell>
          <cell r="F29" t="str">
            <v>Asset</v>
          </cell>
          <cell r="G29" t="str">
            <v>Operating Activities</v>
          </cell>
          <cell r="H29" t="str">
            <v>Cash Flow Adjustments</v>
          </cell>
          <cell r="I29" t="str">
            <v>Operating Activities</v>
          </cell>
          <cell r="J29" t="str">
            <v>1260</v>
          </cell>
        </row>
        <row r="30">
          <cell r="D30" t="str">
            <v>1270 · Child care subsidy receivable</v>
          </cell>
          <cell r="E30" t="str">
            <v>Cash Flow Adjustments</v>
          </cell>
          <cell r="F30" t="str">
            <v>Asset</v>
          </cell>
          <cell r="G30" t="str">
            <v>Operating Activities</v>
          </cell>
          <cell r="H30" t="str">
            <v>Cash Flow Adjustments</v>
          </cell>
          <cell r="I30" t="str">
            <v>Operating Activities</v>
          </cell>
          <cell r="J30" t="str">
            <v>1270</v>
          </cell>
        </row>
        <row r="31">
          <cell r="G31" t="str">
            <v/>
          </cell>
          <cell r="I31" t="str">
            <v/>
          </cell>
        </row>
        <row r="32">
          <cell r="D32" t="str">
            <v>1300 · Grants receivable</v>
          </cell>
          <cell r="E32" t="str">
            <v>Cash Flow Adjustments</v>
          </cell>
          <cell r="F32" t="str">
            <v>Asset</v>
          </cell>
          <cell r="G32" t="str">
            <v>Operating Activities</v>
          </cell>
          <cell r="H32" t="str">
            <v>Cash Flow Adjustments</v>
          </cell>
          <cell r="I32" t="str">
            <v>Operating Activities</v>
          </cell>
          <cell r="J32" t="str">
            <v>1300</v>
          </cell>
        </row>
        <row r="33">
          <cell r="D33" t="str">
            <v>1310 · Discounts on long-term grants</v>
          </cell>
          <cell r="E33" t="str">
            <v>Cash Flow Adjustments</v>
          </cell>
          <cell r="F33" t="str">
            <v>Asset</v>
          </cell>
          <cell r="G33" t="str">
            <v>Operating Activities</v>
          </cell>
          <cell r="H33" t="str">
            <v>Cash Flow Adjustments</v>
          </cell>
          <cell r="I33" t="str">
            <v>Operating Activities</v>
          </cell>
          <cell r="J33" t="str">
            <v>1310</v>
          </cell>
        </row>
        <row r="34">
          <cell r="D34" t="str">
            <v>1320 · Pledges receivable</v>
          </cell>
          <cell r="E34" t="str">
            <v>Cash Flow Adjustments</v>
          </cell>
          <cell r="F34" t="str">
            <v>Asset</v>
          </cell>
          <cell r="G34" t="str">
            <v>Operating Activities</v>
          </cell>
          <cell r="H34" t="str">
            <v>Cash Flow Adjustments</v>
          </cell>
          <cell r="I34" t="str">
            <v>Operating Activities</v>
          </cell>
          <cell r="J34" t="str">
            <v>1320</v>
          </cell>
        </row>
        <row r="35">
          <cell r="D35" t="str">
            <v>1330 · Allowance for doubtful pledges</v>
          </cell>
          <cell r="E35" t="str">
            <v>Cash Flow Adjustments</v>
          </cell>
          <cell r="F35" t="str">
            <v>Asset</v>
          </cell>
          <cell r="G35" t="str">
            <v>Operating Activities</v>
          </cell>
          <cell r="H35" t="str">
            <v>Cash Flow Adjustments</v>
          </cell>
          <cell r="I35" t="str">
            <v>Operating Activities</v>
          </cell>
          <cell r="J35" t="str">
            <v>1330</v>
          </cell>
        </row>
        <row r="36">
          <cell r="D36" t="str">
            <v>1340 · Discounts for long-term pledges</v>
          </cell>
          <cell r="E36" t="str">
            <v>Cash Flow Adjustments</v>
          </cell>
          <cell r="F36" t="str">
            <v>Asset</v>
          </cell>
          <cell r="G36" t="str">
            <v>Operating Activities</v>
          </cell>
          <cell r="H36" t="str">
            <v>Cash Flow Adjustments</v>
          </cell>
          <cell r="I36" t="str">
            <v>Operating Activities</v>
          </cell>
          <cell r="J36" t="str">
            <v>1340</v>
          </cell>
        </row>
        <row r="37">
          <cell r="D37" t="str">
            <v>1350 · Paid lunch receivable</v>
          </cell>
          <cell r="E37" t="str">
            <v>Cash Flow Adjustments</v>
          </cell>
          <cell r="F37" t="str">
            <v>Asset</v>
          </cell>
          <cell r="G37" t="str">
            <v>Operating Activities</v>
          </cell>
          <cell r="H37" t="str">
            <v>Cash Flow Adjustments</v>
          </cell>
          <cell r="I37" t="str">
            <v>Operating Activities</v>
          </cell>
          <cell r="J37" t="str">
            <v>1350</v>
          </cell>
        </row>
        <row r="38">
          <cell r="D38" t="str">
            <v>1360 · Activity fee receivable</v>
          </cell>
          <cell r="E38" t="str">
            <v>Cash Flow Adjustments</v>
          </cell>
          <cell r="F38" t="str">
            <v>Asset</v>
          </cell>
          <cell r="G38" t="str">
            <v>Operating Activities</v>
          </cell>
          <cell r="H38" t="str">
            <v>Cash Flow Adjustments</v>
          </cell>
          <cell r="I38" t="str">
            <v>Operating Activities</v>
          </cell>
          <cell r="J38" t="str">
            <v>1360</v>
          </cell>
        </row>
        <row r="39">
          <cell r="D39" t="str">
            <v>1370 · COBRA receivable</v>
          </cell>
          <cell r="E39" t="str">
            <v>Cash Flow Adjustments</v>
          </cell>
          <cell r="F39" t="str">
            <v>Asset</v>
          </cell>
          <cell r="G39" t="str">
            <v>Operating Activities</v>
          </cell>
          <cell r="H39" t="str">
            <v>Cash Flow Adjustments</v>
          </cell>
          <cell r="I39" t="str">
            <v>Operating Activities</v>
          </cell>
          <cell r="J39" t="str">
            <v>1370</v>
          </cell>
        </row>
        <row r="40">
          <cell r="D40" t="str">
            <v>1380 · Other receivable</v>
          </cell>
          <cell r="E40" t="str">
            <v>Cash Flow Adjustments</v>
          </cell>
          <cell r="F40" t="str">
            <v>Asset</v>
          </cell>
          <cell r="G40" t="str">
            <v>Operating Activities</v>
          </cell>
          <cell r="H40" t="str">
            <v>Cash Flow Adjustments</v>
          </cell>
          <cell r="I40" t="str">
            <v>Operating Activities</v>
          </cell>
          <cell r="J40" t="str">
            <v>1380</v>
          </cell>
        </row>
        <row r="41">
          <cell r="D41" t="str">
            <v>1399 · Undeposited Funds</v>
          </cell>
          <cell r="E41" t="str">
            <v>Cash Flow Adjustments</v>
          </cell>
          <cell r="F41" t="str">
            <v>Asset</v>
          </cell>
          <cell r="G41" t="str">
            <v>Operating Activities</v>
          </cell>
          <cell r="H41" t="str">
            <v>Cash Flow Adjustments</v>
          </cell>
          <cell r="I41" t="str">
            <v>Operating Activities</v>
          </cell>
          <cell r="J41" t="str">
            <v>1399</v>
          </cell>
        </row>
        <row r="42">
          <cell r="G42" t="str">
            <v/>
          </cell>
          <cell r="I42" t="str">
            <v/>
          </cell>
        </row>
        <row r="43">
          <cell r="D43" t="str">
            <v>1400 · Prepaid expenses</v>
          </cell>
          <cell r="E43" t="str">
            <v>Cash Flow Adjustments</v>
          </cell>
          <cell r="F43" t="str">
            <v>Asset</v>
          </cell>
          <cell r="G43" t="str">
            <v>Operating Activities</v>
          </cell>
          <cell r="H43" t="str">
            <v>Cash Flow Adjustments</v>
          </cell>
          <cell r="I43" t="str">
            <v>Operating Activities</v>
          </cell>
          <cell r="J43" t="str">
            <v>1400</v>
          </cell>
        </row>
        <row r="44">
          <cell r="D44" t="str">
            <v>1410 · Deposits</v>
          </cell>
          <cell r="E44" t="str">
            <v>Cash Flow Adjustments</v>
          </cell>
          <cell r="F44" t="str">
            <v>Asset</v>
          </cell>
          <cell r="G44" t="str">
            <v>Operating Activities</v>
          </cell>
          <cell r="H44" t="str">
            <v>Cash Flow Adjustments</v>
          </cell>
          <cell r="I44" t="str">
            <v>Operating Activities</v>
          </cell>
          <cell r="J44" t="str">
            <v>1410</v>
          </cell>
        </row>
        <row r="45">
          <cell r="D45" t="str">
            <v>1420 · Rental deductions</v>
          </cell>
          <cell r="E45" t="str">
            <v>Cash Flow Adjustments</v>
          </cell>
          <cell r="F45" t="str">
            <v>Asset</v>
          </cell>
          <cell r="G45" t="str">
            <v>Operating Activities</v>
          </cell>
          <cell r="H45" t="str">
            <v>Cash Flow Adjustments</v>
          </cell>
          <cell r="I45" t="str">
            <v>Operating Activities</v>
          </cell>
          <cell r="J45" t="str">
            <v>1420</v>
          </cell>
        </row>
        <row r="46">
          <cell r="D46" t="str">
            <v>1430 · Employee advances</v>
          </cell>
          <cell r="E46" t="str">
            <v>Cash Flow Adjustments</v>
          </cell>
          <cell r="F46" t="str">
            <v>Asset</v>
          </cell>
          <cell r="G46" t="str">
            <v>Operating Activities</v>
          </cell>
          <cell r="H46" t="str">
            <v>Cash Flow Adjustments</v>
          </cell>
          <cell r="I46" t="str">
            <v>Operating Activities</v>
          </cell>
          <cell r="J46" t="str">
            <v>1430</v>
          </cell>
        </row>
        <row r="47">
          <cell r="D47" t="str">
            <v>1490 · Facility Deposits</v>
          </cell>
          <cell r="E47" t="str">
            <v>Cash Flow Adjustments</v>
          </cell>
          <cell r="F47" t="str">
            <v>Asset</v>
          </cell>
          <cell r="G47" t="str">
            <v>Operating Activities</v>
          </cell>
          <cell r="H47" t="str">
            <v>Cash Flow Adjustments</v>
          </cell>
          <cell r="I47" t="str">
            <v>Operating Activities</v>
          </cell>
          <cell r="J47" t="str">
            <v>1490</v>
          </cell>
        </row>
        <row r="48">
          <cell r="G48" t="str">
            <v/>
          </cell>
          <cell r="I48" t="str">
            <v/>
          </cell>
        </row>
        <row r="49">
          <cell r="D49" t="str">
            <v>1500 · Transfer to/from parent</v>
          </cell>
          <cell r="E49" t="str">
            <v>Cash Flow Adjustments</v>
          </cell>
          <cell r="F49" t="str">
            <v>Asset</v>
          </cell>
          <cell r="G49" t="str">
            <v>Operating Activities</v>
          </cell>
          <cell r="H49" t="str">
            <v>Cash Flow Adjustments</v>
          </cell>
          <cell r="I49" t="str">
            <v>Operating Activities</v>
          </cell>
          <cell r="J49" t="str">
            <v>1500</v>
          </cell>
        </row>
        <row r="50">
          <cell r="D50" t="str">
            <v>1510 · Transfer to/from peer (XXXX)</v>
          </cell>
          <cell r="E50" t="str">
            <v>Cash Flow Adjustments</v>
          </cell>
          <cell r="F50" t="str">
            <v>Asset</v>
          </cell>
          <cell r="G50" t="str">
            <v>Operating Activities</v>
          </cell>
          <cell r="H50" t="str">
            <v>Cash Flow Adjustments</v>
          </cell>
          <cell r="I50" t="str">
            <v>Operating Activities</v>
          </cell>
          <cell r="J50" t="str">
            <v>1510</v>
          </cell>
        </row>
        <row r="51">
          <cell r="D51" t="str">
            <v>1520 · Transfer to/from peer (XXXX)</v>
          </cell>
          <cell r="E51" t="str">
            <v>Cash Flow Adjustments</v>
          </cell>
          <cell r="F51" t="str">
            <v>Asset</v>
          </cell>
          <cell r="G51" t="str">
            <v>Operating Activities</v>
          </cell>
          <cell r="H51" t="str">
            <v>Cash Flow Adjustments</v>
          </cell>
          <cell r="I51" t="str">
            <v>Operating Activities</v>
          </cell>
          <cell r="J51" t="str">
            <v>1520</v>
          </cell>
        </row>
        <row r="52">
          <cell r="D52" t="str">
            <v>1580 · Transfer (to)/from Operations</v>
          </cell>
          <cell r="E52" t="str">
            <v>Cash Flow Adjustments</v>
          </cell>
          <cell r="F52" t="str">
            <v>Asset</v>
          </cell>
          <cell r="G52" t="str">
            <v>Operating Activities</v>
          </cell>
          <cell r="H52" t="str">
            <v>Cash Flow Adjustments</v>
          </cell>
          <cell r="I52" t="str">
            <v>Operating Activities</v>
          </cell>
          <cell r="J52" t="str">
            <v>1580</v>
          </cell>
        </row>
        <row r="53">
          <cell r="D53" t="str">
            <v>1590 · Transfer (to)/from Facilities</v>
          </cell>
          <cell r="E53" t="str">
            <v>Cash Flow Adjustments</v>
          </cell>
          <cell r="F53" t="str">
            <v>Asset</v>
          </cell>
          <cell r="G53" t="str">
            <v>Operating Activities</v>
          </cell>
          <cell r="H53" t="str">
            <v>Cash Flow Adjustments</v>
          </cell>
          <cell r="I53" t="str">
            <v>Operating Activities</v>
          </cell>
          <cell r="J53" t="str">
            <v>1590</v>
          </cell>
        </row>
        <row r="54">
          <cell r="G54" t="str">
            <v/>
          </cell>
          <cell r="I54" t="str">
            <v/>
          </cell>
        </row>
        <row r="55">
          <cell r="D55" t="str">
            <v>1600 · FF&amp;E - Instruction</v>
          </cell>
          <cell r="E55" t="str">
            <v>Cash Flow Adjustments</v>
          </cell>
          <cell r="F55" t="str">
            <v>Asset</v>
          </cell>
          <cell r="G55" t="str">
            <v>Investing Activities</v>
          </cell>
          <cell r="H55" t="str">
            <v>Cash Flow Adjustments</v>
          </cell>
          <cell r="I55" t="str">
            <v>Investing Activities</v>
          </cell>
          <cell r="J55" t="str">
            <v>1600</v>
          </cell>
        </row>
        <row r="56">
          <cell r="D56" t="str">
            <v>1610 · FF&amp;E - Support</v>
          </cell>
          <cell r="E56" t="str">
            <v>Cash Flow Adjustments</v>
          </cell>
          <cell r="F56" t="str">
            <v>Asset</v>
          </cell>
          <cell r="G56" t="str">
            <v>Investing Activities</v>
          </cell>
          <cell r="H56" t="str">
            <v>Cash Flow Adjustments</v>
          </cell>
          <cell r="I56" t="str">
            <v>Investing Activities</v>
          </cell>
          <cell r="J56" t="str">
            <v>1610</v>
          </cell>
        </row>
        <row r="57">
          <cell r="D57" t="str">
            <v>1620 · Computers - Instruction</v>
          </cell>
          <cell r="E57" t="str">
            <v>Cash Flow Adjustments</v>
          </cell>
          <cell r="F57" t="str">
            <v>Asset</v>
          </cell>
          <cell r="G57" t="str">
            <v>Investing Activities</v>
          </cell>
          <cell r="H57" t="str">
            <v>Cash Flow Adjustments</v>
          </cell>
          <cell r="I57" t="str">
            <v>Investing Activities</v>
          </cell>
          <cell r="J57" t="str">
            <v>1620</v>
          </cell>
        </row>
        <row r="58">
          <cell r="D58" t="str">
            <v>1630 · Computers - Support</v>
          </cell>
          <cell r="E58" t="str">
            <v>Cash Flow Adjustments</v>
          </cell>
          <cell r="F58" t="str">
            <v>Asset</v>
          </cell>
          <cell r="G58" t="str">
            <v>Investing Activities</v>
          </cell>
          <cell r="H58" t="str">
            <v>Cash Flow Adjustments</v>
          </cell>
          <cell r="I58" t="str">
            <v>Investing Activities</v>
          </cell>
          <cell r="J58" t="str">
            <v>1630</v>
          </cell>
        </row>
        <row r="59">
          <cell r="D59" t="str">
            <v>1640 · Vehicles</v>
          </cell>
          <cell r="E59" t="str">
            <v>Cash Flow Adjustments</v>
          </cell>
          <cell r="F59" t="str">
            <v>Asset</v>
          </cell>
          <cell r="G59" t="str">
            <v>Investing Activities</v>
          </cell>
          <cell r="H59" t="str">
            <v>Cash Flow Adjustments</v>
          </cell>
          <cell r="I59" t="str">
            <v>Investing Activities</v>
          </cell>
          <cell r="J59" t="str">
            <v>1640</v>
          </cell>
        </row>
        <row r="60">
          <cell r="D60" t="str">
            <v>1650 · Capital leases</v>
          </cell>
          <cell r="E60" t="str">
            <v>Cash Flow Adjustments</v>
          </cell>
          <cell r="F60" t="str">
            <v>Asset</v>
          </cell>
          <cell r="G60" t="str">
            <v>Investing Activities</v>
          </cell>
          <cell r="H60" t="str">
            <v>Cash Flow Adjustments</v>
          </cell>
          <cell r="I60" t="str">
            <v>Investing Activities</v>
          </cell>
          <cell r="J60" t="str">
            <v>1650</v>
          </cell>
        </row>
        <row r="61">
          <cell r="D61" t="str">
            <v>1660 · Other operating assets</v>
          </cell>
          <cell r="E61" t="str">
            <v>Cash Flow Adjustments</v>
          </cell>
          <cell r="F61" t="str">
            <v>Asset</v>
          </cell>
          <cell r="G61" t="str">
            <v>Investing Activities</v>
          </cell>
          <cell r="H61" t="str">
            <v>Cash Flow Adjustments</v>
          </cell>
          <cell r="I61" t="str">
            <v>Investing Activities</v>
          </cell>
          <cell r="J61" t="str">
            <v>1660</v>
          </cell>
        </row>
        <row r="62">
          <cell r="D62" t="str">
            <v>1661 · Other op assets - website</v>
          </cell>
          <cell r="E62" t="str">
            <v>Cash Flow Adjustments</v>
          </cell>
          <cell r="F62" t="str">
            <v>Asset</v>
          </cell>
          <cell r="G62" t="str">
            <v>Investing Activities</v>
          </cell>
          <cell r="H62" t="str">
            <v>Cash Flow Adjustments</v>
          </cell>
          <cell r="I62" t="str">
            <v>Investing Activities</v>
          </cell>
          <cell r="J62" t="str">
            <v>1661</v>
          </cell>
        </row>
        <row r="63">
          <cell r="D63" t="str">
            <v>1662 · Other op assets - organization</v>
          </cell>
          <cell r="E63" t="str">
            <v>Cash Flow Adjustments</v>
          </cell>
          <cell r="F63" t="str">
            <v>Asset</v>
          </cell>
          <cell r="G63" t="str">
            <v>Investing Activities</v>
          </cell>
          <cell r="H63" t="str">
            <v>Cash Flow Adjustments</v>
          </cell>
          <cell r="I63" t="str">
            <v>Investing Activities</v>
          </cell>
          <cell r="J63" t="str">
            <v>1662</v>
          </cell>
        </row>
        <row r="64">
          <cell r="D64" t="str">
            <v>1663 · Other op assets - vehicle</v>
          </cell>
          <cell r="E64" t="str">
            <v>Cash Flow Adjustments</v>
          </cell>
          <cell r="F64" t="str">
            <v>Asset</v>
          </cell>
          <cell r="G64" t="str">
            <v>Investing Activities</v>
          </cell>
          <cell r="H64" t="str">
            <v>Cash Flow Adjustments</v>
          </cell>
          <cell r="I64" t="str">
            <v>Investing Activities</v>
          </cell>
          <cell r="J64" t="str">
            <v>1663</v>
          </cell>
        </row>
        <row r="65">
          <cell r="G65" t="str">
            <v/>
          </cell>
          <cell r="I65" t="str">
            <v/>
          </cell>
        </row>
        <row r="66">
          <cell r="D66" t="str">
            <v>1700 · Accum depr FF&amp;E - Instruction</v>
          </cell>
          <cell r="E66" t="str">
            <v>Cash Flow Adjustments</v>
          </cell>
          <cell r="F66" t="str">
            <v>Asset</v>
          </cell>
          <cell r="G66" t="str">
            <v>Investing Activities</v>
          </cell>
          <cell r="H66" t="str">
            <v>Cash Flow Adjustments</v>
          </cell>
          <cell r="I66" t="str">
            <v>Investing Activities</v>
          </cell>
          <cell r="J66" t="str">
            <v>1700</v>
          </cell>
        </row>
        <row r="67">
          <cell r="D67" t="str">
            <v>1710 · Accum depr FF&amp;E - Support</v>
          </cell>
          <cell r="E67" t="str">
            <v>Cash Flow Adjustments</v>
          </cell>
          <cell r="F67" t="str">
            <v>Asset</v>
          </cell>
          <cell r="G67" t="str">
            <v>Investing Activities</v>
          </cell>
          <cell r="H67" t="str">
            <v>Cash Flow Adjustments</v>
          </cell>
          <cell r="I67" t="str">
            <v>Investing Activities</v>
          </cell>
          <cell r="J67" t="str">
            <v>1710</v>
          </cell>
        </row>
        <row r="68">
          <cell r="D68" t="str">
            <v>1720 · Accum depr computers - Instruct</v>
          </cell>
          <cell r="E68" t="str">
            <v>Cash Flow Adjustments</v>
          </cell>
          <cell r="F68" t="str">
            <v>Asset</v>
          </cell>
          <cell r="G68" t="str">
            <v>Investing Activities</v>
          </cell>
          <cell r="H68" t="str">
            <v>Cash Flow Adjustments</v>
          </cell>
          <cell r="I68" t="str">
            <v>Investing Activities</v>
          </cell>
          <cell r="J68" t="str">
            <v>1720</v>
          </cell>
        </row>
        <row r="69">
          <cell r="D69" t="str">
            <v>1730 · Accum depr computers - Support</v>
          </cell>
          <cell r="E69" t="str">
            <v>Cash Flow Adjustments</v>
          </cell>
          <cell r="F69" t="str">
            <v>Asset</v>
          </cell>
          <cell r="G69" t="str">
            <v>Investing Activities</v>
          </cell>
          <cell r="H69" t="str">
            <v>Cash Flow Adjustments</v>
          </cell>
          <cell r="I69" t="str">
            <v>Investing Activities</v>
          </cell>
          <cell r="J69" t="str">
            <v>1730</v>
          </cell>
        </row>
        <row r="70">
          <cell r="D70" t="str">
            <v>1740 · Accum depr vehicles</v>
          </cell>
          <cell r="E70" t="str">
            <v>Cash Flow Adjustments</v>
          </cell>
          <cell r="F70" t="str">
            <v>Asset</v>
          </cell>
          <cell r="G70" t="str">
            <v>Investing Activities</v>
          </cell>
          <cell r="H70" t="str">
            <v>Cash Flow Adjustments</v>
          </cell>
          <cell r="I70" t="str">
            <v>Investing Activities</v>
          </cell>
          <cell r="J70" t="str">
            <v>1740</v>
          </cell>
        </row>
        <row r="71">
          <cell r="D71" t="str">
            <v>1750 · Accum amort capital leases</v>
          </cell>
          <cell r="E71" t="str">
            <v>Cash Flow Adjustments</v>
          </cell>
          <cell r="F71" t="str">
            <v>Asset</v>
          </cell>
          <cell r="G71" t="str">
            <v>Investing Activities</v>
          </cell>
          <cell r="H71" t="str">
            <v>Cash Flow Adjustments</v>
          </cell>
          <cell r="I71" t="str">
            <v>Investing Activities</v>
          </cell>
          <cell r="J71" t="str">
            <v>1750</v>
          </cell>
        </row>
        <row r="72">
          <cell r="D72" t="str">
            <v>1761 · Accum depr other - website</v>
          </cell>
          <cell r="E72" t="str">
            <v>Cash Flow Adjustments</v>
          </cell>
          <cell r="F72" t="str">
            <v>Asset</v>
          </cell>
          <cell r="G72" t="str">
            <v>Investing Activities</v>
          </cell>
          <cell r="H72" t="str">
            <v>Cash Flow Adjustments</v>
          </cell>
          <cell r="I72" t="str">
            <v>Investing Activities</v>
          </cell>
          <cell r="J72" t="str">
            <v>1761</v>
          </cell>
        </row>
        <row r="73">
          <cell r="D73" t="str">
            <v>1762 · Accum depr other - organization</v>
          </cell>
          <cell r="E73" t="str">
            <v>Cash Flow Adjustments</v>
          </cell>
          <cell r="F73" t="str">
            <v>Asset</v>
          </cell>
          <cell r="G73" t="str">
            <v>Investing Activities</v>
          </cell>
          <cell r="H73" t="str">
            <v>Cash Flow Adjustments</v>
          </cell>
          <cell r="I73" t="str">
            <v>Investing Activities</v>
          </cell>
          <cell r="J73" t="str">
            <v>1762</v>
          </cell>
        </row>
        <row r="74">
          <cell r="D74" t="str">
            <v>1763 · Accum depr other - vehicle</v>
          </cell>
          <cell r="E74" t="str">
            <v>Cash Flow Adjustments</v>
          </cell>
          <cell r="F74" t="str">
            <v>Asset</v>
          </cell>
          <cell r="G74" t="str">
            <v>Investing Activities</v>
          </cell>
          <cell r="H74" t="str">
            <v>Cash Flow Adjustments</v>
          </cell>
          <cell r="I74" t="str">
            <v>Investing Activities</v>
          </cell>
          <cell r="J74" t="str">
            <v>1763</v>
          </cell>
        </row>
        <row r="75">
          <cell r="G75" t="str">
            <v/>
          </cell>
          <cell r="I75" t="str">
            <v/>
          </cell>
        </row>
        <row r="76">
          <cell r="D76" t="str">
            <v>1800 · Land</v>
          </cell>
          <cell r="E76" t="str">
            <v>Cash Flow Adjustments</v>
          </cell>
          <cell r="F76" t="str">
            <v>Asset</v>
          </cell>
          <cell r="G76" t="str">
            <v>Investing Activities</v>
          </cell>
          <cell r="H76" t="str">
            <v>Cash Flow Adjustments</v>
          </cell>
          <cell r="I76" t="str">
            <v>Investing Activities</v>
          </cell>
          <cell r="J76" t="str">
            <v>180*</v>
          </cell>
        </row>
        <row r="77">
          <cell r="D77" t="str">
            <v>1810 · Buildings, building improvement</v>
          </cell>
          <cell r="E77" t="str">
            <v>Cash Flow Adjustments</v>
          </cell>
          <cell r="F77" t="str">
            <v>Asset</v>
          </cell>
          <cell r="G77" t="str">
            <v>Investing Activities</v>
          </cell>
          <cell r="H77" t="str">
            <v>Cash Flow Adjustments</v>
          </cell>
          <cell r="I77" t="str">
            <v>Investing Activities</v>
          </cell>
          <cell r="J77" t="str">
            <v>181*</v>
          </cell>
        </row>
        <row r="78">
          <cell r="D78" t="str">
            <v>1820 · Construction in progress</v>
          </cell>
          <cell r="E78" t="str">
            <v>Cash Flow Adjustments</v>
          </cell>
          <cell r="F78" t="str">
            <v>Asset</v>
          </cell>
          <cell r="G78" t="str">
            <v>Investing Activities</v>
          </cell>
          <cell r="H78" t="str">
            <v>Cash Flow Adjustments</v>
          </cell>
          <cell r="I78" t="str">
            <v>Investing Activities</v>
          </cell>
          <cell r="J78" t="str">
            <v>182*</v>
          </cell>
        </row>
        <row r="79">
          <cell r="D79" t="str">
            <v>1830 · Leasehold improvements</v>
          </cell>
          <cell r="E79" t="str">
            <v>Cash Flow Adjustments</v>
          </cell>
          <cell r="F79" t="str">
            <v>Asset</v>
          </cell>
          <cell r="G79" t="str">
            <v>Investing Activities</v>
          </cell>
          <cell r="H79" t="str">
            <v>Cash Flow Adjustments</v>
          </cell>
          <cell r="I79" t="str">
            <v>Investing Activities</v>
          </cell>
          <cell r="J79" t="str">
            <v>183*</v>
          </cell>
        </row>
        <row r="80">
          <cell r="D80" t="str">
            <v>1840 · Loan costs</v>
          </cell>
          <cell r="E80" t="str">
            <v>Cash Flow Adjustments</v>
          </cell>
          <cell r="F80" t="str">
            <v>Asset</v>
          </cell>
          <cell r="G80" t="str">
            <v>Investing Activities</v>
          </cell>
          <cell r="H80" t="str">
            <v>Cash Flow Adjustments</v>
          </cell>
          <cell r="I80" t="str">
            <v>Investing Activities</v>
          </cell>
          <cell r="J80" t="str">
            <v>184*</v>
          </cell>
        </row>
        <row r="81">
          <cell r="D81" t="str">
            <v>1850 · Construction, outside project</v>
          </cell>
          <cell r="E81" t="str">
            <v>Cash Flow Adjustments</v>
          </cell>
          <cell r="F81" t="str">
            <v>Asset</v>
          </cell>
          <cell r="G81" t="str">
            <v>Investing Activities</v>
          </cell>
          <cell r="H81" t="str">
            <v>Cash Flow Adjustments</v>
          </cell>
          <cell r="I81" t="str">
            <v>Investing Activities</v>
          </cell>
          <cell r="J81" t="str">
            <v>185*</v>
          </cell>
        </row>
        <row r="82">
          <cell r="D82" t="str">
            <v>1881 · Membership interests-Shaed</v>
          </cell>
          <cell r="E82" t="str">
            <v>Cash Flow Adjustments</v>
          </cell>
          <cell r="F82" t="str">
            <v>Asset</v>
          </cell>
          <cell r="G82" t="str">
            <v>Investing Activities</v>
          </cell>
          <cell r="H82" t="str">
            <v>Cash Flow Adjustments</v>
          </cell>
          <cell r="I82" t="str">
            <v>Investing Activities</v>
          </cell>
          <cell r="J82" t="str">
            <v>1881</v>
          </cell>
        </row>
        <row r="83">
          <cell r="D83" t="str">
            <v>1892 · Facility lease payment reserve</v>
          </cell>
          <cell r="E83" t="str">
            <v>Cash Flow Adjustments</v>
          </cell>
          <cell r="F83" t="str">
            <v>Asset</v>
          </cell>
          <cell r="G83" t="str">
            <v>Investing Activities</v>
          </cell>
          <cell r="H83" t="str">
            <v>Cash Flow Adjustments</v>
          </cell>
          <cell r="I83" t="str">
            <v>Investing Activities</v>
          </cell>
          <cell r="J83" t="str">
            <v>1892</v>
          </cell>
        </row>
        <row r="84">
          <cell r="G84" t="str">
            <v/>
          </cell>
          <cell r="I84" t="str">
            <v/>
          </cell>
        </row>
        <row r="85">
          <cell r="D85" t="str">
            <v>1900 · Accum depr buildings</v>
          </cell>
          <cell r="E85" t="str">
            <v>Cash Flow Adjustments</v>
          </cell>
          <cell r="F85" t="str">
            <v>Asset</v>
          </cell>
          <cell r="G85" t="str">
            <v>Investing Activities</v>
          </cell>
          <cell r="H85" t="str">
            <v>Cash Flow Adjustments</v>
          </cell>
          <cell r="I85" t="str">
            <v>Investing Activities</v>
          </cell>
          <cell r="J85" t="str">
            <v>1900</v>
          </cell>
        </row>
        <row r="86">
          <cell r="D86" t="str">
            <v>1910 · Accum amort lease imp</v>
          </cell>
          <cell r="E86" t="str">
            <v>Cash Flow Adjustments</v>
          </cell>
          <cell r="F86" t="str">
            <v>Asset</v>
          </cell>
          <cell r="G86" t="str">
            <v>Investing Activities</v>
          </cell>
          <cell r="H86" t="str">
            <v>Cash Flow Adjustments</v>
          </cell>
          <cell r="I86" t="str">
            <v>Investing Activities</v>
          </cell>
          <cell r="J86" t="str">
            <v>1910</v>
          </cell>
        </row>
        <row r="87">
          <cell r="G87" t="str">
            <v/>
          </cell>
          <cell r="I87" t="str">
            <v/>
          </cell>
        </row>
        <row r="88">
          <cell r="G88" t="str">
            <v/>
          </cell>
          <cell r="I88" t="str">
            <v/>
          </cell>
        </row>
        <row r="89">
          <cell r="D89" t="str">
            <v>2000 · Current payable</v>
          </cell>
          <cell r="E89" t="str">
            <v>Cash Flow Adjustments</v>
          </cell>
          <cell r="F89" t="str">
            <v>Liability</v>
          </cell>
          <cell r="G89" t="str">
            <v>Operating Activities</v>
          </cell>
          <cell r="H89" t="str">
            <v>Cash Flow Adjustments</v>
          </cell>
          <cell r="I89" t="str">
            <v>Operating Activities</v>
          </cell>
          <cell r="J89" t="str">
            <v>2000</v>
          </cell>
        </row>
        <row r="90">
          <cell r="D90" t="str">
            <v>2001 · AnyBill payable</v>
          </cell>
          <cell r="E90" t="str">
            <v>Cash Flow Adjustments</v>
          </cell>
          <cell r="F90" t="str">
            <v>Liability</v>
          </cell>
          <cell r="G90" t="str">
            <v>Operating Activities</v>
          </cell>
          <cell r="H90" t="str">
            <v>Cash Flow Adjustments</v>
          </cell>
          <cell r="I90" t="str">
            <v>Operating Activities</v>
          </cell>
          <cell r="J90" t="str">
            <v>2001</v>
          </cell>
        </row>
        <row r="91">
          <cell r="D91" t="str">
            <v>2010 · Purchase orders</v>
          </cell>
          <cell r="E91" t="str">
            <v>Cash Flow Adjustments</v>
          </cell>
          <cell r="F91" t="str">
            <v>Liability</v>
          </cell>
          <cell r="G91" t="str">
            <v>Operating Activities</v>
          </cell>
          <cell r="H91" t="str">
            <v>Cash Flow Adjustments</v>
          </cell>
          <cell r="I91" t="str">
            <v>Operating Activities</v>
          </cell>
          <cell r="J91" t="str">
            <v>2010</v>
          </cell>
        </row>
        <row r="92">
          <cell r="D92" t="str">
            <v>2020 · Contracts payable</v>
          </cell>
          <cell r="E92" t="str">
            <v>Cash Flow Adjustments</v>
          </cell>
          <cell r="F92" t="str">
            <v>Liability</v>
          </cell>
          <cell r="G92" t="str">
            <v>Operating Activities</v>
          </cell>
          <cell r="H92" t="str">
            <v>Cash Flow Adjustments</v>
          </cell>
          <cell r="I92" t="str">
            <v>Operating Activities</v>
          </cell>
          <cell r="J92" t="str">
            <v>2020</v>
          </cell>
        </row>
        <row r="93">
          <cell r="D93" t="str">
            <v>2030 · Suspended Payable</v>
          </cell>
          <cell r="E93" t="str">
            <v>Cash Flow Adjustments</v>
          </cell>
          <cell r="F93" t="str">
            <v>Liability</v>
          </cell>
          <cell r="G93" t="str">
            <v>Operating Activities</v>
          </cell>
          <cell r="H93" t="str">
            <v>Cash Flow Adjustments</v>
          </cell>
          <cell r="I93" t="str">
            <v>Operating Activities</v>
          </cell>
          <cell r="J93" t="str">
            <v>2030</v>
          </cell>
        </row>
        <row r="94">
          <cell r="D94" t="str">
            <v>2050 · Construction payable</v>
          </cell>
          <cell r="E94" t="str">
            <v>Cash Flow Adjustments</v>
          </cell>
          <cell r="F94" t="str">
            <v>Liability</v>
          </cell>
          <cell r="G94" t="str">
            <v>Operating Activities</v>
          </cell>
          <cell r="H94" t="str">
            <v>Cash Flow Adjustments</v>
          </cell>
          <cell r="I94" t="str">
            <v>Operating Activities</v>
          </cell>
          <cell r="J94" t="str">
            <v>2050</v>
          </cell>
        </row>
        <row r="95">
          <cell r="G95" t="str">
            <v/>
          </cell>
          <cell r="I95" t="str">
            <v/>
          </cell>
        </row>
        <row r="96">
          <cell r="D96" t="str">
            <v>2100 · School credit card</v>
          </cell>
          <cell r="E96" t="str">
            <v>Cash Flow Adjustments</v>
          </cell>
          <cell r="F96" t="str">
            <v>Liability</v>
          </cell>
          <cell r="G96" t="str">
            <v>Operating Activities</v>
          </cell>
          <cell r="H96" t="str">
            <v>Cash Flow Adjustments</v>
          </cell>
          <cell r="I96" t="str">
            <v>Operating Activities</v>
          </cell>
          <cell r="J96" t="str">
            <v>2100</v>
          </cell>
        </row>
        <row r="97">
          <cell r="D97" t="str">
            <v>2110 · Parent org credit account</v>
          </cell>
          <cell r="E97" t="str">
            <v>Cash Flow Adjustments</v>
          </cell>
          <cell r="F97" t="str">
            <v>Liability</v>
          </cell>
          <cell r="G97" t="str">
            <v>Operating Activities</v>
          </cell>
          <cell r="H97" t="str">
            <v>Cash Flow Adjustments</v>
          </cell>
          <cell r="I97" t="str">
            <v>Operating Activities</v>
          </cell>
          <cell r="J97" t="str">
            <v>2110</v>
          </cell>
        </row>
        <row r="98">
          <cell r="D98" t="str">
            <v>2120 · Employee credit account</v>
          </cell>
          <cell r="E98" t="str">
            <v>Cash Flow Adjustments</v>
          </cell>
          <cell r="F98" t="str">
            <v>Liability</v>
          </cell>
          <cell r="G98" t="str">
            <v>Operating Activities</v>
          </cell>
          <cell r="H98" t="str">
            <v>Cash Flow Adjustments</v>
          </cell>
          <cell r="I98" t="str">
            <v>Operating Activities</v>
          </cell>
          <cell r="J98" t="str">
            <v>2120</v>
          </cell>
        </row>
        <row r="99">
          <cell r="G99" t="str">
            <v/>
          </cell>
          <cell r="I99" t="str">
            <v/>
          </cell>
        </row>
        <row r="100">
          <cell r="D100" t="str">
            <v>2200 · Accrued salaries</v>
          </cell>
          <cell r="E100" t="str">
            <v>Cash Flow Adjustments</v>
          </cell>
          <cell r="F100" t="str">
            <v>Liability</v>
          </cell>
          <cell r="G100" t="str">
            <v>Operating Activities</v>
          </cell>
          <cell r="H100" t="str">
            <v>Cash Flow Adjustments</v>
          </cell>
          <cell r="I100" t="str">
            <v>Operating Activities</v>
          </cell>
          <cell r="J100" t="str">
            <v>2200</v>
          </cell>
        </row>
        <row r="101">
          <cell r="D101" t="str">
            <v>2210 · Accrued vacations</v>
          </cell>
          <cell r="E101" t="str">
            <v>Cash Flow Adjustments</v>
          </cell>
          <cell r="F101" t="str">
            <v>Liability</v>
          </cell>
          <cell r="G101" t="str">
            <v>Operating Activities</v>
          </cell>
          <cell r="H101" t="str">
            <v>Cash Flow Adjustments</v>
          </cell>
          <cell r="I101" t="str">
            <v>Operating Activities</v>
          </cell>
          <cell r="J101" t="str">
            <v>2210</v>
          </cell>
        </row>
        <row r="102">
          <cell r="D102" t="str">
            <v>2220 · Accrued employee benefits</v>
          </cell>
          <cell r="E102" t="str">
            <v>Cash Flow Adjustments</v>
          </cell>
          <cell r="F102" t="str">
            <v>Liability</v>
          </cell>
          <cell r="G102" t="str">
            <v>Operating Activities</v>
          </cell>
          <cell r="H102" t="str">
            <v>Cash Flow Adjustments</v>
          </cell>
          <cell r="I102" t="str">
            <v>Operating Activities</v>
          </cell>
          <cell r="J102" t="str">
            <v>2220</v>
          </cell>
        </row>
        <row r="103">
          <cell r="D103" t="str">
            <v>2230 · Accrued sales tax payable</v>
          </cell>
          <cell r="E103" t="str">
            <v>Cash Flow Adjustments</v>
          </cell>
          <cell r="F103" t="str">
            <v>Liability</v>
          </cell>
          <cell r="G103" t="str">
            <v>Operating Activities</v>
          </cell>
          <cell r="H103" t="str">
            <v>Cash Flow Adjustments</v>
          </cell>
          <cell r="I103" t="str">
            <v>Operating Activities</v>
          </cell>
          <cell r="J103" t="str">
            <v>2230</v>
          </cell>
        </row>
        <row r="104">
          <cell r="D104" t="str">
            <v>2240 · Other accrued expenses</v>
          </cell>
          <cell r="E104" t="str">
            <v>Cash Flow Adjustments</v>
          </cell>
          <cell r="F104" t="str">
            <v>Liability</v>
          </cell>
          <cell r="G104" t="str">
            <v>Operating Activities</v>
          </cell>
          <cell r="H104" t="str">
            <v>Cash Flow Adjustments</v>
          </cell>
          <cell r="I104" t="str">
            <v>Operating Activities</v>
          </cell>
          <cell r="J104" t="str">
            <v>2240</v>
          </cell>
        </row>
        <row r="105">
          <cell r="D105" t="str">
            <v>2250 · Accrued rent</v>
          </cell>
          <cell r="E105" t="str">
            <v>Cash Flow Adjustments</v>
          </cell>
          <cell r="F105" t="str">
            <v>Liability</v>
          </cell>
          <cell r="G105" t="str">
            <v>Operating Activities</v>
          </cell>
          <cell r="H105" t="str">
            <v>Cash Flow Adjustments</v>
          </cell>
          <cell r="I105" t="str">
            <v>Operating Activities</v>
          </cell>
          <cell r="J105" t="str">
            <v>2250</v>
          </cell>
        </row>
        <row r="106">
          <cell r="D106" t="str">
            <v>2290 · Accrued interest</v>
          </cell>
          <cell r="E106" t="str">
            <v>Cash Flow Adjustments</v>
          </cell>
          <cell r="F106" t="str">
            <v>Liability</v>
          </cell>
          <cell r="G106" t="str">
            <v>Operating Activities</v>
          </cell>
          <cell r="H106" t="str">
            <v>Cash Flow Adjustments</v>
          </cell>
          <cell r="I106" t="str">
            <v>Operating Activities</v>
          </cell>
          <cell r="J106" t="str">
            <v>2290</v>
          </cell>
        </row>
        <row r="107">
          <cell r="G107" t="str">
            <v/>
          </cell>
          <cell r="I107" t="str">
            <v/>
          </cell>
        </row>
        <row r="108">
          <cell r="D108" t="str">
            <v>2300 · Social sec &amp; mc w/h - employee</v>
          </cell>
          <cell r="E108" t="str">
            <v>Cash Flow Adjustments</v>
          </cell>
          <cell r="F108" t="str">
            <v>Liability</v>
          </cell>
          <cell r="G108" t="str">
            <v>Operating Activities</v>
          </cell>
          <cell r="H108" t="str">
            <v>Cash Flow Adjustments</v>
          </cell>
          <cell r="I108" t="str">
            <v>Operating Activities</v>
          </cell>
          <cell r="J108" t="str">
            <v>2300</v>
          </cell>
        </row>
        <row r="109">
          <cell r="D109" t="str">
            <v>2310 · Social sec &amp; mc w/h - employer</v>
          </cell>
          <cell r="E109" t="str">
            <v>Cash Flow Adjustments</v>
          </cell>
          <cell r="F109" t="str">
            <v>Liability</v>
          </cell>
          <cell r="G109" t="str">
            <v>Operating Activities</v>
          </cell>
          <cell r="H109" t="str">
            <v>Cash Flow Adjustments</v>
          </cell>
          <cell r="I109" t="str">
            <v>Operating Activities</v>
          </cell>
          <cell r="J109" t="str">
            <v>2310</v>
          </cell>
        </row>
        <row r="110">
          <cell r="D110" t="str">
            <v>2320 · Federal taxes withheld</v>
          </cell>
          <cell r="E110" t="str">
            <v>Cash Flow Adjustments</v>
          </cell>
          <cell r="F110" t="str">
            <v>Liability</v>
          </cell>
          <cell r="G110" t="str">
            <v>Operating Activities</v>
          </cell>
          <cell r="H110" t="str">
            <v>Cash Flow Adjustments</v>
          </cell>
          <cell r="I110" t="str">
            <v>Operating Activities</v>
          </cell>
          <cell r="J110" t="str">
            <v>2320</v>
          </cell>
        </row>
        <row r="111">
          <cell r="D111" t="str">
            <v>2330 · FUTA/SUTA withheld</v>
          </cell>
          <cell r="E111" t="str">
            <v>Cash Flow Adjustments</v>
          </cell>
          <cell r="F111" t="str">
            <v>Liability</v>
          </cell>
          <cell r="G111" t="str">
            <v>Operating Activities</v>
          </cell>
          <cell r="H111" t="str">
            <v>Cash Flow Adjustments</v>
          </cell>
          <cell r="I111" t="str">
            <v>Operating Activities</v>
          </cell>
          <cell r="J111" t="str">
            <v>2330</v>
          </cell>
        </row>
        <row r="112">
          <cell r="D112" t="str">
            <v>2331 · DC taxes withheld</v>
          </cell>
          <cell r="E112" t="str">
            <v>Cash Flow Adjustments</v>
          </cell>
          <cell r="F112" t="str">
            <v>Liability</v>
          </cell>
          <cell r="G112" t="str">
            <v>Operating Activities</v>
          </cell>
          <cell r="H112" t="str">
            <v>Cash Flow Adjustments</v>
          </cell>
          <cell r="I112" t="str">
            <v>Operating Activities</v>
          </cell>
          <cell r="J112" t="str">
            <v>2331</v>
          </cell>
        </row>
        <row r="113">
          <cell r="D113" t="str">
            <v>2332 · MD taxes withheld</v>
          </cell>
          <cell r="E113" t="str">
            <v>Cash Flow Adjustments</v>
          </cell>
          <cell r="F113" t="str">
            <v>Liability</v>
          </cell>
          <cell r="G113" t="str">
            <v>Operating Activities</v>
          </cell>
          <cell r="H113" t="str">
            <v>Cash Flow Adjustments</v>
          </cell>
          <cell r="I113" t="str">
            <v>Operating Activities</v>
          </cell>
          <cell r="J113" t="str">
            <v>2332</v>
          </cell>
        </row>
        <row r="114">
          <cell r="D114" t="str">
            <v>2333 · VA taxes withheld</v>
          </cell>
          <cell r="E114" t="str">
            <v>Cash Flow Adjustments</v>
          </cell>
          <cell r="F114" t="str">
            <v>Liability</v>
          </cell>
          <cell r="G114" t="str">
            <v>Operating Activities</v>
          </cell>
          <cell r="H114" t="str">
            <v>Cash Flow Adjustments</v>
          </cell>
          <cell r="I114" t="str">
            <v>Operating Activities</v>
          </cell>
          <cell r="J114" t="str">
            <v>2333</v>
          </cell>
        </row>
        <row r="115">
          <cell r="D115" t="str">
            <v>2340 · Unemployment taxes payable</v>
          </cell>
          <cell r="E115" t="str">
            <v>Cash Flow Adjustments</v>
          </cell>
          <cell r="F115" t="str">
            <v>Liability</v>
          </cell>
          <cell r="G115" t="str">
            <v>Operating Activities</v>
          </cell>
          <cell r="H115" t="str">
            <v>Cash Flow Adjustments</v>
          </cell>
          <cell r="I115" t="str">
            <v>Operating Activities</v>
          </cell>
          <cell r="J115" t="str">
            <v>2340</v>
          </cell>
        </row>
        <row r="116">
          <cell r="D116" t="str">
            <v>2350 · Workers' comp taxes payable</v>
          </cell>
          <cell r="E116" t="str">
            <v>Cash Flow Adjustments</v>
          </cell>
          <cell r="F116" t="str">
            <v>Liability</v>
          </cell>
          <cell r="G116" t="str">
            <v>Operating Activities</v>
          </cell>
          <cell r="H116" t="str">
            <v>Cash Flow Adjustments</v>
          </cell>
          <cell r="I116" t="str">
            <v>Operating Activities</v>
          </cell>
          <cell r="J116" t="str">
            <v>2350</v>
          </cell>
        </row>
        <row r="117">
          <cell r="D117" t="str">
            <v>2360 · EE pension payable</v>
          </cell>
          <cell r="E117" t="str">
            <v>Cash Flow Adjustments</v>
          </cell>
          <cell r="F117" t="str">
            <v>Liability</v>
          </cell>
          <cell r="G117" t="str">
            <v>Operating Activities</v>
          </cell>
          <cell r="H117" t="str">
            <v>Cash Flow Adjustments</v>
          </cell>
          <cell r="I117" t="str">
            <v>Operating Activities</v>
          </cell>
          <cell r="J117" t="str">
            <v>2360</v>
          </cell>
        </row>
        <row r="118">
          <cell r="D118" t="str">
            <v>2370 · ER pension payable</v>
          </cell>
          <cell r="E118" t="str">
            <v>Cash Flow Adjustments</v>
          </cell>
          <cell r="F118" t="str">
            <v>Liability</v>
          </cell>
          <cell r="G118" t="str">
            <v>Operating Activities</v>
          </cell>
          <cell r="H118" t="str">
            <v>Cash Flow Adjustments</v>
          </cell>
          <cell r="I118" t="str">
            <v>Operating Activities</v>
          </cell>
          <cell r="J118" t="str">
            <v>2370</v>
          </cell>
        </row>
        <row r="119">
          <cell r="D119" t="str">
            <v>2380 · Flexible spending account</v>
          </cell>
          <cell r="E119" t="str">
            <v>Cash Flow Adjustments</v>
          </cell>
          <cell r="F119" t="str">
            <v>Liability</v>
          </cell>
          <cell r="G119" t="str">
            <v>Operating Activities</v>
          </cell>
          <cell r="H119" t="str">
            <v>Cash Flow Adjustments</v>
          </cell>
          <cell r="I119" t="str">
            <v>Operating Activities</v>
          </cell>
          <cell r="J119" t="str">
            <v>2380</v>
          </cell>
        </row>
        <row r="120">
          <cell r="D120" t="str">
            <v>2390 · Manual checks</v>
          </cell>
          <cell r="E120" t="str">
            <v>Cash Flow Adjustments</v>
          </cell>
          <cell r="F120" t="str">
            <v>Liability</v>
          </cell>
          <cell r="G120" t="str">
            <v>Operating Activities</v>
          </cell>
          <cell r="H120" t="str">
            <v>Cash Flow Adjustments</v>
          </cell>
          <cell r="I120" t="str">
            <v>Operating Activities</v>
          </cell>
          <cell r="J120" t="str">
            <v>2390</v>
          </cell>
        </row>
        <row r="121">
          <cell r="D121" t="str">
            <v>2395 · DD salaries (direct deposit)</v>
          </cell>
          <cell r="E121" t="str">
            <v>Cash Flow Adjustments</v>
          </cell>
          <cell r="F121" t="str">
            <v>Liability</v>
          </cell>
          <cell r="G121" t="str">
            <v>Operating Activities</v>
          </cell>
          <cell r="H121" t="str">
            <v>Cash Flow Adjustments</v>
          </cell>
          <cell r="I121" t="str">
            <v>Operating Activities</v>
          </cell>
          <cell r="J121" t="str">
            <v>2395</v>
          </cell>
        </row>
        <row r="122">
          <cell r="D122" t="str">
            <v>2399 · Temporary over / under</v>
          </cell>
          <cell r="E122" t="str">
            <v>Cash Flow Adjustments</v>
          </cell>
          <cell r="F122" t="str">
            <v>Liability</v>
          </cell>
          <cell r="G122" t="str">
            <v>Operating Activities</v>
          </cell>
          <cell r="H122" t="str">
            <v>Cash Flow Adjustments</v>
          </cell>
          <cell r="I122" t="str">
            <v>Operating Activities</v>
          </cell>
          <cell r="J122" t="str">
            <v>2399</v>
          </cell>
        </row>
        <row r="123">
          <cell r="G123" t="str">
            <v/>
          </cell>
          <cell r="I123" t="str">
            <v/>
          </cell>
        </row>
        <row r="124">
          <cell r="D124" t="str">
            <v>2400 · Unearned per-pupil revenue</v>
          </cell>
          <cell r="E124" t="str">
            <v>Cash Flow Adjustments</v>
          </cell>
          <cell r="F124" t="str">
            <v>Liability</v>
          </cell>
          <cell r="G124" t="str">
            <v>Operating Activities</v>
          </cell>
          <cell r="H124" t="str">
            <v>Cash Flow Adjustments</v>
          </cell>
          <cell r="I124" t="str">
            <v>Operating Activities</v>
          </cell>
          <cell r="J124" t="str">
            <v>2400</v>
          </cell>
        </row>
        <row r="125">
          <cell r="D125" t="str">
            <v>2410 · Unearned local revenue</v>
          </cell>
          <cell r="E125" t="str">
            <v>Cash Flow Adjustments</v>
          </cell>
          <cell r="F125" t="str">
            <v>Liability</v>
          </cell>
          <cell r="G125" t="str">
            <v>Operating Activities</v>
          </cell>
          <cell r="H125" t="str">
            <v>Cash Flow Adjustments</v>
          </cell>
          <cell r="I125" t="str">
            <v>Operating Activities</v>
          </cell>
          <cell r="J125" t="str">
            <v>2410</v>
          </cell>
        </row>
        <row r="126">
          <cell r="D126" t="str">
            <v>2420 · Unearned private revenue</v>
          </cell>
          <cell r="E126" t="str">
            <v>Cash Flow Adjustments</v>
          </cell>
          <cell r="F126" t="str">
            <v>Liability</v>
          </cell>
          <cell r="G126" t="str">
            <v>Operating Activities</v>
          </cell>
          <cell r="H126" t="str">
            <v>Cash Flow Adjustments</v>
          </cell>
          <cell r="I126" t="str">
            <v>Operating Activities</v>
          </cell>
          <cell r="J126" t="str">
            <v>2420</v>
          </cell>
        </row>
        <row r="127">
          <cell r="D127" t="str">
            <v>2430 · Unearned federal revenue</v>
          </cell>
          <cell r="E127" t="str">
            <v>Cash Flow Adjustments</v>
          </cell>
          <cell r="F127" t="str">
            <v>Liability</v>
          </cell>
          <cell r="G127" t="str">
            <v>Operating Activities</v>
          </cell>
          <cell r="H127" t="str">
            <v>Cash Flow Adjustments</v>
          </cell>
          <cell r="I127" t="str">
            <v>Operating Activities</v>
          </cell>
          <cell r="J127" t="str">
            <v>2430</v>
          </cell>
        </row>
        <row r="128">
          <cell r="D128" t="str">
            <v>2440 · Unearned private revenue</v>
          </cell>
          <cell r="E128" t="str">
            <v>Cash Flow Adjustments</v>
          </cell>
          <cell r="F128" t="str">
            <v>Liability</v>
          </cell>
          <cell r="G128" t="str">
            <v>Operating Activities</v>
          </cell>
          <cell r="H128" t="str">
            <v>Cash Flow Adjustments</v>
          </cell>
          <cell r="I128" t="str">
            <v>Operating Activities</v>
          </cell>
          <cell r="J128" t="str">
            <v>2440</v>
          </cell>
        </row>
        <row r="129">
          <cell r="D129" t="str">
            <v>2450 · Deposits held</v>
          </cell>
          <cell r="E129" t="str">
            <v>Cash Flow Adjustments</v>
          </cell>
          <cell r="F129" t="str">
            <v>Liability</v>
          </cell>
          <cell r="G129" t="str">
            <v>Operating Activities</v>
          </cell>
          <cell r="H129" t="str">
            <v>Cash Flow Adjustments</v>
          </cell>
          <cell r="I129" t="str">
            <v>Operating Activities</v>
          </cell>
          <cell r="J129" t="str">
            <v>2450</v>
          </cell>
        </row>
        <row r="130">
          <cell r="D130" t="str">
            <v>2900 · Suspense</v>
          </cell>
          <cell r="E130" t="str">
            <v>Cash Flow Adjustments</v>
          </cell>
          <cell r="F130" t="str">
            <v>Liability</v>
          </cell>
          <cell r="G130" t="str">
            <v>Operating Activities</v>
          </cell>
          <cell r="H130" t="str">
            <v>Cash Flow Adjustments</v>
          </cell>
          <cell r="I130" t="str">
            <v>Operating Activities</v>
          </cell>
          <cell r="J130" t="str">
            <v>2900</v>
          </cell>
        </row>
        <row r="131">
          <cell r="G131" t="str">
            <v/>
          </cell>
          <cell r="I131" t="str">
            <v/>
          </cell>
        </row>
        <row r="132">
          <cell r="D132" t="str">
            <v>2500 · Trustee or employee loan</v>
          </cell>
          <cell r="E132" t="str">
            <v>Cash Flow Adjustments</v>
          </cell>
          <cell r="F132" t="str">
            <v>Liability</v>
          </cell>
          <cell r="G132" t="str">
            <v>Operating Activities</v>
          </cell>
          <cell r="H132" t="str">
            <v>Cash Flow Adjustments</v>
          </cell>
          <cell r="I132" t="str">
            <v>Operating Activities</v>
          </cell>
          <cell r="J132" t="str">
            <v>2500</v>
          </cell>
        </row>
        <row r="133">
          <cell r="D133" t="str">
            <v>2510 · Line of credit</v>
          </cell>
          <cell r="E133" t="str">
            <v>Cash Flow Adjustments</v>
          </cell>
          <cell r="F133" t="str">
            <v>Liability</v>
          </cell>
          <cell r="G133" t="str">
            <v>Operating Activities</v>
          </cell>
          <cell r="H133" t="str">
            <v>Cash Flow Adjustments</v>
          </cell>
          <cell r="I133" t="str">
            <v>Operating Activities</v>
          </cell>
          <cell r="J133" t="str">
            <v>2510</v>
          </cell>
        </row>
        <row r="134">
          <cell r="D134" t="str">
            <v>2520 · Current portion, long-term debt</v>
          </cell>
          <cell r="E134" t="str">
            <v>Cash Flow Adjustments</v>
          </cell>
          <cell r="F134" t="str">
            <v>Liability</v>
          </cell>
          <cell r="G134" t="str">
            <v>Operating Activities</v>
          </cell>
          <cell r="H134" t="str">
            <v>Cash Flow Adjustments</v>
          </cell>
          <cell r="I134" t="str">
            <v>Operating Activities</v>
          </cell>
          <cell r="J134" t="str">
            <v>2520</v>
          </cell>
        </row>
        <row r="135">
          <cell r="D135" t="str">
            <v>2530 · Other short-term liabilities</v>
          </cell>
          <cell r="E135" t="str">
            <v>Cash Flow Adjustments</v>
          </cell>
          <cell r="F135" t="str">
            <v>Liability</v>
          </cell>
          <cell r="G135" t="str">
            <v>Operating Activities</v>
          </cell>
          <cell r="H135" t="str">
            <v>Cash Flow Adjustments</v>
          </cell>
          <cell r="I135" t="str">
            <v>Operating Activities</v>
          </cell>
          <cell r="J135" t="str">
            <v>2530</v>
          </cell>
        </row>
        <row r="136">
          <cell r="D136" t="str">
            <v>2540 · Split-interest liabilities</v>
          </cell>
          <cell r="E136" t="str">
            <v>Cash Flow Adjustments</v>
          </cell>
          <cell r="F136" t="str">
            <v>Liability</v>
          </cell>
          <cell r="G136" t="str">
            <v>Operating Activities</v>
          </cell>
          <cell r="H136" t="str">
            <v>Cash Flow Adjustments</v>
          </cell>
          <cell r="I136" t="str">
            <v>Operating Activities</v>
          </cell>
          <cell r="J136" t="str">
            <v>2540</v>
          </cell>
        </row>
        <row r="137">
          <cell r="D137" t="str">
            <v>2550 · Accrued interest</v>
          </cell>
          <cell r="E137" t="str">
            <v>Cash Flow Adjustments</v>
          </cell>
          <cell r="F137" t="str">
            <v>Liability</v>
          </cell>
          <cell r="G137" t="str">
            <v>Operating Activities</v>
          </cell>
          <cell r="H137" t="str">
            <v>Cash Flow Adjustments</v>
          </cell>
          <cell r="I137" t="str">
            <v>Operating Activities</v>
          </cell>
          <cell r="J137" t="str">
            <v>2550</v>
          </cell>
        </row>
        <row r="138">
          <cell r="G138" t="str">
            <v/>
          </cell>
          <cell r="I138" t="str">
            <v/>
          </cell>
        </row>
        <row r="139">
          <cell r="D139" t="str">
            <v>2600 · Senior Debt</v>
          </cell>
          <cell r="E139" t="str">
            <v>Cash Flow Adjustments</v>
          </cell>
          <cell r="F139" t="str">
            <v>Liability</v>
          </cell>
          <cell r="G139" t="str">
            <v>Financing Activities</v>
          </cell>
          <cell r="H139" t="str">
            <v>Cash Flow Adjustments</v>
          </cell>
          <cell r="I139" t="str">
            <v>Financing Activities</v>
          </cell>
          <cell r="J139" t="str">
            <v>260*</v>
          </cell>
        </row>
        <row r="140">
          <cell r="D140" t="str">
            <v>2610 · Sub Debt</v>
          </cell>
          <cell r="E140" t="str">
            <v>Cash Flow Adjustments</v>
          </cell>
          <cell r="F140" t="str">
            <v>Liability</v>
          </cell>
          <cell r="G140" t="str">
            <v>Financing Activities</v>
          </cell>
          <cell r="H140" t="str">
            <v>Cash Flow Adjustments</v>
          </cell>
          <cell r="I140" t="str">
            <v>Financing Activities</v>
          </cell>
          <cell r="J140" t="str">
            <v>261*</v>
          </cell>
        </row>
        <row r="141">
          <cell r="D141" t="str">
            <v>2620 · Capital leases</v>
          </cell>
          <cell r="E141" t="str">
            <v>Cash Flow Adjustments</v>
          </cell>
          <cell r="F141" t="str">
            <v>Liability</v>
          </cell>
          <cell r="G141" t="str">
            <v>Financing Activities</v>
          </cell>
          <cell r="H141" t="str">
            <v>Cash Flow Adjustments</v>
          </cell>
          <cell r="I141" t="str">
            <v>Financing Activities</v>
          </cell>
          <cell r="J141" t="str">
            <v>2620</v>
          </cell>
        </row>
        <row r="142">
          <cell r="D142" t="str">
            <v>2630 · Other long-term liabilities</v>
          </cell>
          <cell r="E142" t="str">
            <v>Cash Flow Adjustments</v>
          </cell>
          <cell r="F142" t="str">
            <v>Liability</v>
          </cell>
          <cell r="G142" t="str">
            <v>Financing Activities</v>
          </cell>
          <cell r="H142" t="str">
            <v>Cash Flow Adjustments</v>
          </cell>
          <cell r="I142" t="str">
            <v>Financing Activities</v>
          </cell>
          <cell r="J142" t="str">
            <v>2630</v>
          </cell>
        </row>
        <row r="143">
          <cell r="D143" t="str">
            <v>280 · Sublease obligation</v>
          </cell>
          <cell r="E143" t="str">
            <v>Cash Flow Adjustments</v>
          </cell>
          <cell r="F143" t="str">
            <v>Liability</v>
          </cell>
          <cell r="G143" t="str">
            <v>Financing Activities</v>
          </cell>
          <cell r="H143" t="str">
            <v>Cash Flow Adjustments</v>
          </cell>
          <cell r="I143" t="str">
            <v>Financing Activities</v>
          </cell>
          <cell r="J143" t="str">
            <v>280</v>
          </cell>
        </row>
        <row r="146">
          <cell r="D146" t="str">
            <v>3010 · Unrestricted net assets</v>
          </cell>
          <cell r="J146" t="str">
            <v>3010</v>
          </cell>
        </row>
        <row r="147">
          <cell r="D147" t="str">
            <v>3020 · Transfers to/from unrestricted</v>
          </cell>
          <cell r="J147" t="str">
            <v>3020</v>
          </cell>
        </row>
        <row r="148">
          <cell r="D148" t="str">
            <v>3030 · Board-designated</v>
          </cell>
          <cell r="J148" t="str">
            <v>3030</v>
          </cell>
        </row>
        <row r="150">
          <cell r="D150" t="str">
            <v>3100 · Use restricted</v>
          </cell>
          <cell r="J150" t="str">
            <v>3100</v>
          </cell>
        </row>
        <row r="151">
          <cell r="D151" t="str">
            <v>3110 · Time restricted</v>
          </cell>
          <cell r="J151" t="str">
            <v>3110</v>
          </cell>
        </row>
        <row r="152">
          <cell r="D152" t="str">
            <v>3120 · Asset restricted</v>
          </cell>
          <cell r="J152" t="str">
            <v>3120</v>
          </cell>
        </row>
        <row r="154">
          <cell r="D154" t="str">
            <v>3200 · Permanently restricted</v>
          </cell>
          <cell r="J154" t="str">
            <v>3200</v>
          </cell>
        </row>
        <row r="155">
          <cell r="D155" t="str">
            <v>3900 · Retained Earnings</v>
          </cell>
          <cell r="J155" t="str">
            <v>3900</v>
          </cell>
        </row>
        <row r="158">
          <cell r="D158" t="str">
            <v>4000 · Per-pupil alloc</v>
          </cell>
          <cell r="E158" t="str">
            <v>Revenue</v>
          </cell>
          <cell r="F158" t="str">
            <v>04 · State and Local Revenue</v>
          </cell>
          <cell r="G158" t="str">
            <v>400 · Per-Pupil Operating Revenue</v>
          </cell>
          <cell r="H158" t="str">
            <v>Revenue</v>
          </cell>
          <cell r="I158" t="str">
            <v>01. Per Pupil Charter Payments</v>
          </cell>
          <cell r="J158" t="str">
            <v>4000</v>
          </cell>
        </row>
        <row r="159">
          <cell r="D159" t="str">
            <v>4010 · Per-pupil SpEd alloc</v>
          </cell>
          <cell r="E159" t="str">
            <v>Revenue</v>
          </cell>
          <cell r="F159" t="str">
            <v>04 · State and Local Revenue</v>
          </cell>
          <cell r="G159" t="str">
            <v>400 · Per-Pupil Operating Revenue</v>
          </cell>
          <cell r="H159" t="str">
            <v>Revenue</v>
          </cell>
          <cell r="I159" t="str">
            <v>01. Per Pupil Charter Payments</v>
          </cell>
          <cell r="J159" t="str">
            <v>4010</v>
          </cell>
        </row>
        <row r="160">
          <cell r="D160" t="str">
            <v>4020 · Per-pupil LEP/NEP alloc</v>
          </cell>
          <cell r="E160" t="str">
            <v>Revenue</v>
          </cell>
          <cell r="F160" t="str">
            <v>04 · State and Local Revenue</v>
          </cell>
          <cell r="G160" t="str">
            <v>400 · Per-Pupil Operating Revenue</v>
          </cell>
          <cell r="H160" t="str">
            <v>Revenue</v>
          </cell>
          <cell r="I160" t="str">
            <v>01. Per Pupil Charter Payments</v>
          </cell>
          <cell r="J160" t="str">
            <v>4020</v>
          </cell>
        </row>
        <row r="161">
          <cell r="D161" t="str">
            <v>4030 · Per-pupil summer alloc</v>
          </cell>
          <cell r="E161" t="str">
            <v>Revenue</v>
          </cell>
          <cell r="F161" t="str">
            <v>04 · State and Local Revenue</v>
          </cell>
          <cell r="G161" t="str">
            <v>400 · Per-Pupil Operating Revenue</v>
          </cell>
          <cell r="H161" t="str">
            <v>Revenue</v>
          </cell>
          <cell r="I161" t="str">
            <v>01. Per Pupil Charter Payments</v>
          </cell>
          <cell r="J161" t="str">
            <v>4030</v>
          </cell>
        </row>
        <row r="162">
          <cell r="D162" t="str">
            <v>4040 · Per-pupil At Risk</v>
          </cell>
          <cell r="E162" t="str">
            <v>Revenue</v>
          </cell>
          <cell r="F162" t="str">
            <v>04 · State and Local Revenue</v>
          </cell>
          <cell r="G162" t="str">
            <v>400 · Per-Pupil Operating Revenue</v>
          </cell>
          <cell r="H162" t="str">
            <v>Revenue</v>
          </cell>
          <cell r="I162" t="str">
            <v>01. Per Pupil Charter Payments</v>
          </cell>
          <cell r="J162" t="str">
            <v>4040</v>
          </cell>
        </row>
        <row r="163">
          <cell r="D163" t="str">
            <v>4050 · Per-pupil adjustment</v>
          </cell>
          <cell r="E163" t="str">
            <v>Revenue</v>
          </cell>
          <cell r="F163" t="str">
            <v>04 · State and Local Revenue</v>
          </cell>
          <cell r="G163" t="str">
            <v>400 · Per-Pupil Operating Revenue</v>
          </cell>
          <cell r="H163" t="str">
            <v>Revenue</v>
          </cell>
          <cell r="I163" t="str">
            <v>01. Per Pupil Charter Payments</v>
          </cell>
          <cell r="J163" t="str">
            <v>4050</v>
          </cell>
        </row>
        <row r="165">
          <cell r="D165" t="str">
            <v>4100 · Per-pupil facility alloc</v>
          </cell>
          <cell r="E165" t="str">
            <v>Revenue</v>
          </cell>
          <cell r="F165" t="str">
            <v>04 · State and Local Revenue</v>
          </cell>
          <cell r="G165" t="str">
            <v>410 · Per-Pupil Facility Revenue</v>
          </cell>
          <cell r="H165" t="str">
            <v>Revenue</v>
          </cell>
          <cell r="I165" t="str">
            <v>02. Per Pupil Facilities Allowance</v>
          </cell>
          <cell r="J165" t="str">
            <v>4100</v>
          </cell>
        </row>
        <row r="167">
          <cell r="D167" t="str">
            <v>4200 · Local grants</v>
          </cell>
          <cell r="E167" t="str">
            <v>Revenue</v>
          </cell>
          <cell r="F167" t="str">
            <v>04 · State and Local Revenue</v>
          </cell>
          <cell r="G167" t="str">
            <v>420 · Other Local Revenue</v>
          </cell>
          <cell r="H167" t="str">
            <v>Revenue</v>
          </cell>
          <cell r="I167" t="str">
            <v>04. Other Government Funding/Grants</v>
          </cell>
          <cell r="J167" t="str">
            <v>4200</v>
          </cell>
        </row>
        <row r="168">
          <cell r="D168" t="str">
            <v>4210 · Local programs</v>
          </cell>
          <cell r="E168" t="str">
            <v>Revenue</v>
          </cell>
          <cell r="F168" t="str">
            <v>04 · State and Local Revenue</v>
          </cell>
          <cell r="G168" t="str">
            <v>420 · Other Local Revenue</v>
          </cell>
          <cell r="H168" t="str">
            <v>Revenue</v>
          </cell>
          <cell r="I168" t="str">
            <v>04. Other Government Funding/Grants</v>
          </cell>
          <cell r="J168" t="str">
            <v>4210</v>
          </cell>
        </row>
        <row r="171">
          <cell r="D171" t="str">
            <v>5000 · NCLB Title 1</v>
          </cell>
          <cell r="E171" t="str">
            <v>Revenue</v>
          </cell>
          <cell r="F171" t="str">
            <v>05 · Federal Revenue</v>
          </cell>
          <cell r="G171" t="str">
            <v>500 · Federal Grants</v>
          </cell>
          <cell r="H171" t="str">
            <v>Revenue</v>
          </cell>
          <cell r="I171" t="str">
            <v>03. Federal Entitlements</v>
          </cell>
          <cell r="J171" t="str">
            <v>5000</v>
          </cell>
        </row>
        <row r="172">
          <cell r="D172" t="str">
            <v>5001 · NCLB Title 2</v>
          </cell>
          <cell r="E172" t="str">
            <v>Revenue</v>
          </cell>
          <cell r="F172" t="str">
            <v>05 · Federal Revenue</v>
          </cell>
          <cell r="G172" t="str">
            <v>500 · Federal Grants</v>
          </cell>
          <cell r="H172" t="str">
            <v>Revenue</v>
          </cell>
          <cell r="I172" t="str">
            <v>03. Federal Entitlements</v>
          </cell>
          <cell r="J172" t="str">
            <v>5001</v>
          </cell>
        </row>
        <row r="173">
          <cell r="D173" t="str">
            <v>5002 · NCLB Title 3</v>
          </cell>
          <cell r="E173" t="str">
            <v>Revenue</v>
          </cell>
          <cell r="F173" t="str">
            <v>05 · Federal Revenue</v>
          </cell>
          <cell r="G173" t="str">
            <v>500 · Federal Grants</v>
          </cell>
          <cell r="H173" t="str">
            <v>Revenue</v>
          </cell>
          <cell r="I173" t="str">
            <v>03. Federal Entitlements</v>
          </cell>
          <cell r="J173" t="str">
            <v>5002</v>
          </cell>
        </row>
        <row r="174">
          <cell r="D174" t="str">
            <v>5003 · IDEA 611</v>
          </cell>
          <cell r="E174" t="str">
            <v>Revenue</v>
          </cell>
          <cell r="F174" t="str">
            <v>05 · Federal Revenue</v>
          </cell>
          <cell r="G174" t="str">
            <v>500 · Federal Grants</v>
          </cell>
          <cell r="H174" t="str">
            <v>Revenue</v>
          </cell>
          <cell r="I174" t="str">
            <v>03. Federal Entitlements</v>
          </cell>
          <cell r="J174" t="str">
            <v>5003</v>
          </cell>
        </row>
        <row r="175">
          <cell r="D175" t="str">
            <v>5004 · IDEA 619</v>
          </cell>
          <cell r="E175" t="str">
            <v>Revenue</v>
          </cell>
          <cell r="F175" t="str">
            <v>05 · Federal Revenue</v>
          </cell>
          <cell r="G175" t="str">
            <v>500 · Federal Grants</v>
          </cell>
          <cell r="H175" t="str">
            <v>Revenue</v>
          </cell>
          <cell r="I175" t="str">
            <v>03. Federal Entitlements</v>
          </cell>
          <cell r="J175" t="str">
            <v>5004</v>
          </cell>
        </row>
        <row r="176">
          <cell r="D176" t="str">
            <v>5009-2x · ARRA NCLB grants</v>
          </cell>
          <cell r="E176" t="str">
            <v>Revenue</v>
          </cell>
          <cell r="F176" t="str">
            <v>05 · Federal Revenue</v>
          </cell>
          <cell r="G176" t="str">
            <v>500 · Federal Grants</v>
          </cell>
          <cell r="H176" t="str">
            <v>Revenue</v>
          </cell>
          <cell r="I176" t="str">
            <v>03. Federal Entitlements</v>
          </cell>
          <cell r="J176" t="str">
            <v>5009-2x</v>
          </cell>
        </row>
        <row r="177">
          <cell r="D177" t="str">
            <v>5009-3x · ARRA IDEA grants</v>
          </cell>
          <cell r="E177" t="str">
            <v>Revenue</v>
          </cell>
          <cell r="F177" t="str">
            <v>05 · Federal Revenue</v>
          </cell>
          <cell r="G177" t="str">
            <v>500 · Federal Grants</v>
          </cell>
          <cell r="H177" t="str">
            <v>Revenue</v>
          </cell>
          <cell r="I177" t="str">
            <v>03. Federal Entitlements</v>
          </cell>
          <cell r="J177" t="str">
            <v>5009-3x</v>
          </cell>
        </row>
        <row r="178">
          <cell r="D178" t="str">
            <v>5010 · Title Vb grants</v>
          </cell>
          <cell r="E178" t="str">
            <v>Revenue</v>
          </cell>
          <cell r="F178" t="str">
            <v>05 · Federal Revenue</v>
          </cell>
          <cell r="G178" t="str">
            <v>500 · Federal Grants</v>
          </cell>
          <cell r="H178" t="str">
            <v>Revenue</v>
          </cell>
          <cell r="I178" t="str">
            <v>03. Federal Entitlements</v>
          </cell>
          <cell r="J178" t="str">
            <v>5010</v>
          </cell>
        </row>
        <row r="179">
          <cell r="D179" t="str">
            <v>5020 · Supplemental grants</v>
          </cell>
          <cell r="E179" t="str">
            <v>Revenue</v>
          </cell>
          <cell r="F179" t="str">
            <v>05 · Federal Revenue</v>
          </cell>
          <cell r="G179" t="str">
            <v>500 · Federal Grants</v>
          </cell>
          <cell r="H179" t="str">
            <v>Revenue</v>
          </cell>
          <cell r="I179" t="str">
            <v>04. Other Government Funding/Grants</v>
          </cell>
          <cell r="J179" t="str">
            <v>5020</v>
          </cell>
        </row>
        <row r="180">
          <cell r="D180" t="str">
            <v>5030 · Competitive federal grants</v>
          </cell>
          <cell r="E180" t="str">
            <v>Revenue</v>
          </cell>
          <cell r="F180" t="str">
            <v>05 · Federal Revenue</v>
          </cell>
          <cell r="G180" t="str">
            <v>500 · Federal Grants</v>
          </cell>
          <cell r="H180" t="str">
            <v>Revenue</v>
          </cell>
          <cell r="I180" t="str">
            <v>04. Other Government Funding/Grants</v>
          </cell>
          <cell r="J180" t="str">
            <v>5030</v>
          </cell>
        </row>
        <row r="181">
          <cell r="D181" t="str">
            <v>5031 · Congressional facilities approp</v>
          </cell>
          <cell r="E181" t="str">
            <v>Revenue</v>
          </cell>
          <cell r="F181" t="str">
            <v>05 · Federal Revenue</v>
          </cell>
          <cell r="G181" t="str">
            <v>500 · Federal Grants</v>
          </cell>
          <cell r="H181" t="str">
            <v>Revenue</v>
          </cell>
          <cell r="I181" t="str">
            <v>04. Other Government Funding/Grants</v>
          </cell>
          <cell r="J181" t="str">
            <v>5031</v>
          </cell>
        </row>
        <row r="182">
          <cell r="D182" t="str">
            <v>5032 · ARRA SFSF GSF</v>
          </cell>
          <cell r="E182" t="str">
            <v>Revenue</v>
          </cell>
          <cell r="F182" t="str">
            <v>05 · Federal Revenue</v>
          </cell>
          <cell r="G182" t="str">
            <v>500 · Federal Grants</v>
          </cell>
          <cell r="H182" t="str">
            <v>Revenue</v>
          </cell>
          <cell r="I182" t="str">
            <v>04. Other Government Funding/Grants</v>
          </cell>
          <cell r="J182" t="str">
            <v>5032</v>
          </cell>
        </row>
        <row r="183">
          <cell r="D183" t="str">
            <v>5033 · ARRA SFSF ESF</v>
          </cell>
          <cell r="E183" t="str">
            <v>Revenue</v>
          </cell>
          <cell r="F183" t="str">
            <v>05 · Federal Revenue</v>
          </cell>
          <cell r="G183" t="str">
            <v>500 · Federal Grants</v>
          </cell>
          <cell r="H183" t="str">
            <v>Revenue</v>
          </cell>
          <cell r="I183" t="str">
            <v>04. Other Government Funding/Grants</v>
          </cell>
          <cell r="J183" t="str">
            <v>5033</v>
          </cell>
        </row>
        <row r="184">
          <cell r="D184" t="str">
            <v>5034 · EduJobs</v>
          </cell>
          <cell r="E184" t="str">
            <v>Revenue</v>
          </cell>
          <cell r="F184" t="str">
            <v>05 · Federal Revenue</v>
          </cell>
          <cell r="G184" t="str">
            <v>500 · Federal Grants</v>
          </cell>
          <cell r="H184" t="str">
            <v>Revenue</v>
          </cell>
          <cell r="I184" t="str">
            <v>04. Other Government Funding/Grants</v>
          </cell>
          <cell r="J184" t="str">
            <v>5034</v>
          </cell>
        </row>
        <row r="185">
          <cell r="D185" t="str">
            <v>5035 · QZAB grants</v>
          </cell>
          <cell r="E185" t="str">
            <v>Revenue</v>
          </cell>
          <cell r="F185" t="str">
            <v>05 · Federal Revenue</v>
          </cell>
          <cell r="G185" t="str">
            <v>500 · Federal Grants</v>
          </cell>
          <cell r="H185" t="str">
            <v>Revenue</v>
          </cell>
          <cell r="I185" t="str">
            <v>04. Other Government Funding/Grants</v>
          </cell>
          <cell r="J185" t="str">
            <v>5035</v>
          </cell>
        </row>
        <row r="186">
          <cell r="D186" t="str">
            <v>5040 · Temp restricted public grants</v>
          </cell>
          <cell r="E186" t="str">
            <v>Revenue</v>
          </cell>
          <cell r="F186" t="str">
            <v>05 · Federal Revenue</v>
          </cell>
          <cell r="G186" t="str">
            <v>500 · Federal Grants</v>
          </cell>
          <cell r="H186" t="str">
            <v>Revenue</v>
          </cell>
          <cell r="I186" t="str">
            <v>04. Other Government Funding/Grants</v>
          </cell>
          <cell r="J186" t="str">
            <v>5040</v>
          </cell>
        </row>
        <row r="188">
          <cell r="D188" t="str">
            <v>5100 · National school lunch prog</v>
          </cell>
          <cell r="E188" t="str">
            <v>Revenue</v>
          </cell>
          <cell r="F188" t="str">
            <v>05 · Federal Revenue</v>
          </cell>
          <cell r="G188" t="str">
            <v>510 · Federal Programs</v>
          </cell>
          <cell r="H188" t="str">
            <v>Revenue</v>
          </cell>
          <cell r="I188" t="str">
            <v>04. Other Government Funding/Grants</v>
          </cell>
          <cell r="J188" t="str">
            <v>5100</v>
          </cell>
        </row>
        <row r="189">
          <cell r="D189" t="str">
            <v>5103 · Donated Federal Commodities</v>
          </cell>
          <cell r="E189" t="str">
            <v>Revenue</v>
          </cell>
          <cell r="F189" t="str">
            <v>05 · Federal Revenue</v>
          </cell>
          <cell r="G189" t="str">
            <v>510 · Federal Programs</v>
          </cell>
          <cell r="H189" t="str">
            <v>Revenue</v>
          </cell>
          <cell r="I189" t="str">
            <v>04. Other Government Funding/Grants</v>
          </cell>
          <cell r="J189" t="str">
            <v>5103</v>
          </cell>
        </row>
        <row r="190">
          <cell r="D190" t="str">
            <v>5104 · Fresh fruit &amp; vegetables prog</v>
          </cell>
          <cell r="E190" t="str">
            <v>Revenue</v>
          </cell>
          <cell r="F190" t="str">
            <v>05 · Federal Revenue</v>
          </cell>
          <cell r="G190" t="str">
            <v>510 · Federal Programs</v>
          </cell>
          <cell r="H190" t="str">
            <v>Revenue</v>
          </cell>
          <cell r="I190" t="str">
            <v>04. Other Government Funding/Grants</v>
          </cell>
          <cell r="J190" t="str">
            <v>5104</v>
          </cell>
        </row>
        <row r="191">
          <cell r="D191" t="str">
            <v>5105 · Child &amp; Adult Care Food Program</v>
          </cell>
          <cell r="E191" t="str">
            <v>Revenue</v>
          </cell>
          <cell r="F191" t="str">
            <v>05 · Federal Revenue</v>
          </cell>
          <cell r="G191" t="str">
            <v>510 · Federal Programs</v>
          </cell>
          <cell r="H191" t="str">
            <v>Revenue</v>
          </cell>
          <cell r="I191" t="str">
            <v>04. Other Government Funding/Grants</v>
          </cell>
          <cell r="J191" t="str">
            <v>5105</v>
          </cell>
        </row>
        <row r="192">
          <cell r="D192" t="str">
            <v>5110 · E-rate program</v>
          </cell>
          <cell r="E192" t="str">
            <v>Revenue</v>
          </cell>
          <cell r="F192" t="str">
            <v>05 · Federal Revenue</v>
          </cell>
          <cell r="G192" t="str">
            <v>510 · Federal Programs</v>
          </cell>
          <cell r="H192" t="str">
            <v>Revenue</v>
          </cell>
          <cell r="I192" t="str">
            <v>04. Other Government Funding/Grants</v>
          </cell>
          <cell r="J192" t="str">
            <v>5110</v>
          </cell>
        </row>
        <row r="193">
          <cell r="D193" t="str">
            <v>5120 · Medicaid program</v>
          </cell>
          <cell r="E193" t="str">
            <v>Revenue</v>
          </cell>
          <cell r="F193" t="str">
            <v>05 · Federal Revenue</v>
          </cell>
          <cell r="G193" t="str">
            <v>510 · Federal Programs</v>
          </cell>
          <cell r="H193" t="str">
            <v>Revenue</v>
          </cell>
          <cell r="I193" t="str">
            <v>04. Other Government Funding/Grants</v>
          </cell>
          <cell r="J193" t="str">
            <v>5120</v>
          </cell>
        </row>
        <row r="194">
          <cell r="D194" t="str">
            <v>5130 · Child care subsidy program</v>
          </cell>
          <cell r="E194" t="str">
            <v>Revenue</v>
          </cell>
          <cell r="F194" t="str">
            <v>05 · Federal Revenue</v>
          </cell>
          <cell r="G194" t="str">
            <v>500 · Federal Grants</v>
          </cell>
          <cell r="H194" t="str">
            <v>Revenue</v>
          </cell>
          <cell r="I194" t="str">
            <v>04. Other Government Funding/Grants</v>
          </cell>
          <cell r="J194" t="str">
            <v>5130</v>
          </cell>
        </row>
        <row r="198">
          <cell r="D198" t="str">
            <v>6000 · Individual grants</v>
          </cell>
          <cell r="E198" t="str">
            <v>Revenue</v>
          </cell>
          <cell r="F198" t="str">
            <v>06 · Private Revenue</v>
          </cell>
          <cell r="G198" t="str">
            <v>600 · Private Grants</v>
          </cell>
          <cell r="H198" t="str">
            <v>Revenue</v>
          </cell>
          <cell r="I198" t="str">
            <v>05. Private Grants and Donations</v>
          </cell>
          <cell r="J198" t="str">
            <v>6000</v>
          </cell>
        </row>
        <row r="199">
          <cell r="D199" t="str">
            <v>6205 · Individual contributions restr</v>
          </cell>
          <cell r="E199" t="str">
            <v>Revenue</v>
          </cell>
          <cell r="F199" t="str">
            <v>06 · Private Revenue</v>
          </cell>
          <cell r="G199" t="str">
            <v>620 · Private Contributions</v>
          </cell>
          <cell r="H199" t="str">
            <v>Revenue</v>
          </cell>
          <cell r="I199" t="str">
            <v>05. Private Grants and Donations</v>
          </cell>
          <cell r="J199" t="str">
            <v>6205</v>
          </cell>
        </row>
        <row r="200">
          <cell r="D200" t="str">
            <v>6010 · Corporate/business grants</v>
          </cell>
          <cell r="E200" t="str">
            <v>Revenue</v>
          </cell>
          <cell r="F200" t="str">
            <v>06 · Private Revenue</v>
          </cell>
          <cell r="G200" t="str">
            <v>600 · Private Grants</v>
          </cell>
          <cell r="H200" t="str">
            <v>Revenue</v>
          </cell>
          <cell r="I200" t="str">
            <v>05. Private Grants and Donations</v>
          </cell>
          <cell r="J200" t="str">
            <v>6010</v>
          </cell>
        </row>
        <row r="201">
          <cell r="D201" t="str">
            <v>6020 · Foundation grants</v>
          </cell>
          <cell r="E201" t="str">
            <v>Revenue</v>
          </cell>
          <cell r="F201" t="str">
            <v>06 · Private Revenue</v>
          </cell>
          <cell r="G201" t="str">
            <v>600 · Private Grants</v>
          </cell>
          <cell r="H201" t="str">
            <v>Revenue</v>
          </cell>
          <cell r="I201" t="str">
            <v>05. Private Grants and Donations</v>
          </cell>
          <cell r="J201" t="str">
            <v>6020</v>
          </cell>
        </row>
        <row r="202">
          <cell r="D202" t="str">
            <v>6030 · Temp restricted private grants</v>
          </cell>
          <cell r="E202" t="str">
            <v>Revenue</v>
          </cell>
          <cell r="F202" t="str">
            <v>06 · Private Revenue</v>
          </cell>
          <cell r="G202" t="str">
            <v>600 · Private Grants</v>
          </cell>
          <cell r="H202" t="str">
            <v>Revenue</v>
          </cell>
          <cell r="I202" t="str">
            <v>05. Private Grants and Donations</v>
          </cell>
          <cell r="J202" t="str">
            <v>6030</v>
          </cell>
        </row>
        <row r="203">
          <cell r="D203" t="str">
            <v>6050 · Capital grants</v>
          </cell>
          <cell r="E203" t="str">
            <v>Revenue</v>
          </cell>
          <cell r="F203" t="str">
            <v>06 · Private Revenue</v>
          </cell>
          <cell r="G203" t="str">
            <v>600 · Private Grants</v>
          </cell>
          <cell r="H203" t="str">
            <v>Revenue</v>
          </cell>
          <cell r="I203" t="str">
            <v>05. Private Grants and Donations</v>
          </cell>
          <cell r="J203" t="str">
            <v>6050</v>
          </cell>
        </row>
        <row r="205">
          <cell r="D205" t="str">
            <v>6100 · Use restriction satisfied</v>
          </cell>
          <cell r="E205" t="str">
            <v>Revenue</v>
          </cell>
          <cell r="F205" t="str">
            <v>06 · Private Revenue</v>
          </cell>
          <cell r="G205" t="str">
            <v>610 · Released From Restriction</v>
          </cell>
          <cell r="H205" t="str">
            <v>Revenue</v>
          </cell>
          <cell r="I205" t="str">
            <v>05. Private Grants and Donations</v>
          </cell>
          <cell r="J205" t="str">
            <v>6100</v>
          </cell>
        </row>
        <row r="206">
          <cell r="D206" t="str">
            <v>6110 · Time restriction satisfied</v>
          </cell>
          <cell r="E206" t="str">
            <v>Revenue</v>
          </cell>
          <cell r="F206" t="str">
            <v>06 · Private Revenue</v>
          </cell>
          <cell r="G206" t="str">
            <v>610 · Released From Restriction</v>
          </cell>
          <cell r="H206" t="str">
            <v>Revenue</v>
          </cell>
          <cell r="I206" t="str">
            <v>05. Private Grants and Donations</v>
          </cell>
          <cell r="J206" t="str">
            <v>6110</v>
          </cell>
        </row>
        <row r="207">
          <cell r="D207" t="str">
            <v>6120 · Asset restriction satisfied</v>
          </cell>
          <cell r="E207" t="str">
            <v>Revenue</v>
          </cell>
          <cell r="F207" t="str">
            <v>06 · Private Revenue</v>
          </cell>
          <cell r="G207" t="str">
            <v>610 · Released From Restriction</v>
          </cell>
          <cell r="H207" t="str">
            <v>Revenue</v>
          </cell>
          <cell r="I207" t="str">
            <v>05. Private Grants and Donations</v>
          </cell>
          <cell r="J207" t="str">
            <v>6120</v>
          </cell>
        </row>
        <row r="209">
          <cell r="D209" t="str">
            <v>6200 · Individual contributions</v>
          </cell>
          <cell r="E209" t="str">
            <v>Revenue</v>
          </cell>
          <cell r="F209" t="str">
            <v>06 · Private Revenue</v>
          </cell>
          <cell r="G209" t="str">
            <v>620 · Private Contributions</v>
          </cell>
          <cell r="H209" t="str">
            <v>Revenue</v>
          </cell>
          <cell r="I209" t="str">
            <v>05. Private Grants and Donations</v>
          </cell>
          <cell r="J209" t="str">
            <v>6200</v>
          </cell>
        </row>
        <row r="210">
          <cell r="D210" t="str">
            <v>6210 · Corporate contributions</v>
          </cell>
          <cell r="E210" t="str">
            <v>Revenue</v>
          </cell>
          <cell r="F210" t="str">
            <v>06 · Private Revenue</v>
          </cell>
          <cell r="G210" t="str">
            <v>620 · Private Contributions</v>
          </cell>
          <cell r="H210" t="str">
            <v>Revenue</v>
          </cell>
          <cell r="I210" t="str">
            <v>05. Private Grants and Donations</v>
          </cell>
          <cell r="J210" t="str">
            <v>6210</v>
          </cell>
        </row>
        <row r="211">
          <cell r="D211" t="str">
            <v>6220 · Foundation contributions</v>
          </cell>
          <cell r="E211" t="str">
            <v>Revenue</v>
          </cell>
          <cell r="F211" t="str">
            <v>06 · Private Revenue</v>
          </cell>
          <cell r="G211" t="str">
            <v>620 · Private Contributions</v>
          </cell>
          <cell r="H211" t="str">
            <v>Revenue</v>
          </cell>
          <cell r="I211" t="str">
            <v>05. Private Grants and Donations</v>
          </cell>
          <cell r="J211" t="str">
            <v>6220</v>
          </cell>
        </row>
        <row r="212">
          <cell r="D212" t="str">
            <v>6230 · Special event contributions</v>
          </cell>
          <cell r="E212" t="str">
            <v>Revenue</v>
          </cell>
          <cell r="F212" t="str">
            <v>06 · Private Revenue</v>
          </cell>
          <cell r="G212" t="str">
            <v>620 · Private Contributions</v>
          </cell>
          <cell r="H212" t="str">
            <v>Revenue</v>
          </cell>
          <cell r="I212" t="str">
            <v>05. Private Grants and Donations</v>
          </cell>
          <cell r="J212" t="str">
            <v>6230</v>
          </cell>
        </row>
        <row r="213">
          <cell r="D213" t="str">
            <v>6240 · Temp restricted private contrib</v>
          </cell>
          <cell r="E213" t="str">
            <v>Revenue</v>
          </cell>
          <cell r="F213" t="str">
            <v>06 · Private Revenue</v>
          </cell>
          <cell r="G213" t="str">
            <v>620 · Private Contributions</v>
          </cell>
          <cell r="H213" t="str">
            <v>Revenue</v>
          </cell>
          <cell r="I213" t="str">
            <v>05. Private Grants and Donations</v>
          </cell>
          <cell r="J213" t="str">
            <v>6240</v>
          </cell>
        </row>
        <row r="214">
          <cell r="D214" t="str">
            <v>6250 · Capital campaign contributions</v>
          </cell>
          <cell r="E214" t="str">
            <v>Revenue</v>
          </cell>
          <cell r="F214" t="str">
            <v>06 · Private Revenue</v>
          </cell>
          <cell r="G214" t="str">
            <v>620 · Private Contributions</v>
          </cell>
          <cell r="H214" t="str">
            <v>Revenue</v>
          </cell>
          <cell r="I214" t="str">
            <v>05. Private Grants and Donations</v>
          </cell>
          <cell r="J214" t="str">
            <v>6250</v>
          </cell>
        </row>
        <row r="216">
          <cell r="D216" t="str">
            <v>6300 · Before care after care fees</v>
          </cell>
          <cell r="E216" t="str">
            <v>Revenue</v>
          </cell>
          <cell r="F216" t="str">
            <v>06 · Private Revenue</v>
          </cell>
          <cell r="G216" t="str">
            <v>630 · Activity Fees</v>
          </cell>
          <cell r="H216" t="str">
            <v>Revenue</v>
          </cell>
          <cell r="I216" t="str">
            <v>06. Activity Fees</v>
          </cell>
          <cell r="J216" t="str">
            <v>6300</v>
          </cell>
        </row>
        <row r="217">
          <cell r="D217" t="str">
            <v>6301 · Supplemental summer fees</v>
          </cell>
          <cell r="E217" t="str">
            <v>Revenue</v>
          </cell>
          <cell r="F217" t="str">
            <v>06 · Private Revenue</v>
          </cell>
          <cell r="G217" t="str">
            <v>620 · Private Contributions</v>
          </cell>
          <cell r="H217" t="str">
            <v>Revenue</v>
          </cell>
          <cell r="I217" t="str">
            <v>06. Activity Fees</v>
          </cell>
          <cell r="J217" t="str">
            <v>6301</v>
          </cell>
        </row>
        <row r="218">
          <cell r="D218" t="str">
            <v>6305 · Other program fees</v>
          </cell>
          <cell r="E218" t="str">
            <v>Revenue</v>
          </cell>
          <cell r="F218" t="str">
            <v>06 · Private Revenue</v>
          </cell>
          <cell r="G218" t="str">
            <v>620 · Private Contributions</v>
          </cell>
          <cell r="H218" t="str">
            <v>Revenue</v>
          </cell>
          <cell r="I218" t="str">
            <v>06. Activity Fees</v>
          </cell>
          <cell r="J218" t="str">
            <v>6305</v>
          </cell>
        </row>
        <row r="219">
          <cell r="D219" t="str">
            <v>6310 · Field trip fees</v>
          </cell>
          <cell r="E219" t="str">
            <v>Revenue</v>
          </cell>
          <cell r="F219" t="str">
            <v>06 · Private Revenue</v>
          </cell>
          <cell r="G219" t="str">
            <v>630 · Activity Fees</v>
          </cell>
          <cell r="H219" t="str">
            <v>Revenue</v>
          </cell>
          <cell r="I219" t="str">
            <v>06. Activity Fees</v>
          </cell>
          <cell r="J219" t="str">
            <v>6310</v>
          </cell>
        </row>
        <row r="220">
          <cell r="D220" t="str">
            <v>6320 · Club &amp; other fees</v>
          </cell>
          <cell r="E220" t="str">
            <v>Revenue</v>
          </cell>
          <cell r="F220" t="str">
            <v>06 · Private Revenue</v>
          </cell>
          <cell r="G220" t="str">
            <v>630 · Activity Fees</v>
          </cell>
          <cell r="H220" t="str">
            <v>Revenue</v>
          </cell>
          <cell r="I220" t="str">
            <v>06. Activity Fees</v>
          </cell>
          <cell r="J220" t="str">
            <v>6320</v>
          </cell>
        </row>
        <row r="222">
          <cell r="D222" t="str">
            <v>6400 · Paid meals sales</v>
          </cell>
          <cell r="E222" t="str">
            <v>Revenue</v>
          </cell>
          <cell r="F222" t="str">
            <v>06 · Private Revenue</v>
          </cell>
          <cell r="G222" t="str">
            <v>640 · School Sales</v>
          </cell>
          <cell r="H222" t="str">
            <v>Revenue</v>
          </cell>
          <cell r="I222" t="str">
            <v>07. Other Income (please describe in footnote)</v>
          </cell>
          <cell r="J222" t="str">
            <v>6400</v>
          </cell>
        </row>
        <row r="223">
          <cell r="D223" t="str">
            <v>6410 · School store sales</v>
          </cell>
          <cell r="E223" t="str">
            <v>Revenue</v>
          </cell>
          <cell r="F223" t="str">
            <v>06 · Private Revenue</v>
          </cell>
          <cell r="G223" t="str">
            <v>640 · School Sales</v>
          </cell>
          <cell r="H223" t="str">
            <v>Revenue</v>
          </cell>
          <cell r="I223" t="str">
            <v>07. Other Income (please describe in footnote)</v>
          </cell>
          <cell r="J223" t="str">
            <v>6410</v>
          </cell>
        </row>
        <row r="224">
          <cell r="D224" t="str">
            <v>6420 · Student/parent fundraising</v>
          </cell>
          <cell r="E224" t="str">
            <v>Revenue</v>
          </cell>
          <cell r="F224" t="str">
            <v>06 · Private Revenue</v>
          </cell>
          <cell r="G224" t="str">
            <v>640 · School Sales</v>
          </cell>
          <cell r="H224" t="str">
            <v>Revenue</v>
          </cell>
          <cell r="I224" t="str">
            <v>07. Other Income (please describe in footnote)</v>
          </cell>
          <cell r="J224" t="str">
            <v>6420</v>
          </cell>
        </row>
        <row r="225">
          <cell r="D225" t="str">
            <v>6421 · Student fundraising costs</v>
          </cell>
          <cell r="E225" t="str">
            <v>Revenue</v>
          </cell>
          <cell r="F225" t="str">
            <v>06 · Private Revenue</v>
          </cell>
          <cell r="G225" t="str">
            <v>640 · School Sales</v>
          </cell>
          <cell r="H225" t="str">
            <v>Revenue</v>
          </cell>
          <cell r="I225" t="str">
            <v>07. Other Income (please describe in footnote)</v>
          </cell>
          <cell r="J225" t="str">
            <v>6421</v>
          </cell>
        </row>
        <row r="226">
          <cell r="D226" t="str">
            <v>6430 · Student uniform sales</v>
          </cell>
          <cell r="E226" t="str">
            <v>Revenue</v>
          </cell>
          <cell r="F226" t="str">
            <v>06 · Private Revenue</v>
          </cell>
          <cell r="G226" t="str">
            <v>640 · School Sales</v>
          </cell>
          <cell r="H226" t="str">
            <v>Revenue</v>
          </cell>
          <cell r="I226" t="str">
            <v>07. Other Income (please describe in footnote)</v>
          </cell>
          <cell r="J226" t="str">
            <v>6430</v>
          </cell>
        </row>
        <row r="228">
          <cell r="D228" t="str">
            <v>6500 · Short-term investments</v>
          </cell>
          <cell r="E228" t="str">
            <v>Revenue</v>
          </cell>
          <cell r="F228" t="str">
            <v>06 · Private Revenue</v>
          </cell>
          <cell r="G228" t="str">
            <v>650 · Additional Revenue</v>
          </cell>
          <cell r="H228" t="str">
            <v>Revenue</v>
          </cell>
          <cell r="I228" t="str">
            <v>07. Other Income (please describe in footnote)</v>
          </cell>
          <cell r="J228" t="str">
            <v>6500</v>
          </cell>
        </row>
        <row r="229">
          <cell r="D229" t="str">
            <v>6510 · Dividends &amp; interest securities</v>
          </cell>
          <cell r="E229" t="str">
            <v>Revenue</v>
          </cell>
          <cell r="F229" t="str">
            <v>06 · Private Revenue</v>
          </cell>
          <cell r="G229" t="str">
            <v>650 · Additional Revenue</v>
          </cell>
          <cell r="H229" t="str">
            <v>Revenue</v>
          </cell>
          <cell r="I229" t="str">
            <v>07. Other Income (please describe in footnote)</v>
          </cell>
          <cell r="J229" t="str">
            <v>6510</v>
          </cell>
        </row>
        <row r="230">
          <cell r="D230" t="str">
            <v>6520 · Rental revenue</v>
          </cell>
          <cell r="E230" t="str">
            <v>Revenue</v>
          </cell>
          <cell r="F230" t="str">
            <v>06 · Private Revenue</v>
          </cell>
          <cell r="G230" t="str">
            <v>650 · Additional Revenue</v>
          </cell>
          <cell r="H230" t="str">
            <v>Revenue</v>
          </cell>
          <cell r="I230" t="str">
            <v>07. Other Income (please describe in footnote)</v>
          </cell>
          <cell r="J230" t="str">
            <v>6520</v>
          </cell>
        </row>
        <row r="231">
          <cell r="D231" t="str">
            <v>6530 · Realized gains/losses</v>
          </cell>
          <cell r="E231" t="str">
            <v>Revenue</v>
          </cell>
          <cell r="F231" t="str">
            <v>06 · Private Revenue</v>
          </cell>
          <cell r="G231" t="str">
            <v>650 · Additional Revenue</v>
          </cell>
          <cell r="H231" t="str">
            <v>Revenue</v>
          </cell>
          <cell r="I231" t="str">
            <v>07. Other Income (please describe in footnote)</v>
          </cell>
          <cell r="J231" t="str">
            <v>6530</v>
          </cell>
        </row>
        <row r="232">
          <cell r="D232" t="str">
            <v>6540 · Unrealized gains/losses</v>
          </cell>
          <cell r="E232" t="str">
            <v>Revenue</v>
          </cell>
          <cell r="F232" t="str">
            <v>06 · Private Revenue</v>
          </cell>
          <cell r="G232" t="str">
            <v>650 · Additional Revenue</v>
          </cell>
          <cell r="H232" t="str">
            <v>Revenue</v>
          </cell>
          <cell r="I232" t="str">
            <v>07. Other Income (please describe in footnote)</v>
          </cell>
          <cell r="J232" t="str">
            <v>6540</v>
          </cell>
        </row>
        <row r="233">
          <cell r="D233" t="str">
            <v>6550 · Advertising revenue</v>
          </cell>
          <cell r="E233" t="str">
            <v>Revenue</v>
          </cell>
          <cell r="F233" t="str">
            <v>06 · Private Revenue</v>
          </cell>
          <cell r="G233" t="str">
            <v>650 · Additional Revenue</v>
          </cell>
          <cell r="H233" t="str">
            <v>Revenue</v>
          </cell>
          <cell r="I233" t="str">
            <v>07. Other Income (please describe in footnote)</v>
          </cell>
          <cell r="J233" t="str">
            <v>6550</v>
          </cell>
        </row>
        <row r="234">
          <cell r="D234" t="str">
            <v>6560 · Miscellaneous revenue</v>
          </cell>
          <cell r="E234" t="str">
            <v>Revenue</v>
          </cell>
          <cell r="F234" t="str">
            <v>06 · Private Revenue</v>
          </cell>
          <cell r="G234" t="str">
            <v>650 · Additional Revenue</v>
          </cell>
          <cell r="H234" t="str">
            <v>Revenue</v>
          </cell>
          <cell r="I234" t="str">
            <v>07. Other Income (please describe in footnote)</v>
          </cell>
          <cell r="J234" t="str">
            <v>6560</v>
          </cell>
        </row>
        <row r="235">
          <cell r="D235" t="str">
            <v>6580 · Tuition</v>
          </cell>
          <cell r="E235" t="str">
            <v>Revenue</v>
          </cell>
          <cell r="F235" t="str">
            <v>06 · Private Revenue</v>
          </cell>
          <cell r="G235" t="str">
            <v>650 · Additional Revenue</v>
          </cell>
          <cell r="H235" t="str">
            <v>Revenue</v>
          </cell>
          <cell r="I235" t="str">
            <v>07. Other Income (please describe in footnote)</v>
          </cell>
          <cell r="J235" t="str">
            <v>6580</v>
          </cell>
        </row>
        <row r="237">
          <cell r="D237" t="str">
            <v>6700 · Donated services revenue</v>
          </cell>
          <cell r="E237" t="str">
            <v>Revenue</v>
          </cell>
          <cell r="F237" t="str">
            <v>06 · Private Revenue</v>
          </cell>
          <cell r="G237" t="str">
            <v>670 · Donated Revenue</v>
          </cell>
          <cell r="H237" t="str">
            <v>Revenue</v>
          </cell>
          <cell r="I237" t="str">
            <v>05. Private Grants and Donations</v>
          </cell>
          <cell r="J237" t="str">
            <v>6700</v>
          </cell>
        </row>
        <row r="238">
          <cell r="D238" t="str">
            <v>6710 · Donated products/goods revenue</v>
          </cell>
          <cell r="E238" t="str">
            <v>Revenue</v>
          </cell>
          <cell r="F238" t="str">
            <v>06 · Private Revenue</v>
          </cell>
          <cell r="G238" t="str">
            <v>670 · Donated Revenue</v>
          </cell>
          <cell r="H238" t="str">
            <v>Revenue</v>
          </cell>
          <cell r="I238" t="str">
            <v>05. Private Grants and Donations</v>
          </cell>
          <cell r="J238" t="str">
            <v>6710</v>
          </cell>
        </row>
        <row r="241">
          <cell r="D241" t="str">
            <v>7000 · Leadership salaries</v>
          </cell>
          <cell r="E241" t="str">
            <v>Expenses</v>
          </cell>
          <cell r="F241" t="str">
            <v>07 · Staff-Related Expense</v>
          </cell>
          <cell r="G241" t="str">
            <v>700 · Curricular Salaries</v>
          </cell>
          <cell r="H241" t="str">
            <v>Personnel Salaries and Benefits</v>
          </cell>
          <cell r="I241" t="str">
            <v>08. Principal/Executive Salary</v>
          </cell>
          <cell r="J241" t="str">
            <v>7000</v>
          </cell>
        </row>
        <row r="242">
          <cell r="D242" t="str">
            <v>7010 · Teacher salaries</v>
          </cell>
          <cell r="E242" t="str">
            <v>Expenses</v>
          </cell>
          <cell r="F242" t="str">
            <v>07 · Staff-Related Expense</v>
          </cell>
          <cell r="G242" t="str">
            <v>700 · Curricular Salaries</v>
          </cell>
          <cell r="H242" t="str">
            <v>Personnel Salaries and Benefits</v>
          </cell>
          <cell r="I242" t="str">
            <v>09. Teachers Salaries</v>
          </cell>
          <cell r="J242" t="str">
            <v>7010</v>
          </cell>
        </row>
        <row r="243">
          <cell r="D243" t="str">
            <v>7011 · SpEd teacher salaries</v>
          </cell>
          <cell r="E243" t="str">
            <v>Expenses</v>
          </cell>
          <cell r="F243" t="str">
            <v>07 · Staff-Related Expense</v>
          </cell>
          <cell r="G243" t="str">
            <v>700 · Curricular Salaries</v>
          </cell>
          <cell r="H243" t="str">
            <v>Personnel Salaries and Benefits</v>
          </cell>
          <cell r="I243" t="str">
            <v>09. Teachers Salaries</v>
          </cell>
          <cell r="J243" t="str">
            <v>7011</v>
          </cell>
        </row>
        <row r="244">
          <cell r="D244" t="str">
            <v>7012 · ELL teacher salaries</v>
          </cell>
          <cell r="E244" t="str">
            <v>Expenses</v>
          </cell>
          <cell r="F244" t="str">
            <v>07 · Staff-Related Expense</v>
          </cell>
          <cell r="G244" t="str">
            <v>700 · Curricular Salaries</v>
          </cell>
          <cell r="H244" t="str">
            <v>Personnel Salaries and Benefits</v>
          </cell>
          <cell r="I244" t="str">
            <v>09. Teachers Salaries</v>
          </cell>
          <cell r="J244" t="str">
            <v>7012</v>
          </cell>
        </row>
        <row r="245">
          <cell r="D245" t="str">
            <v>7013 · Specials salaries</v>
          </cell>
          <cell r="E245" t="str">
            <v>Expenses</v>
          </cell>
          <cell r="F245" t="str">
            <v>07 · Staff-Related Expense</v>
          </cell>
          <cell r="G245" t="str">
            <v>700 · Curricular Salaries</v>
          </cell>
          <cell r="H245" t="str">
            <v>Personnel Salaries and Benefits</v>
          </cell>
          <cell r="I245" t="str">
            <v>09. Teachers Salaries</v>
          </cell>
          <cell r="J245" t="str">
            <v>7013</v>
          </cell>
        </row>
        <row r="246">
          <cell r="D246" t="str">
            <v>7014 · Substitute salaries</v>
          </cell>
          <cell r="E246" t="str">
            <v>Expenses</v>
          </cell>
          <cell r="F246" t="str">
            <v>07 · Staff-Related Expense</v>
          </cell>
          <cell r="G246" t="str">
            <v>700 · Curricular Salaries</v>
          </cell>
          <cell r="H246" t="str">
            <v>Personnel Salaries and Benefits</v>
          </cell>
          <cell r="I246" t="str">
            <v>09. Teachers Salaries</v>
          </cell>
          <cell r="J246" t="str">
            <v>7014</v>
          </cell>
        </row>
        <row r="247">
          <cell r="D247" t="str">
            <v>7019 · Teaching residents salaries</v>
          </cell>
          <cell r="E247" t="str">
            <v>Expenses</v>
          </cell>
          <cell r="F247" t="str">
            <v>07 · Staff-Related Expense</v>
          </cell>
          <cell r="G247" t="str">
            <v>700 · Curricular Salaries</v>
          </cell>
          <cell r="H247" t="str">
            <v>Personnel Salaries and Benefits</v>
          </cell>
          <cell r="I247" t="str">
            <v>09. Teachers Salaries</v>
          </cell>
          <cell r="J247" t="str">
            <v>7019</v>
          </cell>
        </row>
        <row r="248">
          <cell r="D248" t="str">
            <v>7020 · Teacher aides salaries</v>
          </cell>
          <cell r="E248" t="str">
            <v>Expenses</v>
          </cell>
          <cell r="F248" t="str">
            <v>07 · Staff-Related Expense</v>
          </cell>
          <cell r="G248" t="str">
            <v>700 · Curricular Salaries</v>
          </cell>
          <cell r="H248" t="str">
            <v>Personnel Salaries and Benefits</v>
          </cell>
          <cell r="I248" t="str">
            <v>10. Teacher Aides/Assistance Salaries</v>
          </cell>
          <cell r="J248" t="str">
            <v>7020</v>
          </cell>
        </row>
        <row r="249">
          <cell r="D249" t="str">
            <v>7030 · Other curricular salaries</v>
          </cell>
          <cell r="E249" t="str">
            <v>Expenses</v>
          </cell>
          <cell r="F249" t="str">
            <v>07 · Staff-Related Expense</v>
          </cell>
          <cell r="G249" t="str">
            <v>700 · Curricular Salaries</v>
          </cell>
          <cell r="H249" t="str">
            <v>Personnel Salaries and Benefits</v>
          </cell>
          <cell r="I249" t="str">
            <v>11. Other Education Professionals Salaries</v>
          </cell>
          <cell r="J249" t="str">
            <v>7030</v>
          </cell>
        </row>
        <row r="250">
          <cell r="D250" t="str">
            <v>7080 · Curricular stipends</v>
          </cell>
          <cell r="E250" t="str">
            <v>Expenses</v>
          </cell>
          <cell r="F250" t="str">
            <v>07 · Staff-Related Expense</v>
          </cell>
          <cell r="G250" t="str">
            <v>700 · Curricular Salaries</v>
          </cell>
          <cell r="H250" t="str">
            <v>Personnel Salaries and Benefits</v>
          </cell>
          <cell r="I250" t="str">
            <v>09. Teachers Salaries</v>
          </cell>
          <cell r="J250" t="str">
            <v>7080</v>
          </cell>
        </row>
        <row r="251">
          <cell r="D251" t="str">
            <v>7090 · Curricular bonuses</v>
          </cell>
          <cell r="E251" t="str">
            <v>Expenses</v>
          </cell>
          <cell r="F251" t="str">
            <v>07 · Staff-Related Expense</v>
          </cell>
          <cell r="G251" t="str">
            <v>700 · Curricular Salaries</v>
          </cell>
          <cell r="H251" t="str">
            <v>Personnel Salaries and Benefits</v>
          </cell>
          <cell r="I251" t="str">
            <v>09. Teachers Salaries</v>
          </cell>
          <cell r="J251" t="str">
            <v>7090</v>
          </cell>
        </row>
        <row r="253">
          <cell r="D253" t="str">
            <v>7100 · Student support salaries</v>
          </cell>
          <cell r="E253" t="str">
            <v>Expenses</v>
          </cell>
          <cell r="F253" t="str">
            <v>07 · Staff-Related Expense</v>
          </cell>
          <cell r="G253" t="str">
            <v>710 · Supplemental Service Salaries</v>
          </cell>
          <cell r="H253" t="str">
            <v>Personnel Salaries and Benefits</v>
          </cell>
          <cell r="I253" t="str">
            <v>15. Other Staff Salaries</v>
          </cell>
          <cell r="J253" t="str">
            <v>7100</v>
          </cell>
        </row>
        <row r="254">
          <cell r="D254" t="str">
            <v>7110 · Instr staff support salaries</v>
          </cell>
          <cell r="E254" t="str">
            <v>Expenses</v>
          </cell>
          <cell r="F254" t="str">
            <v>07 · Staff-Related Expense</v>
          </cell>
          <cell r="G254" t="str">
            <v>710 · Supplemental Service Salaries</v>
          </cell>
          <cell r="H254" t="str">
            <v>Personnel Salaries and Benefits</v>
          </cell>
          <cell r="I254" t="str">
            <v>15. Other Staff Salaries</v>
          </cell>
          <cell r="J254" t="str">
            <v>7110</v>
          </cell>
        </row>
        <row r="255">
          <cell r="D255" t="str">
            <v>7120 · Clerical salaries</v>
          </cell>
          <cell r="E255" t="str">
            <v>Expenses</v>
          </cell>
          <cell r="F255" t="str">
            <v>07 · Staff-Related Expense</v>
          </cell>
          <cell r="G255" t="str">
            <v>710 · Supplemental Service Salaries</v>
          </cell>
          <cell r="H255" t="str">
            <v>Personnel Salaries and Benefits</v>
          </cell>
          <cell r="I255" t="str">
            <v>13. Clerical Salaries</v>
          </cell>
          <cell r="J255" t="str">
            <v>7120</v>
          </cell>
        </row>
        <row r="256">
          <cell r="D256" t="str">
            <v>7130 · Business, operations salaries</v>
          </cell>
          <cell r="E256" t="str">
            <v>Expenses</v>
          </cell>
          <cell r="F256" t="str">
            <v>07 · Staff-Related Expense</v>
          </cell>
          <cell r="G256" t="str">
            <v>710 · Supplemental Service Salaries</v>
          </cell>
          <cell r="H256" t="str">
            <v>Personnel Salaries and Benefits</v>
          </cell>
          <cell r="I256" t="str">
            <v>12. Business/Operations Salaries</v>
          </cell>
          <cell r="J256" t="str">
            <v>7130</v>
          </cell>
        </row>
        <row r="257">
          <cell r="D257" t="str">
            <v>7131 · IT staff salaries</v>
          </cell>
          <cell r="E257" t="str">
            <v>Expenses</v>
          </cell>
          <cell r="F257" t="str">
            <v>07 · Staff-Related Expense</v>
          </cell>
          <cell r="G257" t="str">
            <v>710 · Supplemental Service Salaries</v>
          </cell>
          <cell r="H257" t="str">
            <v>Personnel Salaries and Benefits</v>
          </cell>
          <cell r="I257" t="str">
            <v>12. Business/Operations Salaries</v>
          </cell>
          <cell r="J257" t="str">
            <v>7131</v>
          </cell>
        </row>
        <row r="258">
          <cell r="D258" t="str">
            <v>7140 · Maintenance/custodial salaries</v>
          </cell>
          <cell r="E258" t="str">
            <v>Expenses</v>
          </cell>
          <cell r="F258" t="str">
            <v>07 · Staff-Related Expense</v>
          </cell>
          <cell r="G258" t="str">
            <v>710 · Supplemental Service Salaries</v>
          </cell>
          <cell r="H258" t="str">
            <v>Personnel Salaries and Benefits</v>
          </cell>
          <cell r="I258" t="str">
            <v>14. Custodial Salaries</v>
          </cell>
          <cell r="J258" t="str">
            <v>7140</v>
          </cell>
        </row>
        <row r="259">
          <cell r="D259" t="str">
            <v>7150 · Security salaries</v>
          </cell>
          <cell r="E259" t="str">
            <v>Expenses</v>
          </cell>
          <cell r="F259" t="str">
            <v>07 · Staff-Related Expense</v>
          </cell>
          <cell r="G259" t="str">
            <v>710 · Supplemental Service Salaries</v>
          </cell>
          <cell r="H259" t="str">
            <v>Personnel Salaries and Benefits</v>
          </cell>
          <cell r="I259" t="str">
            <v>15. Other Staff Salaries</v>
          </cell>
          <cell r="J259" t="str">
            <v>7150</v>
          </cell>
        </row>
        <row r="260">
          <cell r="D260" t="str">
            <v>7160 · Other service salaries</v>
          </cell>
          <cell r="E260" t="str">
            <v>Expenses</v>
          </cell>
          <cell r="F260" t="str">
            <v>07 · Staff-Related Expense</v>
          </cell>
          <cell r="G260" t="str">
            <v>710 · Supplemental Service Salaries</v>
          </cell>
          <cell r="H260" t="str">
            <v>Personnel Salaries and Benefits</v>
          </cell>
          <cell r="I260" t="str">
            <v>15. Other Staff Salaries</v>
          </cell>
          <cell r="J260" t="str">
            <v>7160</v>
          </cell>
        </row>
        <row r="261">
          <cell r="D261" t="str">
            <v>7180 · Supplemental service stipends</v>
          </cell>
          <cell r="E261" t="str">
            <v>Expenses</v>
          </cell>
          <cell r="F261" t="str">
            <v>07 · Staff-Related Expense</v>
          </cell>
          <cell r="G261" t="str">
            <v>710 · Supplemental Service Salaries</v>
          </cell>
          <cell r="H261" t="str">
            <v>Personnel Salaries and Benefits</v>
          </cell>
          <cell r="I261" t="str">
            <v>15. Other Staff Salaries</v>
          </cell>
          <cell r="J261" t="str">
            <v>7180</v>
          </cell>
        </row>
        <row r="262">
          <cell r="D262" t="str">
            <v>7190 · Supplemental service bonuses</v>
          </cell>
          <cell r="E262" t="str">
            <v>Expenses</v>
          </cell>
          <cell r="F262" t="str">
            <v>07 · Staff-Related Expense</v>
          </cell>
          <cell r="G262" t="str">
            <v>710 · Supplemental Service Salaries</v>
          </cell>
          <cell r="H262" t="str">
            <v>Personnel Salaries and Benefits</v>
          </cell>
          <cell r="I262" t="str">
            <v>15. Other Staff Salaries</v>
          </cell>
          <cell r="J262" t="str">
            <v>7190</v>
          </cell>
        </row>
        <row r="264">
          <cell r="D264" t="str">
            <v>7200 · Program leadership salaries</v>
          </cell>
          <cell r="E264" t="str">
            <v>Expenses</v>
          </cell>
          <cell r="F264" t="str">
            <v>07 · Staff-Related Expense</v>
          </cell>
          <cell r="G264" t="str">
            <v>720 · Supplemental Program Salaries</v>
          </cell>
          <cell r="H264" t="str">
            <v>Personnel Salaries and Benefits</v>
          </cell>
          <cell r="I264" t="str">
            <v>15. Other Staff Salaries</v>
          </cell>
          <cell r="J264" t="str">
            <v>7200</v>
          </cell>
        </row>
        <row r="265">
          <cell r="D265" t="str">
            <v>7210 · Program staff salaries</v>
          </cell>
          <cell r="E265" t="str">
            <v>Expenses</v>
          </cell>
          <cell r="F265" t="str">
            <v>07 · Staff-Related Expense</v>
          </cell>
          <cell r="G265" t="str">
            <v>720 · Supplemental Program Salaries</v>
          </cell>
          <cell r="H265" t="str">
            <v>Personnel Salaries and Benefits</v>
          </cell>
          <cell r="I265" t="str">
            <v>15. Other Staff Salaries</v>
          </cell>
          <cell r="J265" t="str">
            <v>7210</v>
          </cell>
        </row>
        <row r="266">
          <cell r="D266" t="str">
            <v>7211 · Before care after care salaries</v>
          </cell>
          <cell r="E266" t="str">
            <v>Expenses</v>
          </cell>
          <cell r="F266" t="str">
            <v>07 · Staff-Related Expense</v>
          </cell>
          <cell r="G266" t="str">
            <v>720 · Supplemental Program Salaries</v>
          </cell>
          <cell r="H266" t="str">
            <v>Personnel Salaries and Benefits</v>
          </cell>
          <cell r="I266" t="str">
            <v>15. Other Staff Salaries</v>
          </cell>
          <cell r="J266" t="str">
            <v>7211</v>
          </cell>
        </row>
        <row r="267">
          <cell r="D267" t="str">
            <v>7212 · Summer school salaries</v>
          </cell>
          <cell r="E267" t="str">
            <v>Expenses</v>
          </cell>
          <cell r="F267" t="str">
            <v>07 · Staff-Related Expense</v>
          </cell>
          <cell r="G267" t="str">
            <v>720 · Supplemental Program Salaries</v>
          </cell>
          <cell r="H267" t="str">
            <v>Personnel Salaries and Benefits</v>
          </cell>
          <cell r="I267" t="str">
            <v>15. Other Staff Salaries</v>
          </cell>
          <cell r="J267" t="str">
            <v>7212</v>
          </cell>
        </row>
        <row r="268">
          <cell r="D268" t="str">
            <v>7220 · Staff program stipends</v>
          </cell>
          <cell r="E268" t="str">
            <v>Expenses</v>
          </cell>
          <cell r="F268" t="str">
            <v>07 · Staff-Related Expense</v>
          </cell>
          <cell r="G268" t="str">
            <v>720 · Supplemental Program Salaries</v>
          </cell>
          <cell r="H268" t="str">
            <v>Personnel Salaries and Benefits</v>
          </cell>
          <cell r="I268" t="str">
            <v>15. Other Staff Salaries</v>
          </cell>
          <cell r="J268" t="str">
            <v>7220</v>
          </cell>
        </row>
        <row r="269">
          <cell r="D269" t="str">
            <v>7280 · Program stipends</v>
          </cell>
          <cell r="E269" t="str">
            <v>Expenses</v>
          </cell>
          <cell r="F269" t="str">
            <v>07 · Staff-Related Expense</v>
          </cell>
          <cell r="G269" t="str">
            <v>720 · Supplemental Program Salaries</v>
          </cell>
          <cell r="H269" t="str">
            <v>Personnel Salaries and Benefits</v>
          </cell>
          <cell r="I269" t="str">
            <v>15. Other Staff Salaries</v>
          </cell>
          <cell r="J269" t="str">
            <v>7280</v>
          </cell>
        </row>
        <row r="270">
          <cell r="D270" t="str">
            <v>7290 · Program bonuses</v>
          </cell>
          <cell r="E270" t="str">
            <v>Expenses</v>
          </cell>
          <cell r="F270" t="str">
            <v>07 · Staff-Related Expense</v>
          </cell>
          <cell r="G270" t="str">
            <v>720 · Supplemental Program Salaries</v>
          </cell>
          <cell r="H270" t="str">
            <v>Personnel Salaries and Benefits</v>
          </cell>
          <cell r="I270" t="str">
            <v>15. Other Staff Salaries</v>
          </cell>
          <cell r="J270" t="str">
            <v>7290</v>
          </cell>
        </row>
        <row r="272">
          <cell r="D272" t="str">
            <v>7300 · Executive salaries</v>
          </cell>
          <cell r="E272" t="str">
            <v>Expenses</v>
          </cell>
          <cell r="F272" t="str">
            <v>07 · Staff-Related Expense</v>
          </cell>
          <cell r="G272" t="str">
            <v>730 · Management/Development Salaries</v>
          </cell>
          <cell r="H272" t="str">
            <v>Personnel Salaries and Benefits</v>
          </cell>
          <cell r="I272" t="str">
            <v>08. Principal/Executive Salary</v>
          </cell>
          <cell r="J272" t="str">
            <v>7300</v>
          </cell>
        </row>
        <row r="273">
          <cell r="D273" t="str">
            <v>7310 · Development salaries</v>
          </cell>
          <cell r="E273" t="str">
            <v>Expenses</v>
          </cell>
          <cell r="F273" t="str">
            <v>07 · Staff-Related Expense</v>
          </cell>
          <cell r="G273" t="str">
            <v>730 · Management/Development Salaries</v>
          </cell>
          <cell r="H273" t="str">
            <v>Personnel Salaries and Benefits</v>
          </cell>
          <cell r="I273" t="str">
            <v>15. Other Staff Salaries</v>
          </cell>
          <cell r="J273" t="str">
            <v>7310</v>
          </cell>
        </row>
        <row r="274">
          <cell r="D274" t="str">
            <v>7380 · Executive bonuses</v>
          </cell>
          <cell r="E274" t="str">
            <v>Expenses</v>
          </cell>
          <cell r="F274" t="str">
            <v>07 · Staff-Related Expense</v>
          </cell>
          <cell r="G274" t="str">
            <v>730 · Management/Development Salaries</v>
          </cell>
          <cell r="H274" t="str">
            <v>Personnel Salaries and Benefits</v>
          </cell>
          <cell r="I274" t="str">
            <v>08. Principal/Executive Salary</v>
          </cell>
          <cell r="J274" t="str">
            <v>7380</v>
          </cell>
        </row>
        <row r="275">
          <cell r="D275" t="str">
            <v>7390 · Development bonuses</v>
          </cell>
          <cell r="E275" t="str">
            <v>Expenses</v>
          </cell>
          <cell r="F275" t="str">
            <v>07 · Staff-Related Expense</v>
          </cell>
          <cell r="G275" t="str">
            <v>730 · Management/Development Salaries</v>
          </cell>
          <cell r="H275" t="str">
            <v>Personnel Salaries and Benefits</v>
          </cell>
          <cell r="I275" t="str">
            <v>15. Other Staff Salaries</v>
          </cell>
          <cell r="J275" t="str">
            <v>7390</v>
          </cell>
        </row>
        <row r="277">
          <cell r="D277" t="str">
            <v>7400 · Retirement plan contrib</v>
          </cell>
          <cell r="E277" t="str">
            <v>Expenses</v>
          </cell>
          <cell r="F277" t="str">
            <v>07 · Staff-Related Expense</v>
          </cell>
          <cell r="G277" t="str">
            <v>740 · Employee Benefits</v>
          </cell>
          <cell r="H277" t="str">
            <v>Personnel Salaries and Benefits</v>
          </cell>
          <cell r="I277" t="str">
            <v>16. Employee Benefits</v>
          </cell>
          <cell r="J277" t="str">
            <v>7400</v>
          </cell>
        </row>
        <row r="278">
          <cell r="D278" t="str">
            <v>7405 · DCPS Retirement plan contrib</v>
          </cell>
          <cell r="E278" t="str">
            <v>Expenses</v>
          </cell>
          <cell r="F278" t="str">
            <v>07 · Staff-Related Expense</v>
          </cell>
          <cell r="G278" t="str">
            <v>740 · Employee Benefits</v>
          </cell>
          <cell r="H278" t="str">
            <v>Personnel Salaries and Benefits</v>
          </cell>
          <cell r="I278" t="str">
            <v>16. Employee Benefits</v>
          </cell>
          <cell r="J278" t="str">
            <v>7405</v>
          </cell>
        </row>
        <row r="279">
          <cell r="D279" t="str">
            <v>7410 · Health insurance</v>
          </cell>
          <cell r="E279" t="str">
            <v>Expenses</v>
          </cell>
          <cell r="F279" t="str">
            <v>07 · Staff-Related Expense</v>
          </cell>
          <cell r="G279" t="str">
            <v>740 · Employee Benefits</v>
          </cell>
          <cell r="H279" t="str">
            <v>Personnel Salaries and Benefits</v>
          </cell>
          <cell r="I279" t="str">
            <v>16. Employee Benefits</v>
          </cell>
          <cell r="J279" t="str">
            <v>7410</v>
          </cell>
        </row>
        <row r="280">
          <cell r="D280" t="str">
            <v>7420 · Life and disability insurance</v>
          </cell>
          <cell r="E280" t="str">
            <v>Expenses</v>
          </cell>
          <cell r="F280" t="str">
            <v>07 · Staff-Related Expense</v>
          </cell>
          <cell r="G280" t="str">
            <v>740 · Employee Benefits</v>
          </cell>
          <cell r="H280" t="str">
            <v>Personnel Salaries and Benefits</v>
          </cell>
          <cell r="I280" t="str">
            <v>16. Employee Benefits</v>
          </cell>
          <cell r="J280" t="str">
            <v>7420</v>
          </cell>
        </row>
        <row r="281">
          <cell r="D281" t="str">
            <v>7430 · Section 125 plan</v>
          </cell>
          <cell r="E281" t="str">
            <v>Expenses</v>
          </cell>
          <cell r="F281" t="str">
            <v>07 · Staff-Related Expense</v>
          </cell>
          <cell r="G281" t="str">
            <v>740 · Employee Benefits</v>
          </cell>
          <cell r="H281" t="str">
            <v>Personnel Salaries and Benefits</v>
          </cell>
          <cell r="I281" t="str">
            <v>16. Employee Benefits</v>
          </cell>
          <cell r="J281" t="str">
            <v>7430</v>
          </cell>
        </row>
        <row r="282">
          <cell r="D282" t="str">
            <v>7440 · Travel stipends</v>
          </cell>
          <cell r="E282" t="str">
            <v>Expenses</v>
          </cell>
          <cell r="F282" t="str">
            <v>07 · Staff-Related Expense</v>
          </cell>
          <cell r="G282" t="str">
            <v>740 · Employee Benefits</v>
          </cell>
          <cell r="H282" t="str">
            <v>Personnel Salaries and Benefits</v>
          </cell>
          <cell r="I282" t="str">
            <v>16. Employee Benefits</v>
          </cell>
          <cell r="J282" t="str">
            <v>7440</v>
          </cell>
        </row>
        <row r="283">
          <cell r="D283" t="str">
            <v>7450 · Bonuses</v>
          </cell>
          <cell r="E283" t="str">
            <v>Expenses</v>
          </cell>
          <cell r="F283" t="str">
            <v>07 · Staff-Related Expense</v>
          </cell>
          <cell r="G283" t="str">
            <v>740 · Employee Benefits</v>
          </cell>
          <cell r="H283" t="str">
            <v>Personnel Salaries and Benefits</v>
          </cell>
          <cell r="I283" t="str">
            <v>16. Employee Benefits</v>
          </cell>
          <cell r="J283" t="str">
            <v>7450</v>
          </cell>
        </row>
        <row r="284">
          <cell r="D284" t="str">
            <v>7455 · Leave (vacation)</v>
          </cell>
          <cell r="E284" t="str">
            <v>Expenses</v>
          </cell>
          <cell r="F284" t="str">
            <v>07 · Staff-Related Expense</v>
          </cell>
          <cell r="G284" t="str">
            <v>740 · Employee Benefits</v>
          </cell>
          <cell r="H284" t="str">
            <v>Personnel Salaries and Benefits</v>
          </cell>
          <cell r="I284" t="str">
            <v>16. Employee Benefits</v>
          </cell>
          <cell r="J284" t="str">
            <v>7455</v>
          </cell>
        </row>
        <row r="285">
          <cell r="D285" t="str">
            <v>7460 · Workers' comp insurance</v>
          </cell>
          <cell r="E285" t="str">
            <v>Expenses</v>
          </cell>
          <cell r="F285" t="str">
            <v>07 · Staff-Related Expense</v>
          </cell>
          <cell r="G285" t="str">
            <v>740 · Employee Benefits</v>
          </cell>
          <cell r="H285" t="str">
            <v>Personnel Salaries and Benefits</v>
          </cell>
          <cell r="I285" t="str">
            <v>16. Employee Benefits</v>
          </cell>
          <cell r="J285" t="str">
            <v>7460</v>
          </cell>
        </row>
        <row r="287">
          <cell r="D287" t="str">
            <v>7500 · Social security &amp; medicare</v>
          </cell>
          <cell r="E287" t="str">
            <v>Expenses</v>
          </cell>
          <cell r="F287" t="str">
            <v>07 · Staff-Related Expense</v>
          </cell>
          <cell r="G287" t="str">
            <v>750 · Payroll Taxes</v>
          </cell>
          <cell r="H287" t="str">
            <v>Personnel Salaries and Benefits</v>
          </cell>
          <cell r="I287" t="str">
            <v>16. Employee Benefits</v>
          </cell>
          <cell r="J287" t="str">
            <v>7500</v>
          </cell>
        </row>
        <row r="288">
          <cell r="D288" t="str">
            <v>7510 · State unemployment tax</v>
          </cell>
          <cell r="E288" t="str">
            <v>Expenses</v>
          </cell>
          <cell r="F288" t="str">
            <v>07 · Staff-Related Expense</v>
          </cell>
          <cell r="G288" t="str">
            <v>750 · Payroll Taxes</v>
          </cell>
          <cell r="H288" t="str">
            <v>Personnel Salaries and Benefits</v>
          </cell>
          <cell r="I288" t="str">
            <v>16. Employee Benefits</v>
          </cell>
          <cell r="J288" t="str">
            <v>7510</v>
          </cell>
        </row>
        <row r="290">
          <cell r="D290" t="str">
            <v>7530 · FUTA</v>
          </cell>
          <cell r="E290" t="str">
            <v>Expenses</v>
          </cell>
          <cell r="F290" t="str">
            <v>07 · Staff-Related Expense</v>
          </cell>
          <cell r="G290" t="str">
            <v>750 · Payroll Taxes</v>
          </cell>
          <cell r="H290" t="str">
            <v>Personnel Salaries and Benefits</v>
          </cell>
          <cell r="I290" t="str">
            <v>16. Employee Benefits</v>
          </cell>
          <cell r="J290" t="str">
            <v>7530</v>
          </cell>
        </row>
        <row r="292">
          <cell r="D292" t="str">
            <v>7600 · Staff development (non-travel)</v>
          </cell>
          <cell r="E292" t="str">
            <v>Expenses</v>
          </cell>
          <cell r="F292" t="str">
            <v>07 · Staff-Related Expense</v>
          </cell>
          <cell r="G292" t="str">
            <v>760 · Professional Development</v>
          </cell>
          <cell r="H292" t="str">
            <v>Personnel Salaries and Benefits</v>
          </cell>
          <cell r="I292" t="str">
            <v>18. Staff Development Expense</v>
          </cell>
          <cell r="J292" t="str">
            <v>7600</v>
          </cell>
        </row>
        <row r="293">
          <cell r="D293" t="str">
            <v>7605 · Tuition reimbursement</v>
          </cell>
          <cell r="E293" t="str">
            <v>Expenses</v>
          </cell>
          <cell r="F293" t="str">
            <v>07 · Staff-Related Expense</v>
          </cell>
          <cell r="G293" t="str">
            <v>760 · Professional Development</v>
          </cell>
          <cell r="H293" t="str">
            <v>Personnel Salaries and Benefits</v>
          </cell>
          <cell r="I293" t="str">
            <v>18. Staff Development Expense</v>
          </cell>
          <cell r="J293" t="str">
            <v>7605</v>
          </cell>
        </row>
        <row r="294">
          <cell r="D294" t="str">
            <v>7610 · Staff development travel</v>
          </cell>
          <cell r="E294" t="str">
            <v>Expenses</v>
          </cell>
          <cell r="F294" t="str">
            <v>07 · Staff-Related Expense</v>
          </cell>
          <cell r="G294" t="str">
            <v>760 · Professional Development</v>
          </cell>
          <cell r="H294" t="str">
            <v>Personnel Salaries and Benefits</v>
          </cell>
          <cell r="I294" t="str">
            <v>18. Staff Development Expense</v>
          </cell>
          <cell r="J294" t="str">
            <v>7610</v>
          </cell>
        </row>
        <row r="296">
          <cell r="D296" t="str">
            <v>7700 · Substitute contract staff</v>
          </cell>
          <cell r="E296" t="str">
            <v>Expenses</v>
          </cell>
          <cell r="F296" t="str">
            <v>07 · Staff-Related Expense</v>
          </cell>
          <cell r="G296" t="str">
            <v>770 · Contracted Staff</v>
          </cell>
          <cell r="H296" t="str">
            <v>Personnel Salaries and Benefits</v>
          </cell>
          <cell r="I296" t="str">
            <v xml:space="preserve">17. Contracted Staff </v>
          </cell>
          <cell r="J296" t="str">
            <v>7700</v>
          </cell>
        </row>
        <row r="297">
          <cell r="D297" t="str">
            <v>7710 · Temporary contract help</v>
          </cell>
          <cell r="E297" t="str">
            <v>Expenses</v>
          </cell>
          <cell r="F297" t="str">
            <v>07 · Staff-Related Expense</v>
          </cell>
          <cell r="G297" t="str">
            <v>770 · Contracted Staff</v>
          </cell>
          <cell r="H297" t="str">
            <v>Personnel Salaries and Benefits</v>
          </cell>
          <cell r="I297" t="str">
            <v xml:space="preserve">17. Contracted Staff </v>
          </cell>
          <cell r="J297" t="str">
            <v>7710</v>
          </cell>
        </row>
        <row r="298">
          <cell r="D298" t="str">
            <v>7711 · Curricular contract staff</v>
          </cell>
          <cell r="E298" t="str">
            <v>Expenses</v>
          </cell>
          <cell r="F298" t="str">
            <v>07 · Staff-Related Expense</v>
          </cell>
          <cell r="G298" t="str">
            <v>770 · Contracted Staff</v>
          </cell>
          <cell r="H298" t="str">
            <v>Personnel Salaries and Benefits</v>
          </cell>
          <cell r="I298" t="str">
            <v xml:space="preserve">17. Contracted Staff </v>
          </cell>
          <cell r="J298" t="str">
            <v>7711</v>
          </cell>
        </row>
        <row r="299">
          <cell r="D299" t="str">
            <v>7712 · Sup service contract staff</v>
          </cell>
          <cell r="E299" t="str">
            <v>Expenses</v>
          </cell>
          <cell r="F299" t="str">
            <v>07 · Staff-Related Expense</v>
          </cell>
          <cell r="G299" t="str">
            <v>770 · Contracted Staff</v>
          </cell>
          <cell r="H299" t="str">
            <v>Personnel Salaries and Benefits</v>
          </cell>
          <cell r="I299" t="str">
            <v xml:space="preserve">17. Contracted Staff </v>
          </cell>
          <cell r="J299" t="str">
            <v>7712</v>
          </cell>
        </row>
        <row r="300">
          <cell r="D300" t="str">
            <v>7713 · Sup prog contract staff</v>
          </cell>
          <cell r="E300" t="str">
            <v>Expenses</v>
          </cell>
          <cell r="F300" t="str">
            <v>07 · Staff-Related Expense</v>
          </cell>
          <cell r="G300" t="str">
            <v>770 · Contracted Staff</v>
          </cell>
          <cell r="H300" t="str">
            <v>Personnel Salaries and Benefits</v>
          </cell>
          <cell r="I300" t="str">
            <v xml:space="preserve">17. Contracted Staff </v>
          </cell>
          <cell r="J300" t="str">
            <v>7713</v>
          </cell>
        </row>
        <row r="301">
          <cell r="D301" t="str">
            <v>7714 · Fundraising contract staff</v>
          </cell>
          <cell r="E301" t="str">
            <v>Expenses</v>
          </cell>
          <cell r="F301" t="str">
            <v>07 · Staff-Related Expense</v>
          </cell>
          <cell r="G301" t="str">
            <v>770 · Contracted Staff</v>
          </cell>
          <cell r="H301" t="str">
            <v>Personnel Salaries and Benefits</v>
          </cell>
          <cell r="I301" t="str">
            <v xml:space="preserve">17. Contracted Staff </v>
          </cell>
          <cell r="J301" t="str">
            <v>7714</v>
          </cell>
        </row>
        <row r="303">
          <cell r="D303" t="str">
            <v>7800 · Staff recruiting</v>
          </cell>
          <cell r="E303" t="str">
            <v>Expenses</v>
          </cell>
          <cell r="F303" t="str">
            <v>07 · Staff-Related Expense</v>
          </cell>
          <cell r="G303" t="str">
            <v>780 · Other Staff Expense</v>
          </cell>
          <cell r="H303" t="str">
            <v>Office Expenses</v>
          </cell>
          <cell r="I303" t="str">
            <v>36. Other</v>
          </cell>
          <cell r="J303" t="str">
            <v>7800</v>
          </cell>
        </row>
        <row r="304">
          <cell r="D304" t="str">
            <v>7810 · Staff background checks</v>
          </cell>
          <cell r="E304" t="str">
            <v>Expenses</v>
          </cell>
          <cell r="F304" t="str">
            <v>07 · Staff-Related Expense</v>
          </cell>
          <cell r="G304" t="str">
            <v>780 · Other Staff Expense</v>
          </cell>
          <cell r="H304" t="str">
            <v>Office Expenses</v>
          </cell>
          <cell r="I304" t="str">
            <v>36. Other</v>
          </cell>
          <cell r="J304" t="str">
            <v>7810</v>
          </cell>
        </row>
        <row r="305">
          <cell r="D305" t="str">
            <v>7820 · Staff meals, events, &amp; awards</v>
          </cell>
          <cell r="E305" t="str">
            <v>Expenses</v>
          </cell>
          <cell r="F305" t="str">
            <v>07 · Staff-Related Expense</v>
          </cell>
          <cell r="G305" t="str">
            <v>780 · Other Staff Expense</v>
          </cell>
          <cell r="H305" t="str">
            <v>Office Expenses</v>
          </cell>
          <cell r="I305" t="str">
            <v>36. Other</v>
          </cell>
          <cell r="J305" t="str">
            <v>7820</v>
          </cell>
        </row>
        <row r="306">
          <cell r="D306" t="str">
            <v>7830 · Staff travel (non-development)</v>
          </cell>
          <cell r="E306" t="str">
            <v>Expenses</v>
          </cell>
          <cell r="F306" t="str">
            <v>07 · Staff-Related Expense</v>
          </cell>
          <cell r="G306" t="str">
            <v>780 · Other Staff Expense</v>
          </cell>
          <cell r="H306" t="str">
            <v>General Expenses</v>
          </cell>
          <cell r="I306" t="str">
            <v>38. Transportation</v>
          </cell>
          <cell r="J306" t="str">
            <v>7830</v>
          </cell>
        </row>
        <row r="309">
          <cell r="D309" t="str">
            <v>8000 · Rent</v>
          </cell>
          <cell r="E309" t="str">
            <v>Expenses</v>
          </cell>
          <cell r="F309" t="str">
            <v>08 · Occupancy Expense</v>
          </cell>
          <cell r="G309" t="str">
            <v>800 · Occupancy Rent Expense</v>
          </cell>
          <cell r="H309" t="str">
            <v>Occupancy Expenses</v>
          </cell>
          <cell r="I309" t="str">
            <v>25. Rent</v>
          </cell>
          <cell r="J309" t="str">
            <v>8000</v>
          </cell>
        </row>
        <row r="310">
          <cell r="D310" t="str">
            <v>8010 · Supplemental rent</v>
          </cell>
          <cell r="E310" t="str">
            <v>Expenses</v>
          </cell>
          <cell r="F310" t="str">
            <v>08 · Occupancy Expense</v>
          </cell>
          <cell r="G310" t="str">
            <v>800 · Occupancy Rent Expense</v>
          </cell>
          <cell r="H310" t="str">
            <v>Occupancy Expenses</v>
          </cell>
          <cell r="I310" t="str">
            <v>25. Rent</v>
          </cell>
          <cell r="J310" t="str">
            <v>8010</v>
          </cell>
        </row>
        <row r="311">
          <cell r="D311" t="str">
            <v>8020 · Real estate taxes</v>
          </cell>
          <cell r="E311" t="str">
            <v>Expenses</v>
          </cell>
          <cell r="F311" t="str">
            <v>08 · Occupancy Expense</v>
          </cell>
          <cell r="G311" t="str">
            <v>800 · Occupancy Rent Expense</v>
          </cell>
          <cell r="H311" t="str">
            <v>Occupancy Expenses</v>
          </cell>
          <cell r="I311" t="str">
            <v>25. Rent</v>
          </cell>
          <cell r="J311" t="str">
            <v>8020</v>
          </cell>
        </row>
        <row r="313">
          <cell r="D313" t="str">
            <v>8100 · Utilities &amp; garbage removal</v>
          </cell>
          <cell r="E313" t="str">
            <v>Expenses</v>
          </cell>
          <cell r="F313" t="str">
            <v>08 · Occupancy Expense</v>
          </cell>
          <cell r="G313" t="str">
            <v>810 · Occupancy Service Expense</v>
          </cell>
          <cell r="H313" t="str">
            <v>Occupancy Expenses</v>
          </cell>
          <cell r="I313" t="str">
            <v>27. Utilities</v>
          </cell>
          <cell r="J313" t="str">
            <v>8100</v>
          </cell>
        </row>
        <row r="314">
          <cell r="D314" t="str">
            <v>8110 · Contracted building services</v>
          </cell>
          <cell r="E314" t="str">
            <v>Expenses</v>
          </cell>
          <cell r="F314" t="str">
            <v>08 · Occupancy Expense</v>
          </cell>
          <cell r="G314" t="str">
            <v>810 · Occupancy Service Expense</v>
          </cell>
          <cell r="H314" t="str">
            <v>Occupancy Expenses</v>
          </cell>
          <cell r="I314" t="str">
            <v>29. Contracted Building Services</v>
          </cell>
          <cell r="J314" t="str">
            <v>8110</v>
          </cell>
        </row>
        <row r="315">
          <cell r="D315" t="str">
            <v>8120 · Maintenance and repairs</v>
          </cell>
          <cell r="E315" t="str">
            <v>Expenses</v>
          </cell>
          <cell r="F315" t="str">
            <v>08 · Occupancy Expense</v>
          </cell>
          <cell r="G315" t="str">
            <v>810 · Occupancy Service Expense</v>
          </cell>
          <cell r="H315" t="str">
            <v>Occupancy Expenses</v>
          </cell>
          <cell r="I315" t="str">
            <v>26. Building Maintenance and Repairs</v>
          </cell>
          <cell r="J315" t="str">
            <v>8120</v>
          </cell>
        </row>
        <row r="316">
          <cell r="D316" t="str">
            <v>8130 · Janitorial supplies</v>
          </cell>
          <cell r="E316" t="str">
            <v>Expenses</v>
          </cell>
          <cell r="F316" t="str">
            <v>08 · Occupancy Expense</v>
          </cell>
          <cell r="G316" t="str">
            <v>810 · Occupancy Service Expense</v>
          </cell>
          <cell r="H316" t="str">
            <v>Occupancy Expenses</v>
          </cell>
          <cell r="I316" t="str">
            <v>28. Janitorial Supplies</v>
          </cell>
          <cell r="J316" t="str">
            <v>8130</v>
          </cell>
        </row>
        <row r="317">
          <cell r="D317" t="str">
            <v>8140 · Facility consulting fees</v>
          </cell>
          <cell r="E317" t="str">
            <v>Expenses</v>
          </cell>
          <cell r="F317" t="str">
            <v>08 · Occupancy Expense</v>
          </cell>
          <cell r="G317" t="str">
            <v>810 · Occupancy Service Expense</v>
          </cell>
          <cell r="H317" t="str">
            <v>Occupancy Expenses</v>
          </cell>
          <cell r="I317" t="str">
            <v>29. Contracted Building Services</v>
          </cell>
          <cell r="J317" t="str">
            <v>8140</v>
          </cell>
        </row>
        <row r="320">
          <cell r="D320" t="str">
            <v>9000 · Student supplies, snacks</v>
          </cell>
          <cell r="E320" t="str">
            <v>Expenses</v>
          </cell>
          <cell r="F320" t="str">
            <v>09 · Additional Expense</v>
          </cell>
          <cell r="G320" t="str">
            <v>900 · Direct Student Expense</v>
          </cell>
          <cell r="H320" t="str">
            <v>Direct Student Expense</v>
          </cell>
          <cell r="I320" t="str">
            <v>20. Student Supplies and Materials</v>
          </cell>
          <cell r="J320" t="str">
            <v>9000</v>
          </cell>
        </row>
        <row r="321">
          <cell r="D321" t="str">
            <v>9010 · Student assessment materials</v>
          </cell>
          <cell r="E321" t="str">
            <v>Expenses</v>
          </cell>
          <cell r="F321" t="str">
            <v>09 · Additional Expense</v>
          </cell>
          <cell r="G321" t="str">
            <v>900 · Direct Student Expense</v>
          </cell>
          <cell r="H321" t="str">
            <v>Direct Student Expense</v>
          </cell>
          <cell r="I321" t="str">
            <v>22. Student Assessment Materials</v>
          </cell>
          <cell r="J321" t="str">
            <v>9010</v>
          </cell>
        </row>
        <row r="322">
          <cell r="D322" t="str">
            <v>9020 · Student textbooks</v>
          </cell>
          <cell r="E322" t="str">
            <v>Expenses</v>
          </cell>
          <cell r="F322" t="str">
            <v>09 · Additional Expense</v>
          </cell>
          <cell r="G322" t="str">
            <v>900 · Direct Student Expense</v>
          </cell>
          <cell r="H322" t="str">
            <v>Direct Student Expense</v>
          </cell>
          <cell r="I322" t="str">
            <v>19. Textbooks</v>
          </cell>
          <cell r="J322" t="str">
            <v>9020</v>
          </cell>
        </row>
        <row r="323">
          <cell r="D323" t="str">
            <v>9030 · Student uniforms</v>
          </cell>
          <cell r="E323" t="str">
            <v>Expenses</v>
          </cell>
          <cell r="F323" t="str">
            <v>09 · Additional Expense</v>
          </cell>
          <cell r="G323" t="str">
            <v>900 · Direct Student Expense</v>
          </cell>
          <cell r="H323" t="str">
            <v>Direct Student Expense</v>
          </cell>
          <cell r="I323" t="str">
            <v>20. Student Supplies and Materials</v>
          </cell>
          <cell r="J323" t="str">
            <v>9030</v>
          </cell>
        </row>
        <row r="324">
          <cell r="D324" t="str">
            <v>9040 · Library &amp; media materials</v>
          </cell>
          <cell r="E324" t="str">
            <v>Expenses</v>
          </cell>
          <cell r="F324" t="str">
            <v>09 · Additional Expense</v>
          </cell>
          <cell r="G324" t="str">
            <v>900 · Direct Student Expense</v>
          </cell>
          <cell r="H324" t="str">
            <v>Direct Student Expense</v>
          </cell>
          <cell r="I324" t="str">
            <v>21. Library and Media Center Materials</v>
          </cell>
          <cell r="J324" t="str">
            <v>9040</v>
          </cell>
        </row>
        <row r="325">
          <cell r="D325" t="str">
            <v>9050 · Contracted instruction fees</v>
          </cell>
          <cell r="E325" t="str">
            <v>Expenses</v>
          </cell>
          <cell r="F325" t="str">
            <v>09 · Additional Expense</v>
          </cell>
          <cell r="G325" t="str">
            <v>900 · Direct Student Expense</v>
          </cell>
          <cell r="H325" t="str">
            <v>Direct Student Expense</v>
          </cell>
          <cell r="I325" t="str">
            <v>23. Contracted Student Services</v>
          </cell>
          <cell r="J325" t="str">
            <v>9050</v>
          </cell>
        </row>
        <row r="326">
          <cell r="D326" t="str">
            <v>9051 · Contracted SpEd instruction</v>
          </cell>
          <cell r="E326" t="str">
            <v>Expenses</v>
          </cell>
          <cell r="F326" t="str">
            <v>09 · Additional Expense</v>
          </cell>
          <cell r="G326" t="str">
            <v>900 · Direct Student Expense</v>
          </cell>
          <cell r="H326" t="str">
            <v>Direct Student Expense</v>
          </cell>
          <cell r="I326" t="str">
            <v>23. Contracted Student Services</v>
          </cell>
          <cell r="J326" t="str">
            <v>9051</v>
          </cell>
        </row>
        <row r="327">
          <cell r="D327" t="str">
            <v>9052 · Contracted SES instruction</v>
          </cell>
          <cell r="E327" t="str">
            <v>Expenses</v>
          </cell>
          <cell r="F327" t="str">
            <v>09 · Additional Expense</v>
          </cell>
          <cell r="G327" t="str">
            <v>900 · Direct Student Expense</v>
          </cell>
          <cell r="H327" t="str">
            <v>Direct Student Expense</v>
          </cell>
          <cell r="I327" t="str">
            <v>23. Contracted Student Services</v>
          </cell>
          <cell r="J327" t="str">
            <v>9052</v>
          </cell>
        </row>
        <row r="328">
          <cell r="D328" t="str">
            <v>9060 · Food service fees</v>
          </cell>
          <cell r="E328" t="str">
            <v>Expenses</v>
          </cell>
          <cell r="F328" t="str">
            <v>09 · Additional Expense</v>
          </cell>
          <cell r="G328" t="str">
            <v>900 · Direct Student Expense</v>
          </cell>
          <cell r="H328" t="str">
            <v>General Expenses</v>
          </cell>
          <cell r="I328" t="str">
            <v>39. Food Service</v>
          </cell>
          <cell r="J328" t="str">
            <v>9060</v>
          </cell>
        </row>
        <row r="329">
          <cell r="D329" t="str">
            <v>9070 · Student field trips</v>
          </cell>
          <cell r="E329" t="str">
            <v>Expenses</v>
          </cell>
          <cell r="F329" t="str">
            <v>09 · Additional Expense</v>
          </cell>
          <cell r="G329" t="str">
            <v>900 · Direct Student Expense</v>
          </cell>
          <cell r="H329" t="str">
            <v>General Expenses</v>
          </cell>
          <cell r="I329" t="str">
            <v>38. Transportation</v>
          </cell>
          <cell r="J329" t="str">
            <v>9070</v>
          </cell>
        </row>
        <row r="330">
          <cell r="D330" t="str">
            <v>9074 · Student buses</v>
          </cell>
          <cell r="E330" t="str">
            <v>Expenses</v>
          </cell>
          <cell r="F330" t="str">
            <v>09 · Additional Expense</v>
          </cell>
          <cell r="G330" t="str">
            <v>900 · Direct Student Expense</v>
          </cell>
          <cell r="H330" t="str">
            <v>General Expenses</v>
          </cell>
          <cell r="I330" t="str">
            <v>38. Transportation</v>
          </cell>
          <cell r="J330" t="str">
            <v>9074</v>
          </cell>
        </row>
        <row r="331">
          <cell r="D331" t="str">
            <v>9080 · Student recruiting</v>
          </cell>
          <cell r="E331" t="str">
            <v>Expenses</v>
          </cell>
          <cell r="F331" t="str">
            <v>09 · Additional Expense</v>
          </cell>
          <cell r="G331" t="str">
            <v>900 · Direct Student Expense</v>
          </cell>
          <cell r="H331" t="str">
            <v>Direct Student Expense</v>
          </cell>
          <cell r="I331" t="str">
            <v>24. Miscellaneous Student Expense **</v>
          </cell>
          <cell r="J331" t="str">
            <v>9080</v>
          </cell>
        </row>
        <row r="332">
          <cell r="D332" t="str">
            <v>9085 · Student events</v>
          </cell>
          <cell r="E332" t="str">
            <v>Expenses</v>
          </cell>
          <cell r="F332" t="str">
            <v>09 · Additional Expense</v>
          </cell>
          <cell r="G332" t="str">
            <v>900 · Direct Student Expense</v>
          </cell>
          <cell r="H332" t="str">
            <v>Direct Student Expense</v>
          </cell>
          <cell r="I332" t="str">
            <v>24. Miscellaneous Student Expense **</v>
          </cell>
          <cell r="J332" t="str">
            <v>9085</v>
          </cell>
        </row>
        <row r="333">
          <cell r="D333" t="str">
            <v>9090 · Other student expenses</v>
          </cell>
          <cell r="E333" t="str">
            <v>Expenses</v>
          </cell>
          <cell r="F333" t="str">
            <v>09 · Additional Expense</v>
          </cell>
          <cell r="G333" t="str">
            <v>900 · Direct Student Expense</v>
          </cell>
          <cell r="H333" t="str">
            <v>Direct Student Expense</v>
          </cell>
          <cell r="I333" t="str">
            <v>24. Miscellaneous Student Expense **</v>
          </cell>
          <cell r="J333" t="str">
            <v>9090</v>
          </cell>
        </row>
        <row r="334">
          <cell r="D334" t="str">
            <v>9091 · Translation services</v>
          </cell>
          <cell r="E334" t="str">
            <v>Expenses</v>
          </cell>
          <cell r="F334" t="str">
            <v>09 · Additional Expense</v>
          </cell>
          <cell r="G334" t="str">
            <v>900 · Direct Student Expense</v>
          </cell>
          <cell r="H334" t="str">
            <v>Direct Student Expense</v>
          </cell>
          <cell r="I334" t="str">
            <v>24. Miscellaneous Student Expense **</v>
          </cell>
          <cell r="J334" t="str">
            <v>9091</v>
          </cell>
        </row>
        <row r="335">
          <cell r="D335" t="str">
            <v>9092 · After care</v>
          </cell>
          <cell r="E335" t="str">
            <v>Expenses</v>
          </cell>
          <cell r="F335" t="str">
            <v>09 · Additional Expense</v>
          </cell>
          <cell r="G335" t="str">
            <v>900 · Direct Student Expense</v>
          </cell>
          <cell r="H335" t="str">
            <v>Direct Student Expense</v>
          </cell>
          <cell r="I335" t="str">
            <v>24. Miscellaneous Student Expense **</v>
          </cell>
          <cell r="J335" t="str">
            <v>9092</v>
          </cell>
        </row>
        <row r="337">
          <cell r="D337" t="str">
            <v>9100 · Office supplies</v>
          </cell>
          <cell r="E337" t="str">
            <v>Expenses</v>
          </cell>
          <cell r="F337" t="str">
            <v>09 · Additional Expense</v>
          </cell>
          <cell r="G337" t="str">
            <v>910 · Office Expense</v>
          </cell>
          <cell r="H337" t="str">
            <v>Office Expenses</v>
          </cell>
          <cell r="I337" t="str">
            <v>30. Office Supplies and Materials</v>
          </cell>
          <cell r="J337" t="str">
            <v>9100</v>
          </cell>
        </row>
        <row r="338">
          <cell r="D338" t="str">
            <v>9110 · Copier rental &amp; services</v>
          </cell>
          <cell r="E338" t="str">
            <v>Expenses</v>
          </cell>
          <cell r="F338" t="str">
            <v>09 · Additional Expense</v>
          </cell>
          <cell r="G338" t="str">
            <v>910 · Office Expense</v>
          </cell>
          <cell r="H338" t="str">
            <v>Office Expenses</v>
          </cell>
          <cell r="I338" t="str">
            <v>31. Office Equipment Rental and Maintenance</v>
          </cell>
          <cell r="J338" t="str">
            <v>9110</v>
          </cell>
        </row>
        <row r="339">
          <cell r="D339" t="str">
            <v>9120 · Telephone &amp; telecommunications</v>
          </cell>
          <cell r="E339" t="str">
            <v>Expenses</v>
          </cell>
          <cell r="F339" t="str">
            <v>09 · Additional Expense</v>
          </cell>
          <cell r="G339" t="str">
            <v>910 · Office Expense</v>
          </cell>
          <cell r="H339" t="str">
            <v>Office Expenses</v>
          </cell>
          <cell r="I339" t="str">
            <v>32. Telephone/Telecommunications</v>
          </cell>
          <cell r="J339" t="str">
            <v>9120</v>
          </cell>
        </row>
        <row r="340">
          <cell r="D340" t="str">
            <v>9130 · Postage, shipping, delivery</v>
          </cell>
          <cell r="E340" t="str">
            <v>Expenses</v>
          </cell>
          <cell r="F340" t="str">
            <v>09 · Additional Expense</v>
          </cell>
          <cell r="G340" t="str">
            <v>910 · Office Expense</v>
          </cell>
          <cell r="H340" t="str">
            <v>Office Expenses</v>
          </cell>
          <cell r="I340" t="str">
            <v>35. Postage and Shipping</v>
          </cell>
          <cell r="J340" t="str">
            <v>9130</v>
          </cell>
        </row>
        <row r="341">
          <cell r="D341" t="str">
            <v>9140 · External printing</v>
          </cell>
          <cell r="E341" t="str">
            <v>Expenses</v>
          </cell>
          <cell r="F341" t="str">
            <v>09 · Additional Expense</v>
          </cell>
          <cell r="G341" t="str">
            <v>910 · Office Expense</v>
          </cell>
          <cell r="H341" t="str">
            <v>Office Expenses</v>
          </cell>
          <cell r="I341" t="str">
            <v>34. Printing and Copying</v>
          </cell>
          <cell r="J341" t="str">
            <v>9140</v>
          </cell>
        </row>
        <row r="343">
          <cell r="D343" t="str">
            <v>9200 · Business insurance</v>
          </cell>
          <cell r="E343" t="str">
            <v>Expenses</v>
          </cell>
          <cell r="F343" t="str">
            <v>09 · Additional Expense</v>
          </cell>
          <cell r="G343" t="str">
            <v>920 · Business Expense</v>
          </cell>
          <cell r="H343" t="str">
            <v>General Expenses</v>
          </cell>
          <cell r="I343" t="str">
            <v>37. Insurance</v>
          </cell>
          <cell r="J343" t="str">
            <v>9200</v>
          </cell>
        </row>
        <row r="344">
          <cell r="D344" t="str">
            <v>9210 · Authorizer fees</v>
          </cell>
          <cell r="E344" t="str">
            <v>Expenses</v>
          </cell>
          <cell r="F344" t="str">
            <v>09 · Additional Expense</v>
          </cell>
          <cell r="G344" t="str">
            <v>920 · Business Expense</v>
          </cell>
          <cell r="H344" t="str">
            <v>General Expenses</v>
          </cell>
          <cell r="I344" t="str">
            <v>40. Administration Fee (to PCSB)</v>
          </cell>
          <cell r="J344" t="str">
            <v>9210</v>
          </cell>
        </row>
        <row r="345">
          <cell r="D345" t="str">
            <v>9220 · Management fees</v>
          </cell>
          <cell r="E345" t="str">
            <v>Expenses</v>
          </cell>
          <cell r="F345" t="str">
            <v>09 · Additional Expense</v>
          </cell>
          <cell r="G345" t="str">
            <v>920 · Business Expense</v>
          </cell>
          <cell r="H345" t="str">
            <v>General Expenses</v>
          </cell>
          <cell r="I345" t="str">
            <v>41. Management Fee</v>
          </cell>
          <cell r="J345" t="str">
            <v>9220</v>
          </cell>
        </row>
        <row r="346">
          <cell r="D346" t="str">
            <v>9230 · Accounting, auditing, payroll</v>
          </cell>
          <cell r="E346" t="str">
            <v>Expenses</v>
          </cell>
          <cell r="F346" t="str">
            <v>09 · Additional Expense</v>
          </cell>
          <cell r="G346" t="str">
            <v>920 · Business Expense</v>
          </cell>
          <cell r="H346" t="str">
            <v>Office Expenses</v>
          </cell>
          <cell r="I346" t="str">
            <v>33. Legal, Accounting and Payroll Services</v>
          </cell>
          <cell r="J346" t="str">
            <v>9230</v>
          </cell>
        </row>
        <row r="347">
          <cell r="D347" t="str">
            <v>9240 · Legal fees</v>
          </cell>
          <cell r="E347" t="str">
            <v>Expenses</v>
          </cell>
          <cell r="F347" t="str">
            <v>09 · Additional Expense</v>
          </cell>
          <cell r="G347" t="str">
            <v>920 · Business Expense</v>
          </cell>
          <cell r="H347" t="str">
            <v>Office Expenses</v>
          </cell>
          <cell r="I347" t="str">
            <v>33. Legal, Accounting and Payroll Services</v>
          </cell>
          <cell r="J347" t="str">
            <v>9240</v>
          </cell>
        </row>
        <row r="348">
          <cell r="D348" t="str">
            <v>9250 · Instr design &amp; eval fees</v>
          </cell>
          <cell r="E348" t="str">
            <v>Expenses</v>
          </cell>
          <cell r="F348" t="str">
            <v>09 · Additional Expense</v>
          </cell>
          <cell r="G348" t="str">
            <v>920 · Business Expense</v>
          </cell>
          <cell r="H348" t="str">
            <v>General Expenses</v>
          </cell>
          <cell r="I348" t="str">
            <v>42. Other General Expense</v>
          </cell>
          <cell r="J348" t="str">
            <v>9250</v>
          </cell>
        </row>
        <row r="349">
          <cell r="D349" t="str">
            <v>9260 · Computer support fees</v>
          </cell>
          <cell r="E349" t="str">
            <v>Expenses</v>
          </cell>
          <cell r="F349" t="str">
            <v>09 · Additional Expense</v>
          </cell>
          <cell r="G349" t="str">
            <v>920 · Business Expense</v>
          </cell>
          <cell r="H349" t="str">
            <v>General Expenses</v>
          </cell>
          <cell r="I349" t="str">
            <v>36. Other</v>
          </cell>
          <cell r="J349" t="str">
            <v>9260</v>
          </cell>
        </row>
        <row r="350">
          <cell r="D350" t="str">
            <v>9270 · Fundraising fees</v>
          </cell>
          <cell r="E350" t="str">
            <v>Expenses</v>
          </cell>
          <cell r="F350" t="str">
            <v>09 · Additional Expense</v>
          </cell>
          <cell r="G350" t="str">
            <v>920 · Business Expense</v>
          </cell>
          <cell r="H350" t="str">
            <v>General Expenses</v>
          </cell>
          <cell r="I350" t="str">
            <v>42. Other General Expense</v>
          </cell>
          <cell r="J350" t="str">
            <v>9270</v>
          </cell>
        </row>
        <row r="351">
          <cell r="D351" t="str">
            <v>9280 · Other professional fees</v>
          </cell>
          <cell r="E351" t="str">
            <v>Expenses</v>
          </cell>
          <cell r="F351" t="str">
            <v>09 · Additional Expense</v>
          </cell>
          <cell r="G351" t="str">
            <v>920 · Business Expense</v>
          </cell>
          <cell r="H351" t="str">
            <v>General Expenses</v>
          </cell>
          <cell r="I351" t="str">
            <v>42. Other General Expense</v>
          </cell>
          <cell r="J351" t="str">
            <v>9280</v>
          </cell>
        </row>
        <row r="352">
          <cell r="D352" t="str">
            <v>9290 · Other expenses</v>
          </cell>
          <cell r="E352" t="str">
            <v>Expenses</v>
          </cell>
          <cell r="F352" t="str">
            <v>09 · Additional Expense</v>
          </cell>
          <cell r="G352" t="str">
            <v>920 · Business Expense</v>
          </cell>
          <cell r="H352" t="str">
            <v>Office Expenses</v>
          </cell>
          <cell r="I352" t="str">
            <v>36. Other</v>
          </cell>
          <cell r="J352" t="str">
            <v>9290</v>
          </cell>
        </row>
        <row r="354">
          <cell r="D354" t="str">
            <v>9300 · Dues, fees, and fines</v>
          </cell>
          <cell r="E354" t="str">
            <v>Expenses</v>
          </cell>
          <cell r="F354" t="str">
            <v>09 · Additional Expense</v>
          </cell>
          <cell r="G354" t="str">
            <v>930 · Dues, Fees, &amp; Losses</v>
          </cell>
          <cell r="H354" t="str">
            <v>General Expenses</v>
          </cell>
          <cell r="I354" t="str">
            <v>42. Other General Expense</v>
          </cell>
          <cell r="J354" t="str">
            <v>9300</v>
          </cell>
        </row>
        <row r="355">
          <cell r="D355" t="str">
            <v>9310 · Loss/theft of asset</v>
          </cell>
          <cell r="E355" t="str">
            <v>Expenses</v>
          </cell>
          <cell r="F355" t="str">
            <v>09 · Additional Expense</v>
          </cell>
          <cell r="G355" t="str">
            <v>930 · Dues, Fees, &amp; Losses</v>
          </cell>
          <cell r="H355" t="str">
            <v>General Expenses</v>
          </cell>
          <cell r="I355" t="str">
            <v>42. Other General Expense</v>
          </cell>
          <cell r="J355" t="str">
            <v>9310</v>
          </cell>
        </row>
        <row r="356">
          <cell r="D356" t="str">
            <v>9320 · Bad debts, pledges</v>
          </cell>
          <cell r="E356" t="str">
            <v>Expenses</v>
          </cell>
          <cell r="F356" t="str">
            <v>09 · Additional Expense</v>
          </cell>
          <cell r="G356" t="str">
            <v>930 · Dues, Fees, &amp; Losses</v>
          </cell>
          <cell r="H356" t="str">
            <v>General Expenses</v>
          </cell>
          <cell r="I356" t="str">
            <v>42. Other General Expense</v>
          </cell>
          <cell r="J356" t="str">
            <v>9320</v>
          </cell>
        </row>
        <row r="357">
          <cell r="D357" t="str">
            <v>9330 · Cash over/short</v>
          </cell>
          <cell r="E357" t="str">
            <v>Expenses</v>
          </cell>
          <cell r="F357" t="str">
            <v>09 · Additional Expense</v>
          </cell>
          <cell r="G357" t="str">
            <v>940 · Donated Expense</v>
          </cell>
          <cell r="H357" t="str">
            <v>General Expenses</v>
          </cell>
          <cell r="I357" t="str">
            <v>42. Other General Expense</v>
          </cell>
          <cell r="J357" t="str">
            <v>9330</v>
          </cell>
        </row>
        <row r="359">
          <cell r="D359" t="str">
            <v>9400 · Donated services expense</v>
          </cell>
          <cell r="E359" t="str">
            <v>Expenses</v>
          </cell>
          <cell r="F359" t="str">
            <v>09 · Additional Expense</v>
          </cell>
          <cell r="G359" t="str">
            <v>940 · Donated Expense</v>
          </cell>
          <cell r="H359" t="str">
            <v>General Expenses</v>
          </cell>
          <cell r="I359" t="str">
            <v>42. Other General Expense</v>
          </cell>
          <cell r="J359" t="str">
            <v>9400</v>
          </cell>
        </row>
        <row r="360">
          <cell r="D360" t="str">
            <v>9410 · Donated products/goods expense</v>
          </cell>
          <cell r="E360" t="str">
            <v>Expenses</v>
          </cell>
          <cell r="F360" t="str">
            <v>09 · Additional Expense</v>
          </cell>
          <cell r="G360" t="str">
            <v>940 · Donated Expense</v>
          </cell>
          <cell r="H360" t="str">
            <v>General Expenses</v>
          </cell>
          <cell r="I360" t="str">
            <v>42. Other General Expense</v>
          </cell>
          <cell r="J360" t="str">
            <v>9410</v>
          </cell>
        </row>
        <row r="363">
          <cell r="D363" t="str">
            <v>9900 · Unforeseen expenses</v>
          </cell>
          <cell r="E363" t="str">
            <v>Expenses</v>
          </cell>
          <cell r="F363" t="str">
            <v>09 · Additional Expense</v>
          </cell>
          <cell r="G363" t="str">
            <v>990 · Operating Contingency</v>
          </cell>
          <cell r="H363" t="str">
            <v>General Expenses</v>
          </cell>
          <cell r="I363" t="str">
            <v>43. Unforeseen Expenses</v>
          </cell>
          <cell r="J363" t="str">
            <v>9900</v>
          </cell>
        </row>
        <row r="364">
          <cell r="D364" t="str">
            <v>9910 · Building reserves</v>
          </cell>
          <cell r="E364" t="str">
            <v>Expenses</v>
          </cell>
          <cell r="F364" t="str">
            <v>09 · Additional Expense</v>
          </cell>
          <cell r="G364" t="str">
            <v>990 · Operating Contingency</v>
          </cell>
          <cell r="H364" t="str">
            <v>General Expenses</v>
          </cell>
          <cell r="I364" t="str">
            <v>43. Unforeseen Expenses</v>
          </cell>
          <cell r="J364" t="str">
            <v>9910</v>
          </cell>
        </row>
        <row r="366">
          <cell r="D366" t="str">
            <v>11000 · Operating asset depreciation</v>
          </cell>
          <cell r="E366" t="str">
            <v>Expenses</v>
          </cell>
          <cell r="F366" t="str">
            <v>1X · Depreciation, Amortization, &amp; Interest</v>
          </cell>
          <cell r="G366" t="str">
            <v>11 · Depreciation</v>
          </cell>
          <cell r="H366" t="str">
            <v>Other Expenses</v>
          </cell>
          <cell r="I366" t="str">
            <v>44. Depreciation Expense</v>
          </cell>
          <cell r="J366" t="str">
            <v>11000</v>
          </cell>
        </row>
        <row r="367">
          <cell r="D367" t="str">
            <v>11010 · Facility asset depreciation</v>
          </cell>
          <cell r="E367" t="str">
            <v>Expenses</v>
          </cell>
          <cell r="F367" t="str">
            <v>1X · Depreciation, Amortization, &amp; Interest</v>
          </cell>
          <cell r="G367" t="str">
            <v>11 · Depreciation</v>
          </cell>
          <cell r="H367" t="str">
            <v>Other Expenses</v>
          </cell>
          <cell r="I367" t="str">
            <v>44. Depreciation Expense</v>
          </cell>
          <cell r="J367" t="str">
            <v>11010</v>
          </cell>
        </row>
        <row r="368">
          <cell r="D368" t="str">
            <v>11020 · Amortization expense</v>
          </cell>
          <cell r="E368" t="str">
            <v>Expenses</v>
          </cell>
          <cell r="F368" t="str">
            <v>1X · Depreciation, Amortization, &amp; Interest</v>
          </cell>
          <cell r="G368" t="str">
            <v>11 · Depreciation</v>
          </cell>
          <cell r="H368" t="str">
            <v>Other Expenses</v>
          </cell>
          <cell r="I368" t="str">
            <v>44. Depreciation Expense</v>
          </cell>
          <cell r="J368" t="str">
            <v>11020</v>
          </cell>
        </row>
        <row r="370">
          <cell r="D370" t="str">
            <v>12000 · Interest payments</v>
          </cell>
          <cell r="E370" t="str">
            <v>Expenses</v>
          </cell>
          <cell r="F370" t="str">
            <v>1X · Depreciation, Amortization, &amp; Interest</v>
          </cell>
          <cell r="G370" t="str">
            <v>12 · Interest</v>
          </cell>
          <cell r="H370" t="str">
            <v>Other Expenses</v>
          </cell>
          <cell r="I370" t="str">
            <v>45. Interest Payments</v>
          </cell>
          <cell r="J370" t="str">
            <v>12000</v>
          </cell>
        </row>
      </sheetData>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 Forma"/>
      <sheetName val="Exp-Occ"/>
      <sheetName val="Exp-Per"/>
      <sheetName val="Pop"/>
      <sheetName val="PPF Inputs"/>
      <sheetName val="Rev-Loc"/>
    </sheetNames>
    <sheetDataSet>
      <sheetData sheetId="0"/>
      <sheetData sheetId="1"/>
      <sheetData sheetId="2">
        <row r="4">
          <cell r="G4">
            <v>1.05</v>
          </cell>
          <cell r="H4">
            <v>1.05</v>
          </cell>
          <cell r="I4">
            <v>1.05</v>
          </cell>
          <cell r="J4">
            <v>1.05</v>
          </cell>
          <cell r="K4">
            <v>1.05</v>
          </cell>
        </row>
      </sheetData>
      <sheetData sheetId="3">
        <row r="10">
          <cell r="C10">
            <v>0</v>
          </cell>
          <cell r="D10">
            <v>0</v>
          </cell>
          <cell r="E10">
            <v>0</v>
          </cell>
          <cell r="F10">
            <v>0</v>
          </cell>
          <cell r="G10">
            <v>1.03</v>
          </cell>
          <cell r="H10">
            <v>1.03</v>
          </cell>
          <cell r="I10">
            <v>1.03</v>
          </cell>
          <cell r="J10">
            <v>1.03</v>
          </cell>
          <cell r="K10">
            <v>1.03</v>
          </cell>
          <cell r="L10">
            <v>1.03</v>
          </cell>
          <cell r="M10">
            <v>1.03</v>
          </cell>
          <cell r="N10">
            <v>1.03</v>
          </cell>
          <cell r="O10">
            <v>1.03</v>
          </cell>
          <cell r="P10">
            <v>1.03</v>
          </cell>
          <cell r="Q10">
            <v>1.03</v>
          </cell>
          <cell r="R10">
            <v>1.03</v>
          </cell>
          <cell r="S10">
            <v>1.03</v>
          </cell>
          <cell r="T10">
            <v>1.03</v>
          </cell>
          <cell r="U10">
            <v>1.03</v>
          </cell>
          <cell r="V10">
            <v>1.03</v>
          </cell>
          <cell r="W10">
            <v>1.03</v>
          </cell>
          <cell r="X10">
            <v>1.03</v>
          </cell>
          <cell r="Y10">
            <v>1.03</v>
          </cell>
          <cell r="Z10">
            <v>1.03</v>
          </cell>
          <cell r="AA10">
            <v>1.03</v>
          </cell>
          <cell r="AB10">
            <v>1.03</v>
          </cell>
          <cell r="AC10">
            <v>1.03</v>
          </cell>
          <cell r="AD10">
            <v>1.03</v>
          </cell>
          <cell r="AE10">
            <v>1.03</v>
          </cell>
          <cell r="AF10">
            <v>1.03</v>
          </cell>
          <cell r="AG10">
            <v>1.03</v>
          </cell>
          <cell r="AH10">
            <v>1.03</v>
          </cell>
          <cell r="AI10">
            <v>1.03</v>
          </cell>
          <cell r="AJ10">
            <v>1.03</v>
          </cell>
          <cell r="AK10">
            <v>1.03</v>
          </cell>
          <cell r="AL10">
            <v>1.03</v>
          </cell>
          <cell r="AM10">
            <v>1.03</v>
          </cell>
          <cell r="AN10">
            <v>1.03</v>
          </cell>
          <cell r="AO10">
            <v>1.03</v>
          </cell>
          <cell r="AP10">
            <v>1.03</v>
          </cell>
          <cell r="AQ10">
            <v>1.03</v>
          </cell>
          <cell r="AR10">
            <v>1.03</v>
          </cell>
          <cell r="AS10">
            <v>1.03</v>
          </cell>
          <cell r="AT10">
            <v>1.03</v>
          </cell>
          <cell r="AU10">
            <v>1.03</v>
          </cell>
        </row>
        <row r="71">
          <cell r="C71">
            <v>0</v>
          </cell>
          <cell r="D71">
            <v>0</v>
          </cell>
          <cell r="E71">
            <v>0</v>
          </cell>
          <cell r="F71">
            <v>639</v>
          </cell>
          <cell r="G71">
            <v>800</v>
          </cell>
          <cell r="H71">
            <v>830</v>
          </cell>
          <cell r="I71">
            <v>830</v>
          </cell>
          <cell r="J71">
            <v>830</v>
          </cell>
          <cell r="K71">
            <v>830</v>
          </cell>
          <cell r="L71">
            <v>855</v>
          </cell>
          <cell r="M71">
            <v>855</v>
          </cell>
          <cell r="N71">
            <v>855</v>
          </cell>
          <cell r="O71">
            <v>855</v>
          </cell>
          <cell r="P71">
            <v>855</v>
          </cell>
          <cell r="Q71">
            <v>855</v>
          </cell>
          <cell r="R71">
            <v>855</v>
          </cell>
          <cell r="S71">
            <v>855</v>
          </cell>
          <cell r="T71">
            <v>855</v>
          </cell>
          <cell r="U71">
            <v>855</v>
          </cell>
          <cell r="V71">
            <v>855</v>
          </cell>
          <cell r="W71">
            <v>855</v>
          </cell>
          <cell r="X71">
            <v>855</v>
          </cell>
          <cell r="Y71">
            <v>855</v>
          </cell>
          <cell r="Z71">
            <v>855</v>
          </cell>
          <cell r="AA71">
            <v>855</v>
          </cell>
          <cell r="AB71">
            <v>855</v>
          </cell>
          <cell r="AC71">
            <v>855</v>
          </cell>
          <cell r="AD71">
            <v>855</v>
          </cell>
          <cell r="AE71">
            <v>855</v>
          </cell>
          <cell r="AF71">
            <v>855</v>
          </cell>
          <cell r="AG71">
            <v>855</v>
          </cell>
          <cell r="AH71">
            <v>855</v>
          </cell>
          <cell r="AI71">
            <v>855</v>
          </cell>
          <cell r="AJ71">
            <v>855</v>
          </cell>
          <cell r="AK71">
            <v>855</v>
          </cell>
          <cell r="AL71">
            <v>855</v>
          </cell>
          <cell r="AM71">
            <v>855</v>
          </cell>
          <cell r="AN71">
            <v>855</v>
          </cell>
          <cell r="AO71">
            <v>855</v>
          </cell>
          <cell r="AP71">
            <v>855</v>
          </cell>
          <cell r="AQ71">
            <v>855</v>
          </cell>
          <cell r="AR71">
            <v>855</v>
          </cell>
          <cell r="AS71">
            <v>855</v>
          </cell>
          <cell r="AT71">
            <v>855</v>
          </cell>
          <cell r="AU71">
            <v>855</v>
          </cell>
        </row>
        <row r="73">
          <cell r="C73">
            <v>0</v>
          </cell>
          <cell r="D73">
            <v>0</v>
          </cell>
          <cell r="E73">
            <v>0</v>
          </cell>
          <cell r="F73">
            <v>0</v>
          </cell>
          <cell r="G73">
            <v>1.2519561815336464</v>
          </cell>
          <cell r="H73">
            <v>1.0375000000000001</v>
          </cell>
          <cell r="I73">
            <v>1</v>
          </cell>
          <cell r="J73">
            <v>1</v>
          </cell>
          <cell r="K73">
            <v>1</v>
          </cell>
          <cell r="L73">
            <v>1.0301204819277108</v>
          </cell>
          <cell r="M73">
            <v>1</v>
          </cell>
          <cell r="N73">
            <v>1</v>
          </cell>
          <cell r="O73">
            <v>1</v>
          </cell>
          <cell r="P73">
            <v>1</v>
          </cell>
          <cell r="Q73">
            <v>1</v>
          </cell>
          <cell r="R73">
            <v>1</v>
          </cell>
          <cell r="S73">
            <v>1</v>
          </cell>
          <cell r="T73">
            <v>1</v>
          </cell>
          <cell r="U73">
            <v>1</v>
          </cell>
          <cell r="V73">
            <v>1</v>
          </cell>
          <cell r="W73">
            <v>1</v>
          </cell>
          <cell r="X73">
            <v>1</v>
          </cell>
          <cell r="Y73">
            <v>1</v>
          </cell>
          <cell r="Z73">
            <v>1</v>
          </cell>
          <cell r="AA73">
            <v>1</v>
          </cell>
          <cell r="AB73">
            <v>1</v>
          </cell>
          <cell r="AC73">
            <v>1</v>
          </cell>
          <cell r="AD73">
            <v>1</v>
          </cell>
          <cell r="AE73">
            <v>1</v>
          </cell>
          <cell r="AF73">
            <v>1</v>
          </cell>
          <cell r="AG73">
            <v>1</v>
          </cell>
          <cell r="AH73">
            <v>1</v>
          </cell>
          <cell r="AI73">
            <v>1</v>
          </cell>
          <cell r="AJ73">
            <v>1</v>
          </cell>
          <cell r="AK73">
            <v>1</v>
          </cell>
          <cell r="AL73">
            <v>1</v>
          </cell>
          <cell r="AM73">
            <v>1</v>
          </cell>
          <cell r="AN73">
            <v>1</v>
          </cell>
          <cell r="AO73">
            <v>1</v>
          </cell>
          <cell r="AP73">
            <v>1</v>
          </cell>
          <cell r="AQ73">
            <v>1</v>
          </cell>
          <cell r="AR73">
            <v>1</v>
          </cell>
          <cell r="AS73">
            <v>1</v>
          </cell>
          <cell r="AT73">
            <v>1</v>
          </cell>
          <cell r="AU73">
            <v>1</v>
          </cell>
        </row>
        <row r="74">
          <cell r="C74">
            <v>0</v>
          </cell>
          <cell r="D74">
            <v>0</v>
          </cell>
          <cell r="E74">
            <v>0</v>
          </cell>
          <cell r="F74">
            <v>0</v>
          </cell>
          <cell r="G74">
            <v>1.2895148669796559</v>
          </cell>
          <cell r="H74">
            <v>1.0686250000000002</v>
          </cell>
          <cell r="I74">
            <v>1.03</v>
          </cell>
          <cell r="J74">
            <v>1.03</v>
          </cell>
          <cell r="K74">
            <v>1.03</v>
          </cell>
          <cell r="L74">
            <v>1.0610240963855422</v>
          </cell>
          <cell r="M74">
            <v>1.03</v>
          </cell>
          <cell r="N74">
            <v>1.03</v>
          </cell>
          <cell r="O74">
            <v>1.03</v>
          </cell>
          <cell r="P74">
            <v>1.03</v>
          </cell>
          <cell r="Q74">
            <v>1.03</v>
          </cell>
          <cell r="R74">
            <v>1.03</v>
          </cell>
          <cell r="S74">
            <v>1.03</v>
          </cell>
          <cell r="T74">
            <v>1.03</v>
          </cell>
          <cell r="U74">
            <v>1.03</v>
          </cell>
          <cell r="V74">
            <v>1.03</v>
          </cell>
          <cell r="W74">
            <v>1.03</v>
          </cell>
          <cell r="X74">
            <v>1.03</v>
          </cell>
          <cell r="Y74">
            <v>1.03</v>
          </cell>
          <cell r="Z74">
            <v>1.03</v>
          </cell>
          <cell r="AA74">
            <v>1.03</v>
          </cell>
          <cell r="AB74">
            <v>1.03</v>
          </cell>
          <cell r="AC74">
            <v>1.03</v>
          </cell>
          <cell r="AD74">
            <v>1.03</v>
          </cell>
          <cell r="AE74">
            <v>1.03</v>
          </cell>
          <cell r="AF74">
            <v>1.03</v>
          </cell>
          <cell r="AG74">
            <v>1.03</v>
          </cell>
          <cell r="AH74">
            <v>1.03</v>
          </cell>
          <cell r="AI74">
            <v>1.03</v>
          </cell>
          <cell r="AJ74">
            <v>1.03</v>
          </cell>
          <cell r="AK74">
            <v>1.03</v>
          </cell>
          <cell r="AL74">
            <v>1.03</v>
          </cell>
          <cell r="AM74">
            <v>1.03</v>
          </cell>
          <cell r="AN74">
            <v>1.03</v>
          </cell>
          <cell r="AO74">
            <v>1.03</v>
          </cell>
          <cell r="AP74">
            <v>1.03</v>
          </cell>
          <cell r="AQ74">
            <v>1.03</v>
          </cell>
          <cell r="AR74">
            <v>1.03</v>
          </cell>
          <cell r="AS74">
            <v>1.03</v>
          </cell>
          <cell r="AT74">
            <v>1.03</v>
          </cell>
          <cell r="AU74">
            <v>1.03</v>
          </cell>
        </row>
        <row r="92">
          <cell r="BE92">
            <v>0.01</v>
          </cell>
          <cell r="BF92">
            <v>0.4</v>
          </cell>
        </row>
        <row r="93">
          <cell r="BE93">
            <v>0.2</v>
          </cell>
          <cell r="BF93">
            <v>0.5</v>
          </cell>
        </row>
        <row r="94">
          <cell r="BE94">
            <v>0.35</v>
          </cell>
          <cell r="BF94">
            <v>0.6</v>
          </cell>
        </row>
        <row r="95">
          <cell r="BE95">
            <v>0.5</v>
          </cell>
          <cell r="BF95">
            <v>0.8</v>
          </cell>
        </row>
        <row r="96">
          <cell r="BE96">
            <v>0</v>
          </cell>
          <cell r="BF96">
            <v>0</v>
          </cell>
        </row>
        <row r="97">
          <cell r="BE97">
            <v>0.75</v>
          </cell>
          <cell r="BF97">
            <v>0.9</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pageSetUpPr fitToPage="1"/>
  </sheetPr>
  <dimension ref="A1:Y158"/>
  <sheetViews>
    <sheetView tabSelected="1" view="pageBreakPreview" zoomScale="60" zoomScaleNormal="80" workbookViewId="0">
      <pane xSplit="2" ySplit="9" topLeftCell="D32" activePane="bottomRight" state="frozen"/>
      <selection pane="topRight" activeCell="C1" sqref="C1"/>
      <selection pane="bottomLeft" activeCell="A7" sqref="A7"/>
      <selection pane="bottomRight" activeCell="AG47" sqref="AG47"/>
    </sheetView>
  </sheetViews>
  <sheetFormatPr defaultColWidth="9.140625" defaultRowHeight="12.75" outlineLevelRow="2" x14ac:dyDescent="0.2"/>
  <cols>
    <col min="1" max="1" width="2.85546875" style="3" customWidth="1"/>
    <col min="2" max="2" width="34.42578125" style="3" customWidth="1"/>
    <col min="3" max="3" width="13.28515625" style="3" hidden="1" customWidth="1"/>
    <col min="4" max="4" width="1.28515625" style="3" customWidth="1"/>
    <col min="5" max="7" width="12.140625" style="3" hidden="1" customWidth="1"/>
    <col min="8" max="9" width="12.5703125" style="79" hidden="1" customWidth="1"/>
    <col min="10" max="10" width="12.5703125" style="3" hidden="1" customWidth="1"/>
    <col min="11" max="11" width="12.5703125" style="3" bestFit="1" customWidth="1"/>
    <col min="12" max="17" width="12.5703125" style="3" hidden="1" customWidth="1"/>
    <col min="18" max="18" width="1.42578125" style="3" hidden="1" customWidth="1"/>
    <col min="19" max="19" width="58" style="3" hidden="1" customWidth="1"/>
    <col min="20" max="20" width="37.42578125" style="3" hidden="1" customWidth="1"/>
    <col min="21" max="21" width="44.42578125" style="87" hidden="1" customWidth="1"/>
    <col min="22" max="22" width="23" style="3" customWidth="1"/>
    <col min="23" max="16384" width="9.140625" style="3"/>
  </cols>
  <sheetData>
    <row r="1" spans="1:22" ht="15.75" x14ac:dyDescent="0.25">
      <c r="A1" s="1" t="s">
        <v>0</v>
      </c>
      <c r="B1" s="1"/>
      <c r="C1" s="2"/>
      <c r="D1" s="2"/>
      <c r="E1" s="2"/>
      <c r="F1" s="2"/>
      <c r="G1" s="2"/>
      <c r="H1" s="2"/>
      <c r="I1" s="2"/>
      <c r="J1" s="2"/>
      <c r="K1" s="2"/>
      <c r="L1" s="2"/>
      <c r="M1" s="2"/>
      <c r="N1" s="2"/>
      <c r="O1" s="2"/>
      <c r="P1" s="2"/>
      <c r="Q1" s="2"/>
      <c r="R1" s="2"/>
      <c r="S1" s="2"/>
      <c r="T1" s="2"/>
    </row>
    <row r="2" spans="1:22" ht="15.75" x14ac:dyDescent="0.25">
      <c r="A2" s="4" t="s">
        <v>116</v>
      </c>
      <c r="B2" s="1"/>
      <c r="C2" s="2"/>
      <c r="D2" s="2"/>
      <c r="E2" s="2"/>
      <c r="F2" s="2"/>
      <c r="G2" s="2"/>
      <c r="H2" s="2"/>
      <c r="I2" s="2"/>
      <c r="J2" s="2"/>
      <c r="K2" s="2"/>
      <c r="L2" s="2"/>
      <c r="M2" s="2"/>
      <c r="N2" s="2"/>
      <c r="O2" s="2"/>
      <c r="P2" s="2"/>
      <c r="Q2" s="2"/>
      <c r="R2" s="2"/>
      <c r="S2" s="2"/>
      <c r="T2" s="2"/>
    </row>
    <row r="3" spans="1:22" ht="15.75" x14ac:dyDescent="0.25">
      <c r="A3" s="113" t="s">
        <v>198</v>
      </c>
      <c r="B3" s="114"/>
      <c r="C3" s="115"/>
      <c r="D3" s="115"/>
      <c r="E3" s="115"/>
      <c r="F3" s="115"/>
      <c r="G3" s="115"/>
      <c r="H3" s="115"/>
      <c r="I3" s="115"/>
      <c r="J3" s="115"/>
      <c r="K3" s="115"/>
      <c r="L3" s="115"/>
      <c r="M3" s="115"/>
      <c r="N3" s="115"/>
      <c r="O3" s="115"/>
      <c r="P3" s="115"/>
      <c r="Q3" s="115"/>
      <c r="R3" s="115"/>
      <c r="S3" s="111" t="s">
        <v>5</v>
      </c>
      <c r="T3" s="111" t="s">
        <v>162</v>
      </c>
      <c r="U3" s="112" t="s">
        <v>163</v>
      </c>
    </row>
    <row r="4" spans="1:22" ht="15.75" x14ac:dyDescent="0.25">
      <c r="A4" s="5"/>
      <c r="B4" s="1"/>
      <c r="C4" s="2"/>
      <c r="D4" s="2"/>
      <c r="E4" s="2"/>
      <c r="F4" s="2"/>
      <c r="G4" s="2"/>
      <c r="H4" s="2"/>
      <c r="I4" s="2"/>
      <c r="J4" s="2"/>
      <c r="K4" s="2"/>
      <c r="L4" s="2"/>
      <c r="M4" s="2"/>
      <c r="N4" s="2"/>
      <c r="O4" s="2"/>
      <c r="P4" s="2"/>
      <c r="Q4" s="2"/>
      <c r="R4" s="2"/>
      <c r="S4" s="2"/>
      <c r="T4" s="2"/>
    </row>
    <row r="5" spans="1:22" s="142" customFormat="1" ht="46.5" customHeight="1" x14ac:dyDescent="0.2">
      <c r="A5" s="143"/>
      <c r="B5" s="144" t="s">
        <v>114</v>
      </c>
      <c r="C5" s="145">
        <v>639</v>
      </c>
      <c r="D5" s="145"/>
      <c r="E5" s="145">
        <v>630</v>
      </c>
      <c r="F5" s="145">
        <v>630</v>
      </c>
      <c r="G5" s="145">
        <v>630</v>
      </c>
      <c r="H5" s="146">
        <v>650</v>
      </c>
      <c r="I5" s="145">
        <v>650</v>
      </c>
      <c r="J5" s="145">
        <v>650</v>
      </c>
      <c r="K5" s="146">
        <v>775</v>
      </c>
      <c r="L5" s="145">
        <v>775</v>
      </c>
      <c r="M5" s="145">
        <v>775</v>
      </c>
      <c r="N5" s="145">
        <v>775</v>
      </c>
      <c r="O5" s="146">
        <v>800</v>
      </c>
      <c r="P5" s="145">
        <v>800</v>
      </c>
      <c r="Q5" s="145">
        <v>800</v>
      </c>
      <c r="R5" s="145"/>
      <c r="T5" s="159" t="s">
        <v>121</v>
      </c>
      <c r="U5" s="148" t="s">
        <v>122</v>
      </c>
    </row>
    <row r="6" spans="1:22" s="142" customFormat="1" ht="68.25" customHeight="1" x14ac:dyDescent="0.2">
      <c r="A6" s="149"/>
      <c r="B6" s="150" t="s">
        <v>168</v>
      </c>
      <c r="C6" s="145" t="s">
        <v>115</v>
      </c>
      <c r="D6" s="145"/>
      <c r="E6" s="151">
        <v>0.02</v>
      </c>
      <c r="F6" s="151">
        <v>0.03</v>
      </c>
      <c r="G6" s="151">
        <v>0.04</v>
      </c>
      <c r="H6" s="152">
        <v>0.02</v>
      </c>
      <c r="I6" s="153">
        <v>0.03</v>
      </c>
      <c r="J6" s="151">
        <v>0.04</v>
      </c>
      <c r="K6" s="152">
        <v>0.02</v>
      </c>
      <c r="L6" s="153">
        <v>0.02</v>
      </c>
      <c r="M6" s="151">
        <v>0.03</v>
      </c>
      <c r="N6" s="151">
        <v>0.04</v>
      </c>
      <c r="O6" s="152">
        <v>0.02</v>
      </c>
      <c r="P6" s="153">
        <v>0.03</v>
      </c>
      <c r="Q6" s="151">
        <v>0.04</v>
      </c>
      <c r="R6" s="154"/>
      <c r="S6" s="156"/>
      <c r="T6" s="147" t="s">
        <v>123</v>
      </c>
      <c r="U6" s="155" t="s">
        <v>169</v>
      </c>
    </row>
    <row r="7" spans="1:22" s="11" customFormat="1" x14ac:dyDescent="0.2">
      <c r="A7" s="6"/>
      <c r="B7" s="7"/>
      <c r="C7" s="8" t="s">
        <v>1</v>
      </c>
      <c r="D7" s="54"/>
      <c r="E7" s="9" t="s">
        <v>2</v>
      </c>
      <c r="F7" s="9" t="s">
        <v>2</v>
      </c>
      <c r="G7" s="9" t="s">
        <v>2</v>
      </c>
      <c r="H7" s="58" t="s">
        <v>2</v>
      </c>
      <c r="I7" s="10" t="s">
        <v>2</v>
      </c>
      <c r="J7" s="9" t="s">
        <v>2</v>
      </c>
      <c r="K7" s="58" t="s">
        <v>2</v>
      </c>
      <c r="L7" s="10" t="s">
        <v>2</v>
      </c>
      <c r="M7" s="9" t="s">
        <v>2</v>
      </c>
      <c r="N7" s="9" t="s">
        <v>2</v>
      </c>
      <c r="O7" s="58" t="s">
        <v>2</v>
      </c>
      <c r="P7" s="10" t="s">
        <v>2</v>
      </c>
      <c r="Q7" s="9" t="s">
        <v>2</v>
      </c>
      <c r="R7" s="46"/>
      <c r="S7" s="10"/>
      <c r="T7" s="10"/>
      <c r="U7" s="86"/>
    </row>
    <row r="8" spans="1:22" s="11" customFormat="1" x14ac:dyDescent="0.2">
      <c r="A8" s="132"/>
      <c r="B8" s="133"/>
      <c r="C8" s="134"/>
      <c r="D8" s="135"/>
      <c r="E8" s="10"/>
      <c r="F8" s="10"/>
      <c r="G8" s="10"/>
      <c r="H8" s="136"/>
      <c r="I8" s="10"/>
      <c r="J8" s="10"/>
      <c r="K8" s="136" t="s">
        <v>196</v>
      </c>
      <c r="L8" s="10" t="s">
        <v>197</v>
      </c>
      <c r="M8" s="10"/>
      <c r="N8" s="10"/>
      <c r="O8" s="136"/>
      <c r="P8" s="10"/>
      <c r="Q8" s="10"/>
      <c r="R8" s="137"/>
      <c r="S8" s="10"/>
      <c r="T8" s="10"/>
      <c r="U8" s="86"/>
    </row>
    <row r="9" spans="1:22" s="11" customFormat="1" ht="13.5" thickBot="1" x14ac:dyDescent="0.25">
      <c r="A9" s="12"/>
      <c r="B9" s="12"/>
      <c r="C9" s="12" t="s">
        <v>3</v>
      </c>
      <c r="D9" s="47"/>
      <c r="E9" s="12" t="s">
        <v>4</v>
      </c>
      <c r="F9" s="12" t="s">
        <v>4</v>
      </c>
      <c r="G9" s="12" t="s">
        <v>4</v>
      </c>
      <c r="H9" s="59" t="s">
        <v>4</v>
      </c>
      <c r="I9" s="12" t="s">
        <v>4</v>
      </c>
      <c r="J9" s="12" t="s">
        <v>4</v>
      </c>
      <c r="K9" s="59" t="s">
        <v>4</v>
      </c>
      <c r="L9" s="12" t="s">
        <v>4</v>
      </c>
      <c r="M9" s="12" t="s">
        <v>4</v>
      </c>
      <c r="N9" s="12" t="s">
        <v>4</v>
      </c>
      <c r="O9" s="59" t="s">
        <v>4</v>
      </c>
      <c r="P9" s="12" t="s">
        <v>4</v>
      </c>
      <c r="Q9" s="12" t="s">
        <v>4</v>
      </c>
      <c r="R9" s="47"/>
      <c r="S9" s="157"/>
      <c r="T9" s="157"/>
      <c r="U9" s="158"/>
    </row>
    <row r="10" spans="1:22" ht="13.5" thickTop="1" x14ac:dyDescent="0.2">
      <c r="A10" s="13" t="s">
        <v>6</v>
      </c>
      <c r="B10" s="14"/>
      <c r="C10" s="15"/>
      <c r="D10" s="48"/>
      <c r="E10" s="15"/>
      <c r="F10" s="15"/>
      <c r="G10" s="15"/>
      <c r="H10" s="60"/>
      <c r="I10" s="15"/>
      <c r="J10" s="15"/>
      <c r="K10" s="60"/>
      <c r="L10" s="15"/>
      <c r="M10" s="15"/>
      <c r="N10" s="15"/>
      <c r="O10" s="60"/>
      <c r="P10" s="15"/>
      <c r="Q10" s="15"/>
      <c r="R10" s="48"/>
      <c r="S10" s="15"/>
      <c r="T10" s="15"/>
      <c r="U10" s="89"/>
    </row>
    <row r="11" spans="1:22" outlineLevel="1" x14ac:dyDescent="0.2">
      <c r="A11" s="16" t="s">
        <v>7</v>
      </c>
      <c r="B11" s="14"/>
      <c r="C11" s="15"/>
      <c r="D11" s="48"/>
      <c r="E11" s="15"/>
      <c r="F11" s="15"/>
      <c r="G11" s="15"/>
      <c r="H11" s="60"/>
      <c r="I11" s="15"/>
      <c r="J11" s="15"/>
      <c r="K11" s="60"/>
      <c r="L11" s="15"/>
      <c r="M11" s="15"/>
      <c r="N11" s="15"/>
      <c r="O11" s="60"/>
      <c r="P11" s="15"/>
      <c r="Q11" s="15"/>
      <c r="R11" s="48"/>
      <c r="S11" s="15"/>
      <c r="T11" s="15"/>
      <c r="U11" s="89"/>
    </row>
    <row r="12" spans="1:22" outlineLevel="1" x14ac:dyDescent="0.2">
      <c r="A12" s="17"/>
      <c r="B12" s="14" t="s">
        <v>8</v>
      </c>
      <c r="C12" s="18">
        <v>6733055</v>
      </c>
      <c r="D12" s="49"/>
      <c r="E12" s="18">
        <v>6589346.4000000004</v>
      </c>
      <c r="F12" s="18">
        <v>6589346.4000000004</v>
      </c>
      <c r="G12" s="18">
        <v>6589346.4000000004</v>
      </c>
      <c r="H12" s="61">
        <v>6839935.2000000002</v>
      </c>
      <c r="I12" s="18">
        <v>6839935.2000000002</v>
      </c>
      <c r="J12" s="18">
        <v>6839935.2000000002</v>
      </c>
      <c r="K12" s="61">
        <v>8466864</v>
      </c>
      <c r="L12" s="18">
        <v>8466864</v>
      </c>
      <c r="M12" s="18">
        <v>8466864</v>
      </c>
      <c r="N12" s="18">
        <v>8466864</v>
      </c>
      <c r="O12" s="61">
        <v>8723148</v>
      </c>
      <c r="P12" s="18">
        <v>8723148</v>
      </c>
      <c r="Q12" s="18">
        <v>8723148</v>
      </c>
      <c r="R12" s="49"/>
      <c r="S12" s="18" t="s">
        <v>117</v>
      </c>
      <c r="T12" s="18"/>
      <c r="U12" s="90"/>
      <c r="V12" s="23"/>
    </row>
    <row r="13" spans="1:22" outlineLevel="1" x14ac:dyDescent="0.2">
      <c r="A13" s="17"/>
      <c r="B13" s="14" t="s">
        <v>9</v>
      </c>
      <c r="C13" s="18">
        <v>1680046</v>
      </c>
      <c r="D13" s="49"/>
      <c r="E13" s="18">
        <v>1660036.8960000002</v>
      </c>
      <c r="F13" s="18">
        <v>1660036.8960000002</v>
      </c>
      <c r="G13" s="18">
        <v>1660036.8960000002</v>
      </c>
      <c r="H13" s="61">
        <v>1704706.2480000001</v>
      </c>
      <c r="I13" s="18">
        <v>1704706.2480000001</v>
      </c>
      <c r="J13" s="18">
        <v>1704706.2480000001</v>
      </c>
      <c r="K13" s="61">
        <v>2026213</v>
      </c>
      <c r="L13" s="18">
        <v>2025631</v>
      </c>
      <c r="M13" s="18">
        <v>2025630.7680000002</v>
      </c>
      <c r="N13" s="18">
        <v>2025630.7680000002</v>
      </c>
      <c r="O13" s="61">
        <v>2103199.392</v>
      </c>
      <c r="P13" s="18">
        <v>2103199.392</v>
      </c>
      <c r="Q13" s="18">
        <v>2103199.392</v>
      </c>
      <c r="R13" s="49"/>
      <c r="S13" s="18" t="s">
        <v>11</v>
      </c>
      <c r="T13" s="18"/>
      <c r="U13" s="90"/>
      <c r="V13" s="23"/>
    </row>
    <row r="14" spans="1:22" outlineLevel="1" x14ac:dyDescent="0.2">
      <c r="A14" s="17"/>
      <c r="B14" s="14" t="s">
        <v>10</v>
      </c>
      <c r="C14" s="18">
        <v>540540</v>
      </c>
      <c r="D14" s="49"/>
      <c r="E14" s="18">
        <v>602836.92000000004</v>
      </c>
      <c r="F14" s="18">
        <v>602836.92000000004</v>
      </c>
      <c r="G14" s="18">
        <v>602836.92000000004</v>
      </c>
      <c r="H14" s="61">
        <v>621545.652</v>
      </c>
      <c r="I14" s="18">
        <v>621545.652</v>
      </c>
      <c r="J14" s="18">
        <v>621545.652</v>
      </c>
      <c r="K14" s="61">
        <v>742113.03599999996</v>
      </c>
      <c r="L14" s="18">
        <v>742113</v>
      </c>
      <c r="M14" s="18">
        <v>742113.03599999996</v>
      </c>
      <c r="N14" s="18">
        <v>742113.03599999996</v>
      </c>
      <c r="O14" s="61">
        <v>764979.26399999997</v>
      </c>
      <c r="P14" s="18">
        <v>764979.26399999997</v>
      </c>
      <c r="Q14" s="18">
        <v>764979.26399999997</v>
      </c>
      <c r="R14" s="49"/>
      <c r="S14" s="18" t="s">
        <v>11</v>
      </c>
      <c r="T14" s="18"/>
      <c r="U14" s="90"/>
      <c r="V14" s="23"/>
    </row>
    <row r="15" spans="1:22" outlineLevel="1" x14ac:dyDescent="0.2">
      <c r="A15" s="17"/>
      <c r="B15" s="14" t="s">
        <v>12</v>
      </c>
      <c r="C15" s="18">
        <v>500392</v>
      </c>
      <c r="D15" s="49"/>
      <c r="E15" s="18">
        <v>0</v>
      </c>
      <c r="F15" s="18">
        <v>0</v>
      </c>
      <c r="G15" s="18">
        <v>0</v>
      </c>
      <c r="H15" s="61">
        <v>0</v>
      </c>
      <c r="I15" s="18">
        <v>0</v>
      </c>
      <c r="J15" s="18">
        <v>0</v>
      </c>
      <c r="K15" s="61">
        <v>0</v>
      </c>
      <c r="L15" s="18">
        <v>0</v>
      </c>
      <c r="M15" s="18">
        <v>0</v>
      </c>
      <c r="N15" s="18">
        <v>0</v>
      </c>
      <c r="O15" s="61">
        <v>0</v>
      </c>
      <c r="P15" s="18">
        <v>0</v>
      </c>
      <c r="Q15" s="18">
        <v>0</v>
      </c>
      <c r="R15" s="49"/>
      <c r="S15" s="18" t="s">
        <v>13</v>
      </c>
      <c r="T15" s="18"/>
      <c r="U15" s="90"/>
    </row>
    <row r="16" spans="1:22" outlineLevel="1" x14ac:dyDescent="0.2">
      <c r="A16" s="17"/>
      <c r="B16" s="14" t="s">
        <v>14</v>
      </c>
      <c r="C16" s="18">
        <v>1963008</v>
      </c>
      <c r="D16" s="49"/>
      <c r="E16" s="18">
        <v>1935360</v>
      </c>
      <c r="F16" s="18">
        <v>1935360</v>
      </c>
      <c r="G16" s="18">
        <v>1935360</v>
      </c>
      <c r="H16" s="64">
        <v>1996800</v>
      </c>
      <c r="I16" s="19">
        <v>1996800</v>
      </c>
      <c r="J16" s="19">
        <v>1996800</v>
      </c>
      <c r="K16" s="64">
        <v>2380800</v>
      </c>
      <c r="L16" s="19">
        <v>2380800</v>
      </c>
      <c r="M16" s="19">
        <v>2380800</v>
      </c>
      <c r="N16" s="19">
        <v>2380800</v>
      </c>
      <c r="O16" s="64">
        <v>2457600</v>
      </c>
      <c r="P16" s="19">
        <v>2457600</v>
      </c>
      <c r="Q16" s="18">
        <v>2457600</v>
      </c>
      <c r="R16" s="49"/>
      <c r="S16" s="19" t="s">
        <v>118</v>
      </c>
      <c r="T16" s="19"/>
      <c r="U16" s="91"/>
      <c r="V16" s="23"/>
    </row>
    <row r="17" spans="1:21" x14ac:dyDescent="0.2">
      <c r="A17" s="17"/>
      <c r="B17" s="20" t="s">
        <v>15</v>
      </c>
      <c r="C17" s="21">
        <f>SUM(C12:C16)</f>
        <v>11417041</v>
      </c>
      <c r="D17" s="36"/>
      <c r="E17" s="21">
        <f t="shared" ref="E17:Q17" si="0">SUM(E12:E16)</f>
        <v>10787580.216</v>
      </c>
      <c r="F17" s="21">
        <f t="shared" si="0"/>
        <v>10787580.216</v>
      </c>
      <c r="G17" s="21">
        <f t="shared" si="0"/>
        <v>10787580.216</v>
      </c>
      <c r="H17" s="62">
        <f t="shared" si="0"/>
        <v>11162987.100000001</v>
      </c>
      <c r="I17" s="22">
        <f t="shared" si="0"/>
        <v>11162987.100000001</v>
      </c>
      <c r="J17" s="22">
        <f t="shared" si="0"/>
        <v>11162987.100000001</v>
      </c>
      <c r="K17" s="62">
        <f t="shared" si="0"/>
        <v>13615990.036</v>
      </c>
      <c r="L17" s="22">
        <f>SUM(L12:L16)</f>
        <v>13615408</v>
      </c>
      <c r="M17" s="22">
        <f t="shared" si="0"/>
        <v>13615407.804</v>
      </c>
      <c r="N17" s="22">
        <f t="shared" si="0"/>
        <v>13615407.804</v>
      </c>
      <c r="O17" s="62">
        <f t="shared" si="0"/>
        <v>14048926.656000001</v>
      </c>
      <c r="P17" s="22">
        <f t="shared" si="0"/>
        <v>14048926.656000001</v>
      </c>
      <c r="Q17" s="21">
        <f t="shared" si="0"/>
        <v>14048926.656000001</v>
      </c>
      <c r="R17" s="36"/>
      <c r="S17" s="22"/>
      <c r="T17" s="22"/>
      <c r="U17" s="92"/>
    </row>
    <row r="18" spans="1:21" outlineLevel="1" x14ac:dyDescent="0.2">
      <c r="A18" s="17"/>
      <c r="B18" s="14"/>
      <c r="C18" s="18"/>
      <c r="D18" s="49"/>
      <c r="E18" s="18"/>
      <c r="F18" s="18"/>
      <c r="G18" s="18"/>
      <c r="H18" s="61"/>
      <c r="I18" s="18"/>
      <c r="J18" s="18"/>
      <c r="K18" s="61"/>
      <c r="L18" s="18"/>
      <c r="M18" s="18"/>
      <c r="N18" s="18"/>
      <c r="O18" s="61"/>
      <c r="P18" s="18"/>
      <c r="Q18" s="18"/>
      <c r="R18" s="49"/>
      <c r="S18" s="18"/>
      <c r="T18" s="18"/>
      <c r="U18" s="90"/>
    </row>
    <row r="19" spans="1:21" outlineLevel="1" x14ac:dyDescent="0.2">
      <c r="A19" s="16" t="s">
        <v>16</v>
      </c>
      <c r="B19" s="14"/>
      <c r="C19" s="18"/>
      <c r="D19" s="49"/>
      <c r="E19" s="18"/>
      <c r="F19" s="18"/>
      <c r="G19" s="18"/>
      <c r="H19" s="61"/>
      <c r="I19" s="18"/>
      <c r="J19" s="18"/>
      <c r="K19" s="61"/>
      <c r="L19" s="18"/>
      <c r="M19" s="18"/>
      <c r="N19" s="18"/>
      <c r="O19" s="61"/>
      <c r="P19" s="18"/>
      <c r="Q19" s="18"/>
      <c r="R19" s="49"/>
      <c r="S19" s="18"/>
      <c r="T19" s="18"/>
      <c r="U19" s="90"/>
    </row>
    <row r="20" spans="1:21" outlineLevel="1" x14ac:dyDescent="0.2">
      <c r="A20" s="17"/>
      <c r="B20" s="14" t="s">
        <v>17</v>
      </c>
      <c r="C20" s="18">
        <v>278267</v>
      </c>
      <c r="D20" s="49"/>
      <c r="E20" s="18">
        <v>282578.17887323943</v>
      </c>
      <c r="F20" s="18">
        <v>282578.17887323943</v>
      </c>
      <c r="G20" s="18">
        <v>282578.17887323943</v>
      </c>
      <c r="H20" s="61">
        <v>291548.91471048514</v>
      </c>
      <c r="I20" s="18">
        <v>291548.91471048514</v>
      </c>
      <c r="J20" s="18">
        <v>291548.91471048514</v>
      </c>
      <c r="K20" s="61">
        <v>312854</v>
      </c>
      <c r="L20" s="18">
        <v>347616</v>
      </c>
      <c r="M20" s="18">
        <v>347616.01369327074</v>
      </c>
      <c r="N20" s="18">
        <v>347616.01369327074</v>
      </c>
      <c r="O20" s="61">
        <v>358829.4334898279</v>
      </c>
      <c r="P20" s="18">
        <v>358829.4334898279</v>
      </c>
      <c r="Q20" s="18">
        <v>358829.4334898279</v>
      </c>
      <c r="R20" s="49"/>
      <c r="S20" s="18" t="s">
        <v>199</v>
      </c>
      <c r="T20" s="18"/>
      <c r="U20" s="90"/>
    </row>
    <row r="21" spans="1:21" outlineLevel="1" x14ac:dyDescent="0.2">
      <c r="A21" s="17"/>
      <c r="B21" s="14" t="s">
        <v>18</v>
      </c>
      <c r="C21" s="18">
        <v>70260</v>
      </c>
      <c r="D21" s="49"/>
      <c r="E21" s="18">
        <v>71348.535211267605</v>
      </c>
      <c r="F21" s="18">
        <v>71348.535211267605</v>
      </c>
      <c r="G21" s="18">
        <v>71348.535211267605</v>
      </c>
      <c r="H21" s="61">
        <v>73613.568075117379</v>
      </c>
      <c r="I21" s="18">
        <v>73613.568075117379</v>
      </c>
      <c r="J21" s="18">
        <v>73613.568075117379</v>
      </c>
      <c r="K21" s="61">
        <v>78993</v>
      </c>
      <c r="L21" s="18">
        <v>87770</v>
      </c>
      <c r="M21" s="18">
        <v>87770.023474178408</v>
      </c>
      <c r="N21" s="18">
        <v>87770.023474178408</v>
      </c>
      <c r="O21" s="61">
        <v>90601.314553990625</v>
      </c>
      <c r="P21" s="18">
        <v>90601.314553990625</v>
      </c>
      <c r="Q21" s="18">
        <v>90601.314553990625</v>
      </c>
      <c r="R21" s="49"/>
      <c r="S21" s="18" t="s">
        <v>199</v>
      </c>
      <c r="T21" s="18"/>
      <c r="U21" s="90"/>
    </row>
    <row r="22" spans="1:21" outlineLevel="1" x14ac:dyDescent="0.2">
      <c r="A22" s="17"/>
      <c r="B22" s="14" t="s">
        <v>19</v>
      </c>
      <c r="C22" s="18">
        <v>15583</v>
      </c>
      <c r="D22" s="49"/>
      <c r="E22" s="18">
        <v>15824.42676056338</v>
      </c>
      <c r="F22" s="18">
        <v>15824.42676056338</v>
      </c>
      <c r="G22" s="18">
        <v>15824.42676056338</v>
      </c>
      <c r="H22" s="61">
        <v>16326.789514866981</v>
      </c>
      <c r="I22" s="18">
        <v>16326.789514866981</v>
      </c>
      <c r="J22" s="18">
        <v>16326.789514866981</v>
      </c>
      <c r="K22" s="61">
        <v>17520</v>
      </c>
      <c r="L22" s="18">
        <v>19467</v>
      </c>
      <c r="M22" s="18">
        <v>19466.556729264477</v>
      </c>
      <c r="N22" s="18">
        <v>19466.556729264477</v>
      </c>
      <c r="O22" s="61">
        <v>20094.510172143979</v>
      </c>
      <c r="P22" s="18">
        <v>20094.510172143979</v>
      </c>
      <c r="Q22" s="18">
        <v>20094.510172143979</v>
      </c>
      <c r="R22" s="49"/>
      <c r="S22" s="18" t="s">
        <v>199</v>
      </c>
      <c r="T22" s="18"/>
      <c r="U22" s="90"/>
    </row>
    <row r="23" spans="1:21" outlineLevel="1" x14ac:dyDescent="0.2">
      <c r="A23" s="17"/>
      <c r="B23" s="14" t="s">
        <v>20</v>
      </c>
      <c r="C23" s="18">
        <v>0</v>
      </c>
      <c r="D23" s="49"/>
      <c r="E23" s="18">
        <v>0</v>
      </c>
      <c r="F23" s="18">
        <v>0</v>
      </c>
      <c r="G23" s="18">
        <v>0</v>
      </c>
      <c r="H23" s="61">
        <v>0</v>
      </c>
      <c r="I23" s="18">
        <v>0</v>
      </c>
      <c r="J23" s="18">
        <v>0</v>
      </c>
      <c r="K23" s="61">
        <v>0</v>
      </c>
      <c r="L23" s="18">
        <v>0</v>
      </c>
      <c r="M23" s="18">
        <v>0</v>
      </c>
      <c r="N23" s="18">
        <v>0</v>
      </c>
      <c r="O23" s="61">
        <v>0</v>
      </c>
      <c r="P23" s="18">
        <v>0</v>
      </c>
      <c r="Q23" s="18">
        <v>0</v>
      </c>
      <c r="R23" s="49"/>
      <c r="S23" s="18"/>
      <c r="T23" s="18"/>
      <c r="U23" s="90"/>
    </row>
    <row r="24" spans="1:21" outlineLevel="1" x14ac:dyDescent="0.2">
      <c r="A24" s="17"/>
      <c r="B24" s="14" t="s">
        <v>21</v>
      </c>
      <c r="C24" s="18">
        <v>0</v>
      </c>
      <c r="D24" s="49"/>
      <c r="E24" s="18">
        <v>0</v>
      </c>
      <c r="F24" s="18">
        <v>0</v>
      </c>
      <c r="G24" s="18">
        <v>0</v>
      </c>
      <c r="H24" s="61">
        <v>0</v>
      </c>
      <c r="I24" s="18">
        <v>0</v>
      </c>
      <c r="J24" s="18">
        <v>0</v>
      </c>
      <c r="K24" s="61">
        <v>0</v>
      </c>
      <c r="L24" s="18">
        <v>0</v>
      </c>
      <c r="M24" s="18">
        <v>0</v>
      </c>
      <c r="N24" s="18">
        <v>0</v>
      </c>
      <c r="O24" s="61">
        <v>0</v>
      </c>
      <c r="P24" s="18">
        <v>0</v>
      </c>
      <c r="Q24" s="18">
        <v>0</v>
      </c>
      <c r="R24" s="49"/>
      <c r="S24" s="18"/>
      <c r="T24" s="18"/>
      <c r="U24" s="90"/>
    </row>
    <row r="25" spans="1:21" outlineLevel="1" x14ac:dyDescent="0.2">
      <c r="A25" s="17"/>
      <c r="B25" s="14" t="s">
        <v>22</v>
      </c>
      <c r="C25" s="18">
        <v>96200.799999999988</v>
      </c>
      <c r="D25" s="49"/>
      <c r="E25" s="18">
        <v>97691.234929577447</v>
      </c>
      <c r="F25" s="18">
        <v>97691.234929577447</v>
      </c>
      <c r="G25" s="18">
        <v>97691.234929577447</v>
      </c>
      <c r="H25" s="64">
        <v>100792.54397496088</v>
      </c>
      <c r="I25" s="19">
        <v>100792.54397496088</v>
      </c>
      <c r="J25" s="19">
        <v>100792.54397496088</v>
      </c>
      <c r="K25" s="64">
        <v>120175.7255086072</v>
      </c>
      <c r="L25" s="19">
        <v>120176</v>
      </c>
      <c r="M25" s="19">
        <v>120175.7255086072</v>
      </c>
      <c r="N25" s="19">
        <v>120175.7255086072</v>
      </c>
      <c r="O25" s="64">
        <v>124052.36181533647</v>
      </c>
      <c r="P25" s="19">
        <v>124052.36181533647</v>
      </c>
      <c r="Q25" s="19">
        <v>124052.36181533647</v>
      </c>
      <c r="R25" s="49"/>
      <c r="S25" s="19"/>
      <c r="T25" s="19"/>
      <c r="U25" s="91"/>
    </row>
    <row r="26" spans="1:21" x14ac:dyDescent="0.2">
      <c r="A26" s="17"/>
      <c r="B26" s="20" t="s">
        <v>23</v>
      </c>
      <c r="C26" s="21">
        <f>SUM(C20:C25)</f>
        <v>460310.8</v>
      </c>
      <c r="D26" s="36"/>
      <c r="E26" s="21">
        <f t="shared" ref="E26:G26" si="1">SUM(E20:E25)</f>
        <v>467442.37577464787</v>
      </c>
      <c r="F26" s="21">
        <f t="shared" si="1"/>
        <v>467442.37577464787</v>
      </c>
      <c r="G26" s="21">
        <f t="shared" si="1"/>
        <v>467442.37577464787</v>
      </c>
      <c r="H26" s="62">
        <f t="shared" ref="H26:I26" si="2">SUM(H20:H25)</f>
        <v>482281.81627543038</v>
      </c>
      <c r="I26" s="22">
        <f t="shared" si="2"/>
        <v>482281.81627543038</v>
      </c>
      <c r="J26" s="22">
        <f t="shared" ref="J26" si="3">SUM(J20:J25)</f>
        <v>482281.81627543038</v>
      </c>
      <c r="K26" s="62">
        <f t="shared" ref="K26:M26" si="4">SUM(K20:K25)</f>
        <v>529542.72550860723</v>
      </c>
      <c r="L26" s="22">
        <f>SUM(L20:L25)</f>
        <v>575029</v>
      </c>
      <c r="M26" s="22">
        <f t="shared" si="4"/>
        <v>575028.3194053208</v>
      </c>
      <c r="N26" s="22">
        <f t="shared" ref="N26" si="5">SUM(N20:N25)</f>
        <v>575028.3194053208</v>
      </c>
      <c r="O26" s="62">
        <f t="shared" ref="O26:P26" si="6">SUM(O20:O25)</f>
        <v>593577.62003129895</v>
      </c>
      <c r="P26" s="22">
        <f t="shared" si="6"/>
        <v>593577.62003129895</v>
      </c>
      <c r="Q26" s="22">
        <f t="shared" ref="Q26" si="7">SUM(Q20:Q25)</f>
        <v>593577.62003129895</v>
      </c>
      <c r="R26" s="36"/>
      <c r="S26" s="22"/>
      <c r="T26" s="22"/>
      <c r="U26" s="92"/>
    </row>
    <row r="27" spans="1:21" outlineLevel="1" x14ac:dyDescent="0.2">
      <c r="A27" s="17"/>
      <c r="B27" s="14"/>
      <c r="C27" s="18"/>
      <c r="D27" s="49"/>
      <c r="E27" s="18"/>
      <c r="F27" s="18"/>
      <c r="G27" s="18"/>
      <c r="H27" s="61"/>
      <c r="I27" s="18"/>
      <c r="J27" s="18"/>
      <c r="K27" s="61"/>
      <c r="L27" s="18"/>
      <c r="M27" s="18"/>
      <c r="N27" s="18"/>
      <c r="O27" s="61"/>
      <c r="P27" s="18"/>
      <c r="Q27" s="18"/>
      <c r="R27" s="49"/>
      <c r="S27" s="18"/>
      <c r="T27" s="18"/>
      <c r="U27" s="90"/>
    </row>
    <row r="28" spans="1:21" outlineLevel="1" x14ac:dyDescent="0.2">
      <c r="A28" s="16" t="s">
        <v>24</v>
      </c>
      <c r="B28" s="14"/>
      <c r="C28" s="18"/>
      <c r="D28" s="49"/>
      <c r="E28" s="18"/>
      <c r="F28" s="18"/>
      <c r="G28" s="18"/>
      <c r="H28" s="61"/>
      <c r="I28" s="18"/>
      <c r="J28" s="18"/>
      <c r="K28" s="61"/>
      <c r="L28" s="18"/>
      <c r="M28" s="18"/>
      <c r="N28" s="18"/>
      <c r="O28" s="61"/>
      <c r="P28" s="18"/>
      <c r="Q28" s="18"/>
      <c r="R28" s="49"/>
      <c r="S28" s="18"/>
      <c r="T28" s="18"/>
      <c r="U28" s="90"/>
    </row>
    <row r="29" spans="1:21" s="142" customFormat="1" ht="36" outlineLevel="1" x14ac:dyDescent="0.2">
      <c r="A29" s="138"/>
      <c r="B29" s="139" t="s">
        <v>25</v>
      </c>
      <c r="C29" s="77">
        <v>115209</v>
      </c>
      <c r="D29" s="49"/>
      <c r="E29" s="109">
        <v>500000</v>
      </c>
      <c r="F29" s="109">
        <v>500000</v>
      </c>
      <c r="G29" s="109">
        <v>500000</v>
      </c>
      <c r="H29" s="125">
        <v>500000</v>
      </c>
      <c r="I29" s="109">
        <v>500000</v>
      </c>
      <c r="J29" s="109">
        <v>500000</v>
      </c>
      <c r="K29" s="162">
        <v>500000</v>
      </c>
      <c r="L29" s="140">
        <v>500000</v>
      </c>
      <c r="M29" s="140">
        <v>500000</v>
      </c>
      <c r="N29" s="140">
        <v>500000</v>
      </c>
      <c r="O29" s="162">
        <v>500000</v>
      </c>
      <c r="P29" s="140">
        <v>500000</v>
      </c>
      <c r="Q29" s="140">
        <v>500000</v>
      </c>
      <c r="R29" s="140"/>
      <c r="S29" s="163"/>
      <c r="T29" s="140"/>
      <c r="U29" s="141" t="s">
        <v>170</v>
      </c>
    </row>
    <row r="30" spans="1:21" outlineLevel="1" x14ac:dyDescent="0.2">
      <c r="A30" s="17"/>
      <c r="B30" s="14" t="s">
        <v>26</v>
      </c>
      <c r="C30" s="18">
        <v>6527</v>
      </c>
      <c r="D30" s="49"/>
      <c r="E30" s="18">
        <v>0</v>
      </c>
      <c r="F30" s="18">
        <v>0</v>
      </c>
      <c r="G30" s="18">
        <v>0</v>
      </c>
      <c r="H30" s="61">
        <v>0</v>
      </c>
      <c r="I30" s="18">
        <v>0</v>
      </c>
      <c r="J30" s="18">
        <v>0</v>
      </c>
      <c r="K30" s="61">
        <v>0</v>
      </c>
      <c r="L30" s="18">
        <v>0</v>
      </c>
      <c r="M30" s="18">
        <v>0</v>
      </c>
      <c r="N30" s="18">
        <v>0</v>
      </c>
      <c r="O30" s="61">
        <v>0</v>
      </c>
      <c r="P30" s="18">
        <v>0</v>
      </c>
      <c r="Q30" s="18">
        <v>0</v>
      </c>
      <c r="R30" s="49"/>
      <c r="S30" s="18" t="s">
        <v>27</v>
      </c>
      <c r="T30" s="18"/>
      <c r="U30" s="90"/>
    </row>
    <row r="31" spans="1:21" outlineLevel="1" x14ac:dyDescent="0.2">
      <c r="A31" s="17"/>
      <c r="B31" s="14" t="s">
        <v>28</v>
      </c>
      <c r="C31" s="18">
        <v>30000</v>
      </c>
      <c r="D31" s="49"/>
      <c r="E31" s="18">
        <v>30000</v>
      </c>
      <c r="F31" s="18">
        <v>30000</v>
      </c>
      <c r="G31" s="18">
        <v>30000</v>
      </c>
      <c r="H31" s="61">
        <v>30000</v>
      </c>
      <c r="I31" s="18">
        <v>30000</v>
      </c>
      <c r="J31" s="18">
        <v>30000</v>
      </c>
      <c r="K31" s="61">
        <v>5000</v>
      </c>
      <c r="L31" s="18">
        <v>30000</v>
      </c>
      <c r="M31" s="18">
        <v>30000</v>
      </c>
      <c r="N31" s="18">
        <v>30000</v>
      </c>
      <c r="O31" s="61">
        <v>30000</v>
      </c>
      <c r="P31" s="18">
        <v>30000</v>
      </c>
      <c r="Q31" s="18">
        <v>30000</v>
      </c>
      <c r="R31" s="49"/>
      <c r="S31" s="18" t="s">
        <v>206</v>
      </c>
      <c r="T31" s="18"/>
      <c r="U31" s="90"/>
    </row>
    <row r="32" spans="1:21" outlineLevel="1" x14ac:dyDescent="0.2">
      <c r="A32" s="17"/>
      <c r="B32" s="14" t="s">
        <v>29</v>
      </c>
      <c r="C32" s="18">
        <v>49625.87</v>
      </c>
      <c r="D32" s="49"/>
      <c r="E32" s="18">
        <v>50394.721507042254</v>
      </c>
      <c r="F32" s="18">
        <v>50394.721507042254</v>
      </c>
      <c r="G32" s="18">
        <v>50394.721507042254</v>
      </c>
      <c r="H32" s="61">
        <v>51994.553935837255</v>
      </c>
      <c r="I32" s="18">
        <v>51994.553935837255</v>
      </c>
      <c r="J32" s="18">
        <v>51994.553935837255</v>
      </c>
      <c r="K32" s="61">
        <v>55015</v>
      </c>
      <c r="L32" s="18">
        <v>61994</v>
      </c>
      <c r="M32" s="18">
        <v>61993.506615805956</v>
      </c>
      <c r="N32" s="18">
        <v>61993.506615805956</v>
      </c>
      <c r="O32" s="61">
        <v>63993.297151799699</v>
      </c>
      <c r="P32" s="18">
        <v>63993.297151799699</v>
      </c>
      <c r="Q32" s="18">
        <v>63993.297151799699</v>
      </c>
      <c r="R32" s="49"/>
      <c r="S32" s="18" t="s">
        <v>200</v>
      </c>
      <c r="T32" s="18"/>
      <c r="U32" s="90"/>
    </row>
    <row r="33" spans="1:23" outlineLevel="1" x14ac:dyDescent="0.2">
      <c r="A33" s="17"/>
      <c r="B33" s="14" t="s">
        <v>30</v>
      </c>
      <c r="C33" s="18">
        <v>309050</v>
      </c>
      <c r="D33" s="49"/>
      <c r="E33" s="18">
        <v>313838.09859154926</v>
      </c>
      <c r="F33" s="18">
        <v>313838.09859154926</v>
      </c>
      <c r="G33" s="18">
        <v>313838.09859154926</v>
      </c>
      <c r="H33" s="64">
        <v>323801.21283255093</v>
      </c>
      <c r="I33" s="19">
        <v>323801.21283255093</v>
      </c>
      <c r="J33" s="19">
        <v>323801.21283255093</v>
      </c>
      <c r="K33" s="64">
        <v>386070.67683881067</v>
      </c>
      <c r="L33" s="19">
        <v>386071</v>
      </c>
      <c r="M33" s="19">
        <v>386070.67683881067</v>
      </c>
      <c r="N33" s="19">
        <v>386070.67683881067</v>
      </c>
      <c r="O33" s="64">
        <v>398524.56964006263</v>
      </c>
      <c r="P33" s="19">
        <v>398524.56964006263</v>
      </c>
      <c r="Q33" s="19">
        <v>398524.56964006263</v>
      </c>
      <c r="R33" s="49"/>
      <c r="S33" s="19" t="s">
        <v>31</v>
      </c>
      <c r="T33" s="19"/>
      <c r="U33" s="91"/>
    </row>
    <row r="34" spans="1:23" x14ac:dyDescent="0.2">
      <c r="A34" s="17"/>
      <c r="B34" s="20" t="s">
        <v>32</v>
      </c>
      <c r="C34" s="21">
        <f>SUM(C29:C33)</f>
        <v>510411.87</v>
      </c>
      <c r="D34" s="36"/>
      <c r="E34" s="21">
        <f t="shared" ref="E34:Q34" si="8">SUM(E29:E33)</f>
        <v>894232.8200985915</v>
      </c>
      <c r="F34" s="21">
        <f t="shared" si="8"/>
        <v>894232.8200985915</v>
      </c>
      <c r="G34" s="21">
        <f t="shared" si="8"/>
        <v>894232.8200985915</v>
      </c>
      <c r="H34" s="62">
        <f t="shared" ref="H34:I34" si="9">SUM(H29:H33)</f>
        <v>905795.76676838822</v>
      </c>
      <c r="I34" s="22">
        <f t="shared" si="9"/>
        <v>905795.76676838822</v>
      </c>
      <c r="J34" s="22">
        <f t="shared" si="8"/>
        <v>905795.76676838822</v>
      </c>
      <c r="K34" s="62">
        <f>SUM(K29:K33)</f>
        <v>946085.67683881067</v>
      </c>
      <c r="L34" s="22">
        <f>SUM(L29:L33)</f>
        <v>978065</v>
      </c>
      <c r="M34" s="22">
        <f t="shared" ref="K34:M34" si="10">SUM(M29:M33)</f>
        <v>978064.18345461658</v>
      </c>
      <c r="N34" s="22">
        <f t="shared" si="8"/>
        <v>978064.18345461658</v>
      </c>
      <c r="O34" s="62">
        <f t="shared" ref="O34:P34" si="11">SUM(O29:O33)</f>
        <v>992517.8667918623</v>
      </c>
      <c r="P34" s="22">
        <f t="shared" si="11"/>
        <v>992517.8667918623</v>
      </c>
      <c r="Q34" s="22">
        <f t="shared" si="8"/>
        <v>992517.8667918623</v>
      </c>
      <c r="R34" s="36"/>
      <c r="S34" s="22"/>
      <c r="T34" s="22"/>
      <c r="U34" s="92"/>
      <c r="V34" s="23"/>
      <c r="W34" s="23"/>
    </row>
    <row r="35" spans="1:23" outlineLevel="1" x14ac:dyDescent="0.2">
      <c r="A35" s="17"/>
      <c r="B35" s="14"/>
      <c r="C35" s="18"/>
      <c r="D35" s="49"/>
      <c r="E35" s="18"/>
      <c r="F35" s="18"/>
      <c r="G35" s="18"/>
      <c r="H35" s="61"/>
      <c r="I35" s="18"/>
      <c r="J35" s="18"/>
      <c r="K35" s="61"/>
      <c r="L35" s="18"/>
      <c r="M35" s="18"/>
      <c r="N35" s="18"/>
      <c r="O35" s="61"/>
      <c r="P35" s="18"/>
      <c r="Q35" s="18"/>
      <c r="R35" s="49"/>
      <c r="S35" s="18"/>
      <c r="T35" s="18"/>
      <c r="U35" s="90"/>
    </row>
    <row r="36" spans="1:23" outlineLevel="1" x14ac:dyDescent="0.2">
      <c r="A36" s="16" t="s">
        <v>33</v>
      </c>
      <c r="B36" s="14"/>
      <c r="C36" s="18"/>
      <c r="D36" s="49"/>
      <c r="E36" s="18"/>
      <c r="F36" s="18"/>
      <c r="G36" s="18"/>
      <c r="H36" s="61"/>
      <c r="I36" s="18"/>
      <c r="J36" s="18"/>
      <c r="K36" s="61"/>
      <c r="L36" s="18"/>
      <c r="M36" s="18"/>
      <c r="N36" s="18"/>
      <c r="O36" s="61"/>
      <c r="P36" s="18"/>
      <c r="Q36" s="18"/>
      <c r="R36" s="49"/>
      <c r="S36" s="18"/>
      <c r="T36" s="18"/>
      <c r="U36" s="90"/>
    </row>
    <row r="37" spans="1:23" outlineLevel="1" x14ac:dyDescent="0.2">
      <c r="A37" s="17"/>
      <c r="B37" s="14" t="s">
        <v>34</v>
      </c>
      <c r="C37" s="18">
        <v>25000</v>
      </c>
      <c r="D37" s="49"/>
      <c r="E37" s="18">
        <v>25000</v>
      </c>
      <c r="F37" s="18">
        <v>25000</v>
      </c>
      <c r="G37" s="18">
        <v>25000</v>
      </c>
      <c r="H37" s="61">
        <v>25000</v>
      </c>
      <c r="I37" s="18">
        <v>25000</v>
      </c>
      <c r="J37" s="18">
        <v>25000</v>
      </c>
      <c r="K37" s="61">
        <v>96000</v>
      </c>
      <c r="L37" s="18">
        <v>25000</v>
      </c>
      <c r="M37" s="18">
        <v>25000</v>
      </c>
      <c r="N37" s="18">
        <v>25000</v>
      </c>
      <c r="O37" s="61">
        <v>25000</v>
      </c>
      <c r="P37" s="18">
        <v>25000</v>
      </c>
      <c r="Q37" s="18">
        <v>25000</v>
      </c>
      <c r="R37" s="49"/>
      <c r="S37" s="18" t="s">
        <v>201</v>
      </c>
      <c r="T37" s="18"/>
      <c r="U37" s="90"/>
    </row>
    <row r="38" spans="1:23" outlineLevel="1" x14ac:dyDescent="0.2">
      <c r="A38" s="17"/>
      <c r="B38" s="14" t="s">
        <v>35</v>
      </c>
      <c r="C38" s="18">
        <v>0</v>
      </c>
      <c r="D38" s="49"/>
      <c r="E38" s="18">
        <v>0</v>
      </c>
      <c r="F38" s="18">
        <v>0</v>
      </c>
      <c r="G38" s="18">
        <v>0</v>
      </c>
      <c r="H38" s="61">
        <v>0</v>
      </c>
      <c r="I38" s="18">
        <v>0</v>
      </c>
      <c r="J38" s="18">
        <v>0</v>
      </c>
      <c r="K38" s="61">
        <v>0</v>
      </c>
      <c r="L38" s="18">
        <v>0</v>
      </c>
      <c r="M38" s="18">
        <v>0</v>
      </c>
      <c r="N38" s="18">
        <v>0</v>
      </c>
      <c r="O38" s="61">
        <v>0</v>
      </c>
      <c r="P38" s="18">
        <v>0</v>
      </c>
      <c r="Q38" s="18">
        <v>0</v>
      </c>
      <c r="R38" s="49"/>
      <c r="S38" s="18"/>
      <c r="T38" s="18"/>
      <c r="U38" s="90"/>
    </row>
    <row r="39" spans="1:23" outlineLevel="1" x14ac:dyDescent="0.2">
      <c r="A39" s="17"/>
      <c r="B39" s="14" t="s">
        <v>36</v>
      </c>
      <c r="C39" s="18">
        <v>0</v>
      </c>
      <c r="D39" s="49"/>
      <c r="E39" s="18">
        <v>0</v>
      </c>
      <c r="F39" s="18">
        <v>0</v>
      </c>
      <c r="G39" s="18">
        <v>0</v>
      </c>
      <c r="H39" s="64">
        <v>0</v>
      </c>
      <c r="I39" s="19">
        <v>0</v>
      </c>
      <c r="J39" s="19">
        <v>0</v>
      </c>
      <c r="K39" s="64">
        <v>0</v>
      </c>
      <c r="L39" s="19">
        <v>0</v>
      </c>
      <c r="M39" s="19">
        <v>0</v>
      </c>
      <c r="N39" s="19">
        <v>0</v>
      </c>
      <c r="O39" s="64">
        <v>0</v>
      </c>
      <c r="P39" s="19">
        <v>0</v>
      </c>
      <c r="Q39" s="19">
        <v>0</v>
      </c>
      <c r="R39" s="49"/>
      <c r="S39" s="19"/>
      <c r="T39" s="19"/>
      <c r="U39" s="91"/>
    </row>
    <row r="40" spans="1:23" x14ac:dyDescent="0.2">
      <c r="A40" s="17"/>
      <c r="B40" s="20" t="s">
        <v>37</v>
      </c>
      <c r="C40" s="21">
        <f>SUM(C37:C39)</f>
        <v>25000</v>
      </c>
      <c r="D40" s="36"/>
      <c r="E40" s="21">
        <f t="shared" ref="E40:Q40" si="12">SUM(E37:E39)</f>
        <v>25000</v>
      </c>
      <c r="F40" s="21">
        <f t="shared" si="12"/>
        <v>25000</v>
      </c>
      <c r="G40" s="21">
        <f t="shared" si="12"/>
        <v>25000</v>
      </c>
      <c r="H40" s="62">
        <f t="shared" ref="H40:I40" si="13">SUM(H37:H39)</f>
        <v>25000</v>
      </c>
      <c r="I40" s="22">
        <f t="shared" si="13"/>
        <v>25000</v>
      </c>
      <c r="J40" s="22">
        <f t="shared" si="12"/>
        <v>25000</v>
      </c>
      <c r="K40" s="62">
        <f t="shared" ref="K40:M40" si="14">SUM(K37:K39)</f>
        <v>96000</v>
      </c>
      <c r="L40" s="22">
        <f>SUM(L37:L39)</f>
        <v>25000</v>
      </c>
      <c r="M40" s="22">
        <f t="shared" si="14"/>
        <v>25000</v>
      </c>
      <c r="N40" s="22">
        <f t="shared" si="12"/>
        <v>25000</v>
      </c>
      <c r="O40" s="62">
        <f t="shared" ref="O40:P40" si="15">SUM(O37:O39)</f>
        <v>25000</v>
      </c>
      <c r="P40" s="22">
        <f t="shared" si="15"/>
        <v>25000</v>
      </c>
      <c r="Q40" s="22">
        <f t="shared" si="12"/>
        <v>25000</v>
      </c>
      <c r="R40" s="36"/>
      <c r="S40" s="22"/>
      <c r="T40" s="22"/>
      <c r="U40" s="92"/>
    </row>
    <row r="41" spans="1:23" outlineLevel="1" x14ac:dyDescent="0.2">
      <c r="A41" s="17"/>
      <c r="B41" s="14"/>
      <c r="C41" s="18"/>
      <c r="D41" s="49"/>
      <c r="E41" s="18"/>
      <c r="F41" s="18"/>
      <c r="G41" s="18"/>
      <c r="H41" s="61"/>
      <c r="I41" s="18"/>
      <c r="J41" s="18"/>
      <c r="K41" s="61"/>
      <c r="L41" s="18"/>
      <c r="M41" s="18"/>
      <c r="N41" s="18"/>
      <c r="O41" s="61"/>
      <c r="P41" s="18"/>
      <c r="Q41" s="18"/>
      <c r="R41" s="49"/>
      <c r="S41" s="18"/>
      <c r="T41" s="18"/>
      <c r="U41" s="90"/>
    </row>
    <row r="42" spans="1:23" outlineLevel="1" x14ac:dyDescent="0.2">
      <c r="A42" s="16" t="s">
        <v>38</v>
      </c>
      <c r="B42" s="14"/>
      <c r="C42" s="18"/>
      <c r="D42" s="49"/>
      <c r="E42" s="18"/>
      <c r="F42" s="18"/>
      <c r="G42" s="18"/>
      <c r="H42" s="61"/>
      <c r="I42" s="18"/>
      <c r="J42" s="18"/>
      <c r="K42" s="61"/>
      <c r="L42" s="18"/>
      <c r="M42" s="18"/>
      <c r="N42" s="18"/>
      <c r="O42" s="61"/>
      <c r="P42" s="18"/>
      <c r="Q42" s="18"/>
      <c r="R42" s="49"/>
      <c r="S42" s="18"/>
      <c r="T42" s="18"/>
      <c r="U42" s="90"/>
    </row>
    <row r="43" spans="1:23" outlineLevel="1" x14ac:dyDescent="0.2">
      <c r="A43" s="17"/>
      <c r="B43" s="14" t="s">
        <v>39</v>
      </c>
      <c r="C43" s="18">
        <v>7000</v>
      </c>
      <c r="D43" s="49"/>
      <c r="E43" s="18">
        <v>7210</v>
      </c>
      <c r="F43" s="18">
        <v>7210</v>
      </c>
      <c r="G43" s="18">
        <v>7210</v>
      </c>
      <c r="H43" s="61">
        <v>7210</v>
      </c>
      <c r="I43" s="18">
        <v>7210</v>
      </c>
      <c r="J43" s="18">
        <v>7210</v>
      </c>
      <c r="K43" s="61">
        <v>8745</v>
      </c>
      <c r="L43" s="18">
        <v>7210</v>
      </c>
      <c r="M43" s="18">
        <v>7210</v>
      </c>
      <c r="N43" s="18">
        <v>7210</v>
      </c>
      <c r="O43" s="61">
        <v>7210</v>
      </c>
      <c r="P43" s="18">
        <v>7210</v>
      </c>
      <c r="Q43" s="18">
        <v>7210</v>
      </c>
      <c r="R43" s="49"/>
      <c r="S43" s="18"/>
      <c r="T43" s="18"/>
      <c r="U43" s="90"/>
    </row>
    <row r="44" spans="1:23" outlineLevel="1" x14ac:dyDescent="0.2">
      <c r="A44" s="17"/>
      <c r="B44" s="14" t="s">
        <v>40</v>
      </c>
      <c r="C44" s="18">
        <v>0</v>
      </c>
      <c r="D44" s="49"/>
      <c r="E44" s="18">
        <v>0</v>
      </c>
      <c r="F44" s="18">
        <v>0</v>
      </c>
      <c r="G44" s="18">
        <v>0</v>
      </c>
      <c r="H44" s="61">
        <v>0</v>
      </c>
      <c r="I44" s="18">
        <v>0</v>
      </c>
      <c r="J44" s="18">
        <v>0</v>
      </c>
      <c r="K44" s="61">
        <v>0</v>
      </c>
      <c r="L44" s="18">
        <v>0</v>
      </c>
      <c r="M44" s="18">
        <v>0</v>
      </c>
      <c r="N44" s="18">
        <v>0</v>
      </c>
      <c r="O44" s="61">
        <v>0</v>
      </c>
      <c r="P44" s="18">
        <v>0</v>
      </c>
      <c r="Q44" s="18">
        <v>0</v>
      </c>
      <c r="R44" s="49"/>
      <c r="S44" s="18"/>
      <c r="T44" s="18"/>
      <c r="U44" s="90"/>
    </row>
    <row r="45" spans="1:23" outlineLevel="1" x14ac:dyDescent="0.2">
      <c r="A45" s="17"/>
      <c r="B45" s="14" t="s">
        <v>41</v>
      </c>
      <c r="C45" s="18">
        <v>87000</v>
      </c>
      <c r="D45" s="49"/>
      <c r="E45" s="18">
        <v>88347.887323943665</v>
      </c>
      <c r="F45" s="18">
        <v>88347.887323943665</v>
      </c>
      <c r="G45" s="18">
        <v>88347.887323943665</v>
      </c>
      <c r="H45" s="61">
        <v>91152.58215962442</v>
      </c>
      <c r="I45" s="18">
        <v>91152.58215962442</v>
      </c>
      <c r="J45" s="18">
        <v>91152.58215962442</v>
      </c>
      <c r="K45" s="61">
        <v>108681.92488262912</v>
      </c>
      <c r="L45" s="18">
        <v>108682</v>
      </c>
      <c r="M45" s="18">
        <v>108681.92488262912</v>
      </c>
      <c r="N45" s="18">
        <v>108681.92488262912</v>
      </c>
      <c r="O45" s="61">
        <v>112187.79342723006</v>
      </c>
      <c r="P45" s="18">
        <v>112187.79342723006</v>
      </c>
      <c r="Q45" s="18">
        <v>112187.79342723006</v>
      </c>
      <c r="R45" s="49"/>
      <c r="S45" s="18"/>
      <c r="T45" s="18"/>
      <c r="U45" s="90"/>
    </row>
    <row r="46" spans="1:23" outlineLevel="1" x14ac:dyDescent="0.2">
      <c r="A46" s="17"/>
      <c r="B46" s="14" t="s">
        <v>42</v>
      </c>
      <c r="C46" s="18">
        <v>0</v>
      </c>
      <c r="D46" s="49"/>
      <c r="E46" s="18">
        <v>0</v>
      </c>
      <c r="F46" s="18">
        <v>0</v>
      </c>
      <c r="G46" s="18">
        <v>0</v>
      </c>
      <c r="H46" s="61">
        <v>0</v>
      </c>
      <c r="I46" s="18">
        <v>0</v>
      </c>
      <c r="J46" s="18">
        <v>0</v>
      </c>
      <c r="K46" s="61">
        <v>0</v>
      </c>
      <c r="L46" s="18">
        <v>0</v>
      </c>
      <c r="M46" s="18">
        <v>0</v>
      </c>
      <c r="N46" s="18">
        <v>0</v>
      </c>
      <c r="O46" s="61">
        <v>0</v>
      </c>
      <c r="P46" s="18">
        <v>0</v>
      </c>
      <c r="Q46" s="18">
        <v>0</v>
      </c>
      <c r="R46" s="49"/>
      <c r="S46" s="18"/>
      <c r="T46" s="18"/>
      <c r="U46" s="90"/>
    </row>
    <row r="47" spans="1:23" outlineLevel="1" x14ac:dyDescent="0.2">
      <c r="A47" s="17"/>
      <c r="B47" s="14" t="s">
        <v>43</v>
      </c>
      <c r="C47" s="18">
        <v>96187</v>
      </c>
      <c r="D47" s="49"/>
      <c r="E47" s="18">
        <v>0</v>
      </c>
      <c r="F47" s="18">
        <v>0</v>
      </c>
      <c r="G47" s="18">
        <v>0</v>
      </c>
      <c r="H47" s="61">
        <v>0</v>
      </c>
      <c r="I47" s="18">
        <v>0</v>
      </c>
      <c r="J47" s="18">
        <v>0</v>
      </c>
      <c r="K47" s="61">
        <v>0</v>
      </c>
      <c r="L47" s="18">
        <v>0</v>
      </c>
      <c r="M47" s="18">
        <v>0</v>
      </c>
      <c r="N47" s="18">
        <v>0</v>
      </c>
      <c r="O47" s="61">
        <v>0</v>
      </c>
      <c r="P47" s="18">
        <v>0</v>
      </c>
      <c r="Q47" s="18">
        <v>0</v>
      </c>
      <c r="R47" s="49"/>
      <c r="S47" s="18"/>
      <c r="T47" s="18"/>
      <c r="U47" s="90"/>
    </row>
    <row r="48" spans="1:23" outlineLevel="1" x14ac:dyDescent="0.2">
      <c r="A48" s="17"/>
      <c r="B48" s="14" t="s">
        <v>44</v>
      </c>
      <c r="C48" s="18">
        <v>0</v>
      </c>
      <c r="D48" s="49"/>
      <c r="E48" s="18">
        <v>0</v>
      </c>
      <c r="F48" s="18">
        <v>0</v>
      </c>
      <c r="G48" s="18">
        <v>0</v>
      </c>
      <c r="H48" s="61">
        <v>0</v>
      </c>
      <c r="I48" s="18">
        <v>0</v>
      </c>
      <c r="J48" s="18">
        <v>0</v>
      </c>
      <c r="K48" s="61">
        <v>0</v>
      </c>
      <c r="L48" s="18">
        <v>0</v>
      </c>
      <c r="M48" s="18">
        <v>0</v>
      </c>
      <c r="N48" s="18">
        <v>0</v>
      </c>
      <c r="O48" s="61">
        <v>0</v>
      </c>
      <c r="P48" s="18">
        <v>0</v>
      </c>
      <c r="Q48" s="18">
        <v>0</v>
      </c>
      <c r="R48" s="49"/>
      <c r="S48" s="18"/>
      <c r="T48" s="18"/>
      <c r="U48" s="90"/>
    </row>
    <row r="49" spans="1:21" outlineLevel="1" x14ac:dyDescent="0.2">
      <c r="A49" s="17"/>
      <c r="B49" s="14" t="s">
        <v>45</v>
      </c>
      <c r="C49" s="18">
        <v>74815</v>
      </c>
      <c r="D49" s="49"/>
      <c r="E49" s="18">
        <v>75000</v>
      </c>
      <c r="F49" s="18">
        <v>75000</v>
      </c>
      <c r="G49" s="18">
        <v>75000</v>
      </c>
      <c r="H49" s="64">
        <v>75000</v>
      </c>
      <c r="I49" s="19">
        <v>75000</v>
      </c>
      <c r="J49" s="19">
        <v>75000</v>
      </c>
      <c r="K49" s="64">
        <v>8571</v>
      </c>
      <c r="L49" s="19">
        <v>75000</v>
      </c>
      <c r="M49" s="19">
        <v>75000</v>
      </c>
      <c r="N49" s="19">
        <v>75000</v>
      </c>
      <c r="O49" s="64">
        <v>75000</v>
      </c>
      <c r="P49" s="19">
        <v>75000</v>
      </c>
      <c r="Q49" s="19">
        <v>75000</v>
      </c>
      <c r="R49" s="49"/>
      <c r="S49" s="19" t="s">
        <v>202</v>
      </c>
      <c r="T49" s="19"/>
      <c r="U49" s="91"/>
    </row>
    <row r="50" spans="1:21" x14ac:dyDescent="0.2">
      <c r="A50" s="17"/>
      <c r="B50" s="20" t="s">
        <v>46</v>
      </c>
      <c r="C50" s="21">
        <f>SUM(C43:C49)</f>
        <v>265002</v>
      </c>
      <c r="D50" s="36"/>
      <c r="E50" s="21">
        <f t="shared" ref="E50:Q50" si="16">SUM(E43:E49)</f>
        <v>170557.88732394367</v>
      </c>
      <c r="F50" s="21">
        <f t="shared" si="16"/>
        <v>170557.88732394367</v>
      </c>
      <c r="G50" s="21">
        <f t="shared" si="16"/>
        <v>170557.88732394367</v>
      </c>
      <c r="H50" s="62">
        <f t="shared" ref="H50:I50" si="17">SUM(H43:H49)</f>
        <v>173362.58215962444</v>
      </c>
      <c r="I50" s="22">
        <f t="shared" si="17"/>
        <v>173362.58215962444</v>
      </c>
      <c r="J50" s="22">
        <f t="shared" si="16"/>
        <v>173362.58215962444</v>
      </c>
      <c r="K50" s="62">
        <f t="shared" ref="K50:M50" si="18">SUM(K43:K49)</f>
        <v>125997.92488262912</v>
      </c>
      <c r="L50" s="22">
        <f>SUM(L43:L49)</f>
        <v>190892</v>
      </c>
      <c r="M50" s="22">
        <f t="shared" si="18"/>
        <v>190891.92488262913</v>
      </c>
      <c r="N50" s="22">
        <f t="shared" si="16"/>
        <v>190891.92488262913</v>
      </c>
      <c r="O50" s="62">
        <f t="shared" ref="O50:P50" si="19">SUM(O43:O49)</f>
        <v>194397.79342723006</v>
      </c>
      <c r="P50" s="22">
        <f t="shared" si="19"/>
        <v>194397.79342723006</v>
      </c>
      <c r="Q50" s="22">
        <f t="shared" si="16"/>
        <v>194397.79342723006</v>
      </c>
      <c r="R50" s="36"/>
      <c r="S50" s="22"/>
      <c r="T50" s="22"/>
      <c r="U50" s="92"/>
    </row>
    <row r="51" spans="1:21" x14ac:dyDescent="0.2">
      <c r="A51" s="17"/>
      <c r="B51" s="14"/>
      <c r="C51" s="18"/>
      <c r="D51" s="49"/>
      <c r="E51" s="18"/>
      <c r="F51" s="18"/>
      <c r="G51" s="18"/>
      <c r="H51" s="64"/>
      <c r="I51" s="19"/>
      <c r="J51" s="19"/>
      <c r="K51" s="64"/>
      <c r="L51" s="19"/>
      <c r="M51" s="19"/>
      <c r="N51" s="19"/>
      <c r="O51" s="64"/>
      <c r="P51" s="19"/>
      <c r="Q51" s="19"/>
      <c r="R51" s="49"/>
      <c r="S51" s="19"/>
      <c r="T51" s="19"/>
      <c r="U51" s="91"/>
    </row>
    <row r="52" spans="1:21" s="27" customFormat="1" x14ac:dyDescent="0.2">
      <c r="A52" s="24"/>
      <c r="B52" s="25" t="s">
        <v>47</v>
      </c>
      <c r="C52" s="26">
        <f>SUM(C50,C40,C34,C26,C17)</f>
        <v>12677765.67</v>
      </c>
      <c r="D52" s="26"/>
      <c r="E52" s="26">
        <f t="shared" ref="E52:Q52" si="20">SUM(E50,E40,E34,E26,E17)</f>
        <v>12344813.299197182</v>
      </c>
      <c r="F52" s="26">
        <f t="shared" si="20"/>
        <v>12344813.299197182</v>
      </c>
      <c r="G52" s="26">
        <f t="shared" si="20"/>
        <v>12344813.299197182</v>
      </c>
      <c r="H52" s="124">
        <f t="shared" ref="H52:I52" si="21">SUM(H50,H40,H34,H26,H17)</f>
        <v>12749427.265203444</v>
      </c>
      <c r="I52" s="123">
        <f t="shared" si="21"/>
        <v>12749427.265203444</v>
      </c>
      <c r="J52" s="123">
        <f t="shared" si="20"/>
        <v>12749427.265203444</v>
      </c>
      <c r="K52" s="124">
        <f t="shared" ref="K52:M52" si="22">SUM(K50,K40,K34,K26,K17)</f>
        <v>15313616.363230048</v>
      </c>
      <c r="L52" s="123">
        <f>SUM(L50,L40,L34,L26,L17)</f>
        <v>15384394</v>
      </c>
      <c r="M52" s="123">
        <f t="shared" si="22"/>
        <v>15384392.231742566</v>
      </c>
      <c r="N52" s="123">
        <f t="shared" si="20"/>
        <v>15384392.231742566</v>
      </c>
      <c r="O52" s="124">
        <f t="shared" ref="O52:P52" si="23">SUM(O50,O40,O34,O26,O17)</f>
        <v>15854419.936250392</v>
      </c>
      <c r="P52" s="123">
        <f t="shared" si="23"/>
        <v>15854419.936250392</v>
      </c>
      <c r="Q52" s="123">
        <f t="shared" si="20"/>
        <v>15854419.936250392</v>
      </c>
      <c r="R52" s="26"/>
      <c r="S52" s="26"/>
      <c r="T52" s="26"/>
      <c r="U52" s="93"/>
    </row>
    <row r="53" spans="1:21" x14ac:dyDescent="0.2">
      <c r="A53" s="17"/>
      <c r="B53" s="28"/>
      <c r="C53" s="29"/>
      <c r="D53" s="55"/>
      <c r="E53" s="29"/>
      <c r="F53" s="22"/>
      <c r="G53" s="22"/>
      <c r="H53" s="62"/>
      <c r="I53" s="22"/>
      <c r="J53" s="22"/>
      <c r="K53" s="62"/>
      <c r="L53" s="22"/>
      <c r="M53" s="22"/>
      <c r="N53" s="22"/>
      <c r="O53" s="62"/>
      <c r="P53" s="22"/>
      <c r="Q53" s="22"/>
      <c r="R53" s="37"/>
      <c r="S53" s="22"/>
      <c r="T53" s="22"/>
      <c r="U53" s="92"/>
    </row>
    <row r="54" spans="1:21" x14ac:dyDescent="0.2">
      <c r="A54" s="13" t="s">
        <v>48</v>
      </c>
      <c r="B54" s="14"/>
      <c r="C54" s="30"/>
      <c r="D54" s="56"/>
      <c r="E54" s="30"/>
      <c r="F54" s="31"/>
      <c r="G54" s="31"/>
      <c r="H54" s="63"/>
      <c r="I54" s="31"/>
      <c r="J54" s="31"/>
      <c r="K54" s="63"/>
      <c r="L54" s="31"/>
      <c r="M54" s="31"/>
      <c r="N54" s="31"/>
      <c r="O54" s="63"/>
      <c r="P54" s="31"/>
      <c r="Q54" s="31"/>
      <c r="R54" s="50"/>
      <c r="S54" s="31"/>
      <c r="T54" s="31"/>
      <c r="U54" s="92"/>
    </row>
    <row r="55" spans="1:21" outlineLevel="1" x14ac:dyDescent="0.2">
      <c r="A55" s="16" t="s">
        <v>49</v>
      </c>
      <c r="B55" s="14"/>
      <c r="C55" s="15"/>
      <c r="D55" s="48"/>
      <c r="E55" s="15"/>
      <c r="F55" s="31"/>
      <c r="G55" s="31"/>
      <c r="H55" s="63"/>
      <c r="I55" s="31"/>
      <c r="J55" s="31"/>
      <c r="K55" s="63"/>
      <c r="L55" s="31"/>
      <c r="M55" s="31"/>
      <c r="N55" s="31"/>
      <c r="O55" s="63"/>
      <c r="P55" s="31"/>
      <c r="Q55" s="31"/>
      <c r="R55" s="50"/>
      <c r="S55" s="31"/>
      <c r="T55" s="31"/>
      <c r="U55" s="92"/>
    </row>
    <row r="56" spans="1:21" s="83" customFormat="1" outlineLevel="1" x14ac:dyDescent="0.2">
      <c r="A56" s="17"/>
      <c r="B56" s="14" t="s">
        <v>50</v>
      </c>
      <c r="C56" s="77">
        <v>420700</v>
      </c>
      <c r="D56" s="49"/>
      <c r="E56" s="77">
        <v>429114</v>
      </c>
      <c r="F56" s="77">
        <v>433321</v>
      </c>
      <c r="G56" s="77">
        <v>437528</v>
      </c>
      <c r="H56" s="76">
        <v>429114</v>
      </c>
      <c r="I56" s="77">
        <v>433321</v>
      </c>
      <c r="J56" s="77">
        <v>437528</v>
      </c>
      <c r="K56" s="61">
        <v>0</v>
      </c>
      <c r="L56" s="18">
        <v>429114</v>
      </c>
      <c r="M56" s="77">
        <v>433321</v>
      </c>
      <c r="N56" s="77">
        <v>437528</v>
      </c>
      <c r="O56" s="76">
        <v>429114</v>
      </c>
      <c r="P56" s="77">
        <v>433321</v>
      </c>
      <c r="Q56" s="77">
        <v>437528</v>
      </c>
      <c r="R56" s="49"/>
      <c r="S56" s="18"/>
      <c r="T56" s="68" t="s">
        <v>124</v>
      </c>
      <c r="U56" s="94" t="s">
        <v>127</v>
      </c>
    </row>
    <row r="57" spans="1:21" s="83" customFormat="1" ht="24" outlineLevel="1" x14ac:dyDescent="0.2">
      <c r="A57" s="17"/>
      <c r="B57" s="14" t="s">
        <v>51</v>
      </c>
      <c r="C57" s="77">
        <v>1355689.59</v>
      </c>
      <c r="D57" s="49"/>
      <c r="E57" s="77">
        <v>1382803.3818000001</v>
      </c>
      <c r="F57" s="77">
        <v>1396360.2777000002</v>
      </c>
      <c r="G57" s="77">
        <v>1409917.1736000001</v>
      </c>
      <c r="H57" s="76">
        <v>1382803.3818000001</v>
      </c>
      <c r="I57" s="77">
        <v>1396360.2777000002</v>
      </c>
      <c r="J57" s="77">
        <v>1409917.1736000001</v>
      </c>
      <c r="K57" s="61">
        <v>0</v>
      </c>
      <c r="L57" s="18">
        <v>1488803</v>
      </c>
      <c r="M57" s="77">
        <v>1502360.2777000002</v>
      </c>
      <c r="N57" s="77">
        <v>1515917.1736000001</v>
      </c>
      <c r="O57" s="76">
        <v>1488803.3818000001</v>
      </c>
      <c r="P57" s="77">
        <v>1502360.2777000002</v>
      </c>
      <c r="Q57" s="77">
        <v>1515917.1736000001</v>
      </c>
      <c r="R57" s="49"/>
      <c r="S57" s="18"/>
      <c r="T57" s="84" t="s">
        <v>125</v>
      </c>
      <c r="U57" s="96" t="s">
        <v>126</v>
      </c>
    </row>
    <row r="58" spans="1:21" s="83" customFormat="1" ht="33.75" outlineLevel="1" x14ac:dyDescent="0.2">
      <c r="A58" s="17"/>
      <c r="B58" s="14" t="s">
        <v>52</v>
      </c>
      <c r="C58" s="77">
        <v>3031885.36</v>
      </c>
      <c r="D58" s="49"/>
      <c r="E58" s="77">
        <v>3111851.3372</v>
      </c>
      <c r="F58" s="77">
        <v>3122841.9208</v>
      </c>
      <c r="G58" s="77">
        <v>3153160.7744</v>
      </c>
      <c r="H58" s="76">
        <v>3111851.3372</v>
      </c>
      <c r="I58" s="77">
        <v>3122841.9208</v>
      </c>
      <c r="J58" s="77">
        <v>3153160.7744</v>
      </c>
      <c r="K58" s="61">
        <v>0</v>
      </c>
      <c r="L58" s="18">
        <v>3423542</v>
      </c>
      <c r="M58" s="77">
        <v>3434841.9208</v>
      </c>
      <c r="N58" s="77">
        <v>3465160.7744</v>
      </c>
      <c r="O58" s="76">
        <v>3423542.1571999998</v>
      </c>
      <c r="P58" s="77">
        <v>3434841.9208</v>
      </c>
      <c r="Q58" s="77">
        <v>3465160.7744</v>
      </c>
      <c r="R58" s="49"/>
      <c r="S58" s="18"/>
      <c r="T58" s="71" t="s">
        <v>128</v>
      </c>
      <c r="U58" s="95" t="s">
        <v>164</v>
      </c>
    </row>
    <row r="59" spans="1:21" s="83" customFormat="1" ht="56.25" outlineLevel="1" x14ac:dyDescent="0.2">
      <c r="A59" s="17"/>
      <c r="B59" s="14" t="s">
        <v>53</v>
      </c>
      <c r="C59" s="77">
        <v>1570459.13</v>
      </c>
      <c r="D59" s="49"/>
      <c r="E59" s="77">
        <v>1601868.3125999998</v>
      </c>
      <c r="F59" s="77">
        <v>1617572.9039</v>
      </c>
      <c r="G59" s="77">
        <v>1633277.4952</v>
      </c>
      <c r="H59" s="76">
        <v>1601868.3125999998</v>
      </c>
      <c r="I59" s="77">
        <v>1617572.9039</v>
      </c>
      <c r="J59" s="77">
        <v>1633277.4952</v>
      </c>
      <c r="K59" s="61">
        <v>0</v>
      </c>
      <c r="L59" s="18">
        <v>1663868</v>
      </c>
      <c r="M59" s="77">
        <v>1679572.9039</v>
      </c>
      <c r="N59" s="77">
        <v>1695277.4952</v>
      </c>
      <c r="O59" s="76">
        <v>1663868.3125999998</v>
      </c>
      <c r="P59" s="77">
        <v>1679572.9039</v>
      </c>
      <c r="Q59" s="77">
        <v>1695277.4952</v>
      </c>
      <c r="R59" s="49"/>
      <c r="S59" s="18"/>
      <c r="T59" s="72" t="s">
        <v>129</v>
      </c>
      <c r="U59" s="95" t="s">
        <v>165</v>
      </c>
    </row>
    <row r="60" spans="1:21" outlineLevel="1" x14ac:dyDescent="0.2">
      <c r="A60" s="17"/>
      <c r="B60" s="14" t="s">
        <v>54</v>
      </c>
      <c r="C60" s="18">
        <v>90081.17</v>
      </c>
      <c r="D60" s="49"/>
      <c r="E60" s="18">
        <v>91882.793399999995</v>
      </c>
      <c r="F60" s="18">
        <v>92783.605100000001</v>
      </c>
      <c r="G60" s="18">
        <v>93684.416800000006</v>
      </c>
      <c r="H60" s="61">
        <v>91882.793399999995</v>
      </c>
      <c r="I60" s="18">
        <v>92783.605100000001</v>
      </c>
      <c r="J60" s="18">
        <v>93684.416800000006</v>
      </c>
      <c r="K60" s="61">
        <v>0</v>
      </c>
      <c r="L60" s="18">
        <v>153883</v>
      </c>
      <c r="M60" s="18">
        <v>154783.60509999999</v>
      </c>
      <c r="N60" s="18">
        <v>155684.41680000001</v>
      </c>
      <c r="O60" s="61">
        <v>153882.7934</v>
      </c>
      <c r="P60" s="18">
        <v>154783.60509999999</v>
      </c>
      <c r="Q60" s="18">
        <v>155684.41680000001</v>
      </c>
      <c r="R60" s="49"/>
      <c r="S60" s="18"/>
      <c r="T60" s="18"/>
      <c r="U60" s="90"/>
    </row>
    <row r="61" spans="1:21" outlineLevel="1" x14ac:dyDescent="0.2">
      <c r="A61" s="17"/>
      <c r="B61" s="14" t="s">
        <v>55</v>
      </c>
      <c r="C61" s="18">
        <v>223464.6</v>
      </c>
      <c r="D61" s="49"/>
      <c r="E61" s="18">
        <v>258933.89200000002</v>
      </c>
      <c r="F61" s="18">
        <v>261168.538</v>
      </c>
      <c r="G61" s="18">
        <v>263403.18400000001</v>
      </c>
      <c r="H61" s="61">
        <v>258933.89200000002</v>
      </c>
      <c r="I61" s="18">
        <v>261168.538</v>
      </c>
      <c r="J61" s="18">
        <v>263403.18400000001</v>
      </c>
      <c r="K61" s="61">
        <v>0</v>
      </c>
      <c r="L61" s="18">
        <v>351934</v>
      </c>
      <c r="M61" s="18">
        <v>354168.538</v>
      </c>
      <c r="N61" s="18">
        <v>356403.18400000001</v>
      </c>
      <c r="O61" s="61">
        <v>351933.89199999999</v>
      </c>
      <c r="P61" s="18">
        <v>354168.538</v>
      </c>
      <c r="Q61" s="18">
        <v>356403.18400000001</v>
      </c>
      <c r="R61" s="49"/>
      <c r="S61" s="18"/>
      <c r="T61" s="18"/>
      <c r="U61" s="90"/>
    </row>
    <row r="62" spans="1:21" outlineLevel="1" x14ac:dyDescent="0.2">
      <c r="A62" s="17"/>
      <c r="B62" s="14" t="s">
        <v>56</v>
      </c>
      <c r="C62" s="18">
        <v>0</v>
      </c>
      <c r="D62" s="49"/>
      <c r="E62" s="18">
        <v>0</v>
      </c>
      <c r="F62" s="18">
        <v>0</v>
      </c>
      <c r="G62" s="18">
        <v>0</v>
      </c>
      <c r="H62" s="61">
        <v>0</v>
      </c>
      <c r="I62" s="18">
        <v>0</v>
      </c>
      <c r="J62" s="18">
        <v>0</v>
      </c>
      <c r="K62" s="61">
        <v>0</v>
      </c>
      <c r="L62" s="18">
        <v>0</v>
      </c>
      <c r="M62" s="18">
        <v>0</v>
      </c>
      <c r="N62" s="18">
        <v>0</v>
      </c>
      <c r="O62" s="61">
        <v>0</v>
      </c>
      <c r="P62" s="18">
        <v>0</v>
      </c>
      <c r="Q62" s="18">
        <v>0</v>
      </c>
      <c r="R62" s="49"/>
      <c r="S62" s="18"/>
      <c r="T62" s="18"/>
      <c r="U62" s="90"/>
    </row>
    <row r="63" spans="1:21" hidden="1" outlineLevel="2" x14ac:dyDescent="0.2">
      <c r="A63" s="17"/>
      <c r="B63" s="14" t="s">
        <v>171</v>
      </c>
      <c r="C63" s="18"/>
      <c r="D63" s="49"/>
      <c r="E63" s="18"/>
      <c r="F63" s="18"/>
      <c r="G63" s="18"/>
      <c r="H63" s="61"/>
      <c r="I63" s="18"/>
      <c r="J63" s="18"/>
      <c r="K63" s="61">
        <v>409840</v>
      </c>
      <c r="L63" s="18">
        <v>0</v>
      </c>
      <c r="M63" s="18"/>
      <c r="N63" s="18"/>
      <c r="O63" s="61"/>
      <c r="P63" s="18"/>
      <c r="Q63" s="18"/>
      <c r="R63" s="49"/>
      <c r="S63" s="18"/>
      <c r="T63" s="18"/>
      <c r="U63" s="90"/>
    </row>
    <row r="64" spans="1:21" hidden="1" outlineLevel="2" x14ac:dyDescent="0.2">
      <c r="A64" s="17"/>
      <c r="B64" s="14" t="s">
        <v>172</v>
      </c>
      <c r="C64" s="18"/>
      <c r="D64" s="49"/>
      <c r="E64" s="18"/>
      <c r="F64" s="18"/>
      <c r="G64" s="18"/>
      <c r="H64" s="61"/>
      <c r="I64" s="18"/>
      <c r="J64" s="18"/>
      <c r="K64" s="61">
        <v>1845968</v>
      </c>
      <c r="L64" s="18">
        <v>0</v>
      </c>
      <c r="M64" s="18"/>
      <c r="N64" s="18"/>
      <c r="O64" s="61"/>
      <c r="P64" s="18"/>
      <c r="Q64" s="18"/>
      <c r="R64" s="49"/>
      <c r="S64" s="18"/>
      <c r="T64" s="18"/>
      <c r="U64" s="90"/>
    </row>
    <row r="65" spans="1:21" hidden="1" outlineLevel="2" x14ac:dyDescent="0.2">
      <c r="A65" s="17"/>
      <c r="B65" s="14" t="s">
        <v>173</v>
      </c>
      <c r="C65" s="18"/>
      <c r="D65" s="49"/>
      <c r="E65" s="18"/>
      <c r="F65" s="18"/>
      <c r="G65" s="18"/>
      <c r="H65" s="61"/>
      <c r="I65" s="18"/>
      <c r="J65" s="18"/>
      <c r="K65" s="61">
        <v>563131</v>
      </c>
      <c r="L65" s="18">
        <v>0</v>
      </c>
      <c r="M65" s="18"/>
      <c r="N65" s="18"/>
      <c r="O65" s="61"/>
      <c r="P65" s="18"/>
      <c r="Q65" s="18"/>
      <c r="R65" s="49"/>
      <c r="S65" s="18"/>
      <c r="T65" s="18"/>
      <c r="U65" s="90"/>
    </row>
    <row r="66" spans="1:21" hidden="1" outlineLevel="2" x14ac:dyDescent="0.2">
      <c r="A66" s="17"/>
      <c r="B66" s="14" t="s">
        <v>174</v>
      </c>
      <c r="C66" s="18"/>
      <c r="D66" s="49"/>
      <c r="E66" s="18"/>
      <c r="F66" s="18"/>
      <c r="G66" s="18"/>
      <c r="H66" s="61"/>
      <c r="I66" s="18"/>
      <c r="J66" s="18"/>
      <c r="K66" s="61">
        <v>329460</v>
      </c>
      <c r="L66" s="18">
        <v>0</v>
      </c>
      <c r="M66" s="18"/>
      <c r="N66" s="18"/>
      <c r="O66" s="61"/>
      <c r="P66" s="18"/>
      <c r="Q66" s="18"/>
      <c r="R66" s="49"/>
      <c r="S66" s="18"/>
      <c r="T66" s="18"/>
      <c r="U66" s="90"/>
    </row>
    <row r="67" spans="1:21" hidden="1" outlineLevel="2" x14ac:dyDescent="0.2">
      <c r="A67" s="17"/>
      <c r="B67" s="14" t="s">
        <v>175</v>
      </c>
      <c r="C67" s="18"/>
      <c r="D67" s="49"/>
      <c r="E67" s="18"/>
      <c r="F67" s="18"/>
      <c r="G67" s="18"/>
      <c r="H67" s="61"/>
      <c r="I67" s="18"/>
      <c r="J67" s="18"/>
      <c r="K67" s="61">
        <v>331404</v>
      </c>
      <c r="L67" s="18">
        <v>0</v>
      </c>
      <c r="M67" s="18"/>
      <c r="N67" s="18"/>
      <c r="O67" s="61"/>
      <c r="P67" s="18"/>
      <c r="Q67" s="18"/>
      <c r="R67" s="49"/>
      <c r="S67" s="18"/>
      <c r="T67" s="18"/>
      <c r="U67" s="90"/>
    </row>
    <row r="68" spans="1:21" hidden="1" outlineLevel="2" x14ac:dyDescent="0.2">
      <c r="A68" s="17"/>
      <c r="B68" s="14" t="s">
        <v>176</v>
      </c>
      <c r="C68" s="18"/>
      <c r="D68" s="49"/>
      <c r="E68" s="18"/>
      <c r="F68" s="18"/>
      <c r="G68" s="18"/>
      <c r="H68" s="61"/>
      <c r="I68" s="18"/>
      <c r="J68" s="18"/>
      <c r="K68" s="61">
        <v>619761</v>
      </c>
      <c r="L68" s="18">
        <v>0</v>
      </c>
      <c r="M68" s="18"/>
      <c r="N68" s="18"/>
      <c r="O68" s="61"/>
      <c r="P68" s="18"/>
      <c r="Q68" s="18"/>
      <c r="R68" s="49"/>
      <c r="S68" s="18"/>
      <c r="T68" s="18"/>
      <c r="U68" s="90"/>
    </row>
    <row r="69" spans="1:21" hidden="1" outlineLevel="2" x14ac:dyDescent="0.2">
      <c r="A69" s="17"/>
      <c r="B69" s="14" t="s">
        <v>177</v>
      </c>
      <c r="C69" s="18"/>
      <c r="D69" s="49"/>
      <c r="E69" s="18"/>
      <c r="F69" s="18"/>
      <c r="G69" s="18"/>
      <c r="H69" s="61"/>
      <c r="I69" s="18"/>
      <c r="J69" s="18"/>
      <c r="K69" s="61">
        <v>85000</v>
      </c>
      <c r="L69" s="18">
        <v>0</v>
      </c>
      <c r="M69" s="18"/>
      <c r="N69" s="18"/>
      <c r="O69" s="61"/>
      <c r="P69" s="18"/>
      <c r="Q69" s="18"/>
      <c r="R69" s="49"/>
      <c r="S69" s="18"/>
      <c r="T69" s="18"/>
      <c r="U69" s="90"/>
    </row>
    <row r="70" spans="1:21" outlineLevel="1" collapsed="1" x14ac:dyDescent="0.2">
      <c r="A70" s="17"/>
      <c r="B70" s="14" t="s">
        <v>189</v>
      </c>
      <c r="C70" s="18"/>
      <c r="D70" s="49"/>
      <c r="E70" s="18"/>
      <c r="F70" s="18"/>
      <c r="G70" s="18"/>
      <c r="H70" s="61"/>
      <c r="I70" s="18"/>
      <c r="J70" s="18"/>
      <c r="K70" s="61">
        <f>SUM(K63:K69)</f>
        <v>4184564</v>
      </c>
      <c r="L70" s="18">
        <f>SUM(L63:L69)</f>
        <v>0</v>
      </c>
      <c r="M70" s="18"/>
      <c r="N70" s="18"/>
      <c r="O70" s="61"/>
      <c r="P70" s="18"/>
      <c r="Q70" s="18"/>
      <c r="R70" s="49"/>
      <c r="S70" s="18"/>
      <c r="T70" s="18"/>
      <c r="U70" s="90"/>
    </row>
    <row r="71" spans="1:21" hidden="1" outlineLevel="2" x14ac:dyDescent="0.2">
      <c r="A71" s="17"/>
      <c r="B71" s="14" t="s">
        <v>178</v>
      </c>
      <c r="C71" s="18"/>
      <c r="D71" s="49"/>
      <c r="E71" s="18"/>
      <c r="F71" s="18"/>
      <c r="G71" s="18"/>
      <c r="H71" s="61"/>
      <c r="I71" s="18"/>
      <c r="J71" s="18"/>
      <c r="K71" s="61">
        <v>611521</v>
      </c>
      <c r="L71" s="18">
        <v>0</v>
      </c>
      <c r="M71" s="18"/>
      <c r="N71" s="18"/>
      <c r="O71" s="61"/>
      <c r="P71" s="18"/>
      <c r="Q71" s="18"/>
      <c r="R71" s="49"/>
      <c r="S71" s="18"/>
      <c r="T71" s="18"/>
      <c r="U71" s="90"/>
    </row>
    <row r="72" spans="1:21" hidden="1" outlineLevel="2" x14ac:dyDescent="0.2">
      <c r="A72" s="17"/>
      <c r="B72" s="14" t="s">
        <v>179</v>
      </c>
      <c r="C72" s="18"/>
      <c r="D72" s="49"/>
      <c r="E72" s="18"/>
      <c r="F72" s="18"/>
      <c r="G72" s="18"/>
      <c r="H72" s="61"/>
      <c r="I72" s="18"/>
      <c r="J72" s="18"/>
      <c r="K72" s="61">
        <v>592620</v>
      </c>
      <c r="L72" s="18">
        <v>0</v>
      </c>
      <c r="M72" s="18"/>
      <c r="N72" s="18"/>
      <c r="O72" s="61"/>
      <c r="P72" s="18"/>
      <c r="Q72" s="18"/>
      <c r="R72" s="49"/>
      <c r="S72" s="18"/>
      <c r="T72" s="18"/>
      <c r="U72" s="90"/>
    </row>
    <row r="73" spans="1:21" hidden="1" outlineLevel="2" x14ac:dyDescent="0.2">
      <c r="A73" s="17"/>
      <c r="B73" s="14" t="s">
        <v>180</v>
      </c>
      <c r="C73" s="18"/>
      <c r="D73" s="49"/>
      <c r="E73" s="18"/>
      <c r="F73" s="18"/>
      <c r="G73" s="18"/>
      <c r="H73" s="61"/>
      <c r="I73" s="18"/>
      <c r="J73" s="18"/>
      <c r="K73" s="61">
        <v>545890</v>
      </c>
      <c r="L73" s="18">
        <v>0</v>
      </c>
      <c r="M73" s="18"/>
      <c r="N73" s="18"/>
      <c r="O73" s="61"/>
      <c r="P73" s="18"/>
      <c r="Q73" s="18"/>
      <c r="R73" s="49"/>
      <c r="S73" s="18"/>
      <c r="T73" s="18"/>
      <c r="U73" s="90"/>
    </row>
    <row r="74" spans="1:21" hidden="1" outlineLevel="2" x14ac:dyDescent="0.2">
      <c r="A74" s="17"/>
      <c r="B74" s="14" t="s">
        <v>181</v>
      </c>
      <c r="C74" s="18"/>
      <c r="D74" s="49"/>
      <c r="E74" s="18"/>
      <c r="F74" s="18"/>
      <c r="G74" s="18"/>
      <c r="H74" s="61"/>
      <c r="I74" s="18"/>
      <c r="J74" s="18"/>
      <c r="K74" s="61">
        <v>269133</v>
      </c>
      <c r="L74" s="18">
        <v>0</v>
      </c>
      <c r="M74" s="18"/>
      <c r="N74" s="18"/>
      <c r="O74" s="61"/>
      <c r="P74" s="18"/>
      <c r="Q74" s="18"/>
      <c r="R74" s="49"/>
      <c r="S74" s="18"/>
      <c r="T74" s="18"/>
      <c r="U74" s="90"/>
    </row>
    <row r="75" spans="1:21" hidden="1" outlineLevel="2" x14ac:dyDescent="0.2">
      <c r="A75" s="17"/>
      <c r="B75" s="14" t="s">
        <v>182</v>
      </c>
      <c r="C75" s="18"/>
      <c r="D75" s="49"/>
      <c r="E75" s="18"/>
      <c r="F75" s="18"/>
      <c r="G75" s="18"/>
      <c r="H75" s="61"/>
      <c r="I75" s="18"/>
      <c r="J75" s="18"/>
      <c r="K75" s="61">
        <v>80800</v>
      </c>
      <c r="L75" s="18">
        <v>0</v>
      </c>
      <c r="M75" s="18"/>
      <c r="N75" s="18"/>
      <c r="O75" s="61"/>
      <c r="P75" s="18"/>
      <c r="Q75" s="18"/>
      <c r="R75" s="49"/>
      <c r="S75" s="18"/>
      <c r="T75" s="18"/>
      <c r="U75" s="90"/>
    </row>
    <row r="76" spans="1:21" hidden="1" outlineLevel="2" x14ac:dyDescent="0.2">
      <c r="A76" s="17"/>
      <c r="B76" s="14" t="s">
        <v>183</v>
      </c>
      <c r="C76" s="18"/>
      <c r="D76" s="49"/>
      <c r="E76" s="18"/>
      <c r="F76" s="18"/>
      <c r="G76" s="18"/>
      <c r="H76" s="61"/>
      <c r="I76" s="18"/>
      <c r="J76" s="18"/>
      <c r="K76" s="61">
        <v>155915</v>
      </c>
      <c r="L76" s="18">
        <v>0</v>
      </c>
      <c r="M76" s="18"/>
      <c r="N76" s="18"/>
      <c r="O76" s="61"/>
      <c r="P76" s="18"/>
      <c r="Q76" s="18"/>
      <c r="R76" s="49"/>
      <c r="S76" s="18"/>
      <c r="T76" s="18"/>
      <c r="U76" s="90"/>
    </row>
    <row r="77" spans="1:21" outlineLevel="1" collapsed="1" x14ac:dyDescent="0.2">
      <c r="A77" s="17"/>
      <c r="B77" s="14" t="s">
        <v>190</v>
      </c>
      <c r="C77" s="18"/>
      <c r="D77" s="49"/>
      <c r="E77" s="18"/>
      <c r="F77" s="18"/>
      <c r="G77" s="18"/>
      <c r="H77" s="61"/>
      <c r="I77" s="18"/>
      <c r="J77" s="18"/>
      <c r="K77" s="61">
        <f>SUM(K71:K76)</f>
        <v>2255879</v>
      </c>
      <c r="L77" s="18">
        <f>SUM(L71:L76)</f>
        <v>0</v>
      </c>
      <c r="M77" s="18"/>
      <c r="N77" s="18"/>
      <c r="O77" s="61"/>
      <c r="P77" s="18"/>
      <c r="Q77" s="18"/>
      <c r="R77" s="49"/>
      <c r="S77" s="18"/>
      <c r="T77" s="18"/>
      <c r="U77" s="90"/>
    </row>
    <row r="78" spans="1:21" hidden="1" outlineLevel="2" x14ac:dyDescent="0.2">
      <c r="A78" s="17"/>
      <c r="B78" s="14" t="s">
        <v>184</v>
      </c>
      <c r="C78" s="18"/>
      <c r="D78" s="49"/>
      <c r="E78" s="18"/>
      <c r="F78" s="18"/>
      <c r="G78" s="18"/>
      <c r="H78" s="61"/>
      <c r="I78" s="18"/>
      <c r="J78" s="18"/>
      <c r="K78" s="61">
        <v>50000</v>
      </c>
      <c r="L78" s="18">
        <v>0</v>
      </c>
      <c r="M78" s="18"/>
      <c r="N78" s="18"/>
      <c r="O78" s="61"/>
      <c r="P78" s="18"/>
      <c r="Q78" s="18"/>
      <c r="R78" s="49"/>
      <c r="S78" s="18"/>
      <c r="T78" s="18"/>
      <c r="U78" s="90"/>
    </row>
    <row r="79" spans="1:21" hidden="1" outlineLevel="2" x14ac:dyDescent="0.2">
      <c r="A79" s="17"/>
      <c r="B79" s="14" t="s">
        <v>185</v>
      </c>
      <c r="C79" s="18"/>
      <c r="D79" s="49"/>
      <c r="E79" s="18"/>
      <c r="F79" s="18"/>
      <c r="G79" s="18"/>
      <c r="H79" s="61"/>
      <c r="I79" s="18"/>
      <c r="J79" s="18"/>
      <c r="K79" s="61">
        <v>90000</v>
      </c>
      <c r="L79" s="18">
        <v>0</v>
      </c>
      <c r="M79" s="18"/>
      <c r="N79" s="18"/>
      <c r="O79" s="61"/>
      <c r="P79" s="18"/>
      <c r="Q79" s="18"/>
      <c r="R79" s="49"/>
      <c r="S79" s="18"/>
      <c r="T79" s="18"/>
      <c r="U79" s="90"/>
    </row>
    <row r="80" spans="1:21" hidden="1" outlineLevel="2" x14ac:dyDescent="0.2">
      <c r="A80" s="17"/>
      <c r="B80" s="14" t="s">
        <v>56</v>
      </c>
      <c r="C80" s="18"/>
      <c r="D80" s="49"/>
      <c r="E80" s="18"/>
      <c r="F80" s="18"/>
      <c r="G80" s="18"/>
      <c r="H80" s="61"/>
      <c r="I80" s="18"/>
      <c r="J80" s="18"/>
      <c r="K80" s="61">
        <v>435000</v>
      </c>
      <c r="L80" s="18">
        <v>0</v>
      </c>
      <c r="M80" s="18"/>
      <c r="N80" s="18"/>
      <c r="O80" s="61"/>
      <c r="P80" s="18"/>
      <c r="Q80" s="18"/>
      <c r="R80" s="49"/>
      <c r="S80" s="18"/>
      <c r="T80" s="18"/>
      <c r="U80" s="90"/>
    </row>
    <row r="81" spans="1:21" hidden="1" outlineLevel="2" x14ac:dyDescent="0.2">
      <c r="A81" s="17"/>
      <c r="B81" s="14" t="s">
        <v>186</v>
      </c>
      <c r="C81" s="18"/>
      <c r="D81" s="49"/>
      <c r="E81" s="18"/>
      <c r="F81" s="18"/>
      <c r="G81" s="18"/>
      <c r="H81" s="61"/>
      <c r="I81" s="18"/>
      <c r="J81" s="18"/>
      <c r="K81" s="61">
        <v>25000</v>
      </c>
      <c r="L81" s="18">
        <v>0</v>
      </c>
      <c r="M81" s="18"/>
      <c r="N81" s="18"/>
      <c r="O81" s="61"/>
      <c r="P81" s="18"/>
      <c r="Q81" s="18"/>
      <c r="R81" s="49"/>
      <c r="S81" s="18"/>
      <c r="T81" s="18"/>
      <c r="U81" s="90"/>
    </row>
    <row r="82" spans="1:21" outlineLevel="1" collapsed="1" x14ac:dyDescent="0.2">
      <c r="A82" s="17"/>
      <c r="B82" s="14" t="s">
        <v>191</v>
      </c>
      <c r="C82" s="18"/>
      <c r="D82" s="49"/>
      <c r="E82" s="18"/>
      <c r="F82" s="18"/>
      <c r="G82" s="18"/>
      <c r="H82" s="61"/>
      <c r="I82" s="18"/>
      <c r="J82" s="18"/>
      <c r="K82" s="61">
        <f>SUM(K78:K81)</f>
        <v>600000</v>
      </c>
      <c r="L82" s="18">
        <f>SUM(L78:L81)</f>
        <v>0</v>
      </c>
      <c r="M82" s="18"/>
      <c r="N82" s="18"/>
      <c r="O82" s="61"/>
      <c r="P82" s="18"/>
      <c r="Q82" s="18"/>
      <c r="R82" s="49"/>
      <c r="S82" s="18"/>
      <c r="T82" s="18"/>
      <c r="U82" s="90"/>
    </row>
    <row r="83" spans="1:21" hidden="1" outlineLevel="2" x14ac:dyDescent="0.2">
      <c r="A83" s="17"/>
      <c r="B83" s="14" t="s">
        <v>187</v>
      </c>
      <c r="C83" s="18"/>
      <c r="D83" s="49"/>
      <c r="E83" s="18"/>
      <c r="F83" s="18"/>
      <c r="G83" s="18"/>
      <c r="H83" s="61"/>
      <c r="I83" s="18"/>
      <c r="J83" s="18"/>
      <c r="K83" s="61">
        <v>534918</v>
      </c>
      <c r="L83" s="18">
        <v>0</v>
      </c>
      <c r="M83" s="18"/>
      <c r="N83" s="18"/>
      <c r="O83" s="61"/>
      <c r="P83" s="18"/>
      <c r="Q83" s="18"/>
      <c r="R83" s="49"/>
      <c r="S83" s="18"/>
      <c r="T83" s="18"/>
      <c r="U83" s="90"/>
    </row>
    <row r="84" spans="1:21" hidden="1" outlineLevel="2" x14ac:dyDescent="0.2">
      <c r="A84" s="17"/>
      <c r="B84" s="14" t="s">
        <v>188</v>
      </c>
      <c r="C84" s="18"/>
      <c r="D84" s="49"/>
      <c r="E84" s="18"/>
      <c r="F84" s="18"/>
      <c r="G84" s="18"/>
      <c r="H84" s="61"/>
      <c r="I84" s="18"/>
      <c r="J84" s="18"/>
      <c r="K84" s="61">
        <v>80000</v>
      </c>
      <c r="L84" s="18">
        <v>0</v>
      </c>
      <c r="M84" s="18"/>
      <c r="N84" s="18"/>
      <c r="O84" s="61"/>
      <c r="P84" s="18"/>
      <c r="Q84" s="18"/>
      <c r="R84" s="49"/>
      <c r="S84" s="18"/>
      <c r="T84" s="18"/>
      <c r="U84" s="90"/>
    </row>
    <row r="85" spans="1:21" outlineLevel="1" collapsed="1" x14ac:dyDescent="0.2">
      <c r="A85" s="17"/>
      <c r="B85" s="14" t="s">
        <v>192</v>
      </c>
      <c r="C85" s="18"/>
      <c r="D85" s="49"/>
      <c r="E85" s="18"/>
      <c r="F85" s="18"/>
      <c r="G85" s="18"/>
      <c r="H85" s="61"/>
      <c r="I85" s="18"/>
      <c r="J85" s="18"/>
      <c r="K85" s="61">
        <f>SUM(K83:K84)</f>
        <v>614918</v>
      </c>
      <c r="L85" s="18">
        <f>SUM(L83:L84)</f>
        <v>0</v>
      </c>
      <c r="M85" s="18"/>
      <c r="N85" s="18"/>
      <c r="O85" s="61"/>
      <c r="P85" s="18"/>
      <c r="Q85" s="18"/>
      <c r="R85" s="49"/>
      <c r="S85" s="18"/>
      <c r="T85" s="18"/>
      <c r="U85" s="90"/>
    </row>
    <row r="86" spans="1:21" hidden="1" outlineLevel="1" x14ac:dyDescent="0.2">
      <c r="A86" s="17"/>
      <c r="B86" s="14"/>
      <c r="C86" s="18"/>
      <c r="D86" s="49"/>
      <c r="E86" s="18"/>
      <c r="F86" s="18"/>
      <c r="G86" s="18"/>
      <c r="H86" s="61"/>
      <c r="I86" s="18"/>
      <c r="J86" s="18"/>
      <c r="K86" s="61"/>
      <c r="L86" s="18"/>
      <c r="M86" s="18"/>
      <c r="N86" s="18"/>
      <c r="O86" s="61"/>
      <c r="P86" s="18"/>
      <c r="Q86" s="18"/>
      <c r="R86" s="49"/>
      <c r="S86" s="18"/>
      <c r="T86" s="18"/>
      <c r="U86" s="90"/>
    </row>
    <row r="87" spans="1:21" outlineLevel="1" x14ac:dyDescent="0.2">
      <c r="A87" s="17"/>
      <c r="B87" s="14" t="s">
        <v>57</v>
      </c>
      <c r="C87" s="18">
        <v>511959.41</v>
      </c>
      <c r="D87" s="49"/>
      <c r="E87" s="18">
        <v>549799.70935050002</v>
      </c>
      <c r="F87" s="18">
        <v>553440.69078075001</v>
      </c>
      <c r="G87" s="18">
        <v>558560.28486599994</v>
      </c>
      <c r="H87" s="61">
        <v>549799.70935050002</v>
      </c>
      <c r="I87" s="18">
        <v>553440.69078075001</v>
      </c>
      <c r="J87" s="18">
        <v>558560.28486599994</v>
      </c>
      <c r="K87" s="61">
        <v>634181</v>
      </c>
      <c r="L87" s="18">
        <v>602269</v>
      </c>
      <c r="M87" s="18">
        <v>605933.19078075001</v>
      </c>
      <c r="N87" s="18">
        <v>611052.78486599994</v>
      </c>
      <c r="O87" s="61">
        <v>602268.55708049994</v>
      </c>
      <c r="P87" s="18">
        <v>605933.19078075001</v>
      </c>
      <c r="Q87" s="18">
        <v>611052.78486599994</v>
      </c>
      <c r="R87" s="49"/>
      <c r="S87" s="18" t="s">
        <v>58</v>
      </c>
      <c r="T87" s="18"/>
      <c r="U87" s="90"/>
    </row>
    <row r="88" spans="1:21" outlineLevel="1" x14ac:dyDescent="0.2">
      <c r="A88" s="17"/>
      <c r="B88" s="14" t="s">
        <v>59</v>
      </c>
      <c r="C88" s="18">
        <v>531118</v>
      </c>
      <c r="D88" s="49"/>
      <c r="E88" s="18">
        <v>553129.89044444438</v>
      </c>
      <c r="F88" s="18">
        <v>553129.89044444438</v>
      </c>
      <c r="G88" s="18">
        <v>553129.89044444438</v>
      </c>
      <c r="H88" s="61">
        <v>553129.89044444438</v>
      </c>
      <c r="I88" s="18">
        <v>553129.89044444438</v>
      </c>
      <c r="J88" s="18">
        <v>553129.89044444438</v>
      </c>
      <c r="K88" s="61">
        <v>595039</v>
      </c>
      <c r="L88" s="18">
        <v>644305</v>
      </c>
      <c r="M88" s="18">
        <v>644305.14711111109</v>
      </c>
      <c r="N88" s="18">
        <v>644305.14711111109</v>
      </c>
      <c r="O88" s="61">
        <v>644305.14711111109</v>
      </c>
      <c r="P88" s="18">
        <v>644305.14711111109</v>
      </c>
      <c r="Q88" s="18">
        <v>644305.14711111109</v>
      </c>
      <c r="R88" s="49"/>
      <c r="S88" s="18"/>
      <c r="T88" s="18"/>
      <c r="U88" s="90"/>
    </row>
    <row r="89" spans="1:21" outlineLevel="1" x14ac:dyDescent="0.2">
      <c r="A89" s="17"/>
      <c r="B89" s="14" t="s">
        <v>60</v>
      </c>
      <c r="C89" s="18">
        <v>45000</v>
      </c>
      <c r="D89" s="49"/>
      <c r="E89" s="18">
        <v>46865</v>
      </c>
      <c r="F89" s="18">
        <v>46865</v>
      </c>
      <c r="G89" s="18">
        <v>46865</v>
      </c>
      <c r="H89" s="61">
        <v>46865</v>
      </c>
      <c r="I89" s="18">
        <v>46865</v>
      </c>
      <c r="J89" s="18">
        <v>46865</v>
      </c>
      <c r="K89" s="61">
        <v>50416</v>
      </c>
      <c r="L89" s="18">
        <v>54590</v>
      </c>
      <c r="M89" s="18">
        <v>54590</v>
      </c>
      <c r="N89" s="18">
        <v>54590</v>
      </c>
      <c r="O89" s="61">
        <v>54590</v>
      </c>
      <c r="P89" s="18">
        <v>54590</v>
      </c>
      <c r="Q89" s="18">
        <v>54590</v>
      </c>
      <c r="R89" s="49"/>
      <c r="S89" s="18"/>
      <c r="T89" s="18"/>
      <c r="U89" s="90"/>
    </row>
    <row r="90" spans="1:21" outlineLevel="1" x14ac:dyDescent="0.2">
      <c r="A90" s="17"/>
      <c r="B90" s="14" t="s">
        <v>61</v>
      </c>
      <c r="C90" s="18">
        <v>132779</v>
      </c>
      <c r="D90" s="49"/>
      <c r="E90" s="18">
        <v>137529.07434000002</v>
      </c>
      <c r="F90" s="18">
        <v>138480.96491000001</v>
      </c>
      <c r="G90" s="18">
        <v>139819.42088000002</v>
      </c>
      <c r="H90" s="61">
        <v>137529.07434000002</v>
      </c>
      <c r="I90" s="18">
        <v>138480.96491000001</v>
      </c>
      <c r="J90" s="18">
        <v>139819.42088000002</v>
      </c>
      <c r="K90" s="61">
        <v>153107</v>
      </c>
      <c r="L90" s="18">
        <v>150223</v>
      </c>
      <c r="M90" s="18">
        <v>151180.96491000001</v>
      </c>
      <c r="N90" s="18">
        <v>152519.42088000002</v>
      </c>
      <c r="O90" s="61">
        <v>150222.89074</v>
      </c>
      <c r="P90" s="18">
        <v>151180.96491000001</v>
      </c>
      <c r="Q90" s="18">
        <v>152519.42088000002</v>
      </c>
      <c r="R90" s="49"/>
      <c r="S90" s="18" t="s">
        <v>119</v>
      </c>
      <c r="T90" s="18"/>
      <c r="U90" s="90"/>
    </row>
    <row r="91" spans="1:21" outlineLevel="1" x14ac:dyDescent="0.2">
      <c r="A91" s="17"/>
      <c r="B91" s="14" t="s">
        <v>62</v>
      </c>
      <c r="C91" s="18">
        <v>30000</v>
      </c>
      <c r="D91" s="49"/>
      <c r="E91" s="18">
        <v>31243.333333333332</v>
      </c>
      <c r="F91" s="18">
        <v>31243.333333333332</v>
      </c>
      <c r="G91" s="18">
        <v>31243.333333333332</v>
      </c>
      <c r="H91" s="61">
        <v>31243.333333333332</v>
      </c>
      <c r="I91" s="18">
        <v>31243.333333333332</v>
      </c>
      <c r="J91" s="18">
        <v>31243.333333333332</v>
      </c>
      <c r="K91" s="61">
        <v>25829</v>
      </c>
      <c r="L91" s="18">
        <v>36393</v>
      </c>
      <c r="M91" s="18">
        <v>36393.333333333328</v>
      </c>
      <c r="N91" s="18">
        <v>36393.333333333328</v>
      </c>
      <c r="O91" s="61">
        <v>36393.333333333328</v>
      </c>
      <c r="P91" s="18">
        <v>36393.333333333328</v>
      </c>
      <c r="Q91" s="18">
        <v>36393.333333333328</v>
      </c>
      <c r="R91" s="49"/>
      <c r="S91" s="18"/>
      <c r="T91" s="18"/>
      <c r="U91" s="90"/>
    </row>
    <row r="92" spans="1:21" outlineLevel="1" x14ac:dyDescent="0.2">
      <c r="A92" s="17"/>
      <c r="B92" s="14" t="s">
        <v>63</v>
      </c>
      <c r="C92" s="18">
        <v>54000</v>
      </c>
      <c r="D92" s="49"/>
      <c r="E92" s="18">
        <v>56238</v>
      </c>
      <c r="F92" s="18">
        <v>56238</v>
      </c>
      <c r="G92" s="18">
        <v>56238</v>
      </c>
      <c r="H92" s="61">
        <v>56238</v>
      </c>
      <c r="I92" s="18">
        <v>56238</v>
      </c>
      <c r="J92" s="18">
        <v>56238</v>
      </c>
      <c r="K92" s="61">
        <v>65000</v>
      </c>
      <c r="L92" s="18">
        <v>65508</v>
      </c>
      <c r="M92" s="18">
        <v>65508</v>
      </c>
      <c r="N92" s="18">
        <v>65508</v>
      </c>
      <c r="O92" s="61">
        <v>65508</v>
      </c>
      <c r="P92" s="18">
        <v>65508</v>
      </c>
      <c r="Q92" s="18">
        <v>65508</v>
      </c>
      <c r="R92" s="49"/>
      <c r="S92" s="18"/>
      <c r="T92" s="18"/>
      <c r="U92" s="90"/>
    </row>
    <row r="93" spans="1:21" outlineLevel="1" x14ac:dyDescent="0.2">
      <c r="A93" s="17"/>
      <c r="B93" s="14" t="s">
        <v>194</v>
      </c>
      <c r="C93" s="18"/>
      <c r="D93" s="49"/>
      <c r="E93" s="18"/>
      <c r="F93" s="18"/>
      <c r="G93" s="18"/>
      <c r="H93" s="61"/>
      <c r="I93" s="18"/>
      <c r="J93" s="18"/>
      <c r="K93" s="61">
        <v>2820</v>
      </c>
      <c r="L93" s="18">
        <v>0</v>
      </c>
      <c r="M93" s="18"/>
      <c r="N93" s="18"/>
      <c r="O93" s="61"/>
      <c r="P93" s="18"/>
      <c r="Q93" s="18"/>
      <c r="R93" s="49"/>
      <c r="S93" s="18"/>
      <c r="T93" s="18"/>
      <c r="U93" s="90"/>
    </row>
    <row r="94" spans="1:21" s="83" customFormat="1" ht="36" outlineLevel="1" x14ac:dyDescent="0.2">
      <c r="A94" s="17"/>
      <c r="B94" s="14" t="s">
        <v>64</v>
      </c>
      <c r="C94" s="77">
        <v>235485</v>
      </c>
      <c r="D94" s="49"/>
      <c r="E94" s="77">
        <v>214291.35</v>
      </c>
      <c r="F94" s="77">
        <v>214291.35</v>
      </c>
      <c r="G94" s="77">
        <v>214291.35</v>
      </c>
      <c r="H94" s="122">
        <v>214291.35</v>
      </c>
      <c r="I94" s="85">
        <v>214291.35</v>
      </c>
      <c r="J94" s="85">
        <v>214291.35</v>
      </c>
      <c r="K94" s="64">
        <v>232458</v>
      </c>
      <c r="L94" s="19">
        <v>285669</v>
      </c>
      <c r="M94" s="85">
        <v>285669.47000000003</v>
      </c>
      <c r="N94" s="85">
        <v>285669.47000000003</v>
      </c>
      <c r="O94" s="122">
        <v>285669.47000000003</v>
      </c>
      <c r="P94" s="85">
        <v>285669.47000000003</v>
      </c>
      <c r="Q94" s="85">
        <v>285669.47000000003</v>
      </c>
      <c r="R94" s="49"/>
      <c r="S94" s="19"/>
      <c r="T94" s="73" t="s">
        <v>130</v>
      </c>
      <c r="U94" s="101" t="s">
        <v>131</v>
      </c>
    </row>
    <row r="95" spans="1:21" x14ac:dyDescent="0.2">
      <c r="A95" s="17"/>
      <c r="B95" s="20" t="s">
        <v>65</v>
      </c>
      <c r="C95" s="21">
        <f>SUM(C56:C94)</f>
        <v>8232621.2599999998</v>
      </c>
      <c r="D95" s="36"/>
      <c r="E95" s="21">
        <f t="shared" ref="E95:J95" si="24">SUM(E56:E94)</f>
        <v>8465550.0744682774</v>
      </c>
      <c r="F95" s="21">
        <f t="shared" si="24"/>
        <v>8517737.4749685265</v>
      </c>
      <c r="G95" s="21">
        <f t="shared" si="24"/>
        <v>8591118.3235237766</v>
      </c>
      <c r="H95" s="62">
        <f t="shared" si="24"/>
        <v>8465550.0744682774</v>
      </c>
      <c r="I95" s="22">
        <f t="shared" si="24"/>
        <v>8517737.4749685265</v>
      </c>
      <c r="J95" s="22">
        <f t="shared" si="24"/>
        <v>8591118.3235237766</v>
      </c>
      <c r="K95" s="62">
        <f>SUM(K56:K62,K70,K77,K82,K85,K87:K94)</f>
        <v>9414211</v>
      </c>
      <c r="L95" s="22">
        <f>SUM(L56:L62,L70,L77,L82,L85,L87:L94)</f>
        <v>9350101</v>
      </c>
      <c r="M95" s="22">
        <f>SUM(M56:M94)</f>
        <v>9402628.3516351953</v>
      </c>
      <c r="N95" s="22">
        <f>SUM(N56:N94)</f>
        <v>9476009.2001904435</v>
      </c>
      <c r="O95" s="62">
        <f>SUM(O56:O94)</f>
        <v>9350101.935264945</v>
      </c>
      <c r="P95" s="22">
        <f>SUM(P56:P94)</f>
        <v>9402628.3516351953</v>
      </c>
      <c r="Q95" s="22">
        <f>SUM(Q56:Q94)</f>
        <v>9476009.2001904435</v>
      </c>
      <c r="R95" s="36"/>
      <c r="S95" s="22"/>
      <c r="T95" s="22"/>
      <c r="U95" s="92"/>
    </row>
    <row r="96" spans="1:21" outlineLevel="1" x14ac:dyDescent="0.2">
      <c r="A96" s="17"/>
      <c r="B96" s="32"/>
      <c r="C96" s="29"/>
      <c r="D96" s="55"/>
      <c r="E96" s="29"/>
      <c r="F96" s="22"/>
      <c r="G96" s="22"/>
      <c r="H96" s="62"/>
      <c r="I96" s="22"/>
      <c r="J96" s="22"/>
      <c r="K96" s="62"/>
      <c r="L96" s="22"/>
      <c r="M96" s="22"/>
      <c r="N96" s="22"/>
      <c r="O96" s="62"/>
      <c r="P96" s="22"/>
      <c r="Q96" s="22"/>
      <c r="R96" s="37"/>
      <c r="S96" s="22"/>
      <c r="T96" s="22"/>
      <c r="U96" s="92"/>
    </row>
    <row r="97" spans="1:21" outlineLevel="1" x14ac:dyDescent="0.2">
      <c r="A97" s="16" t="s">
        <v>66</v>
      </c>
      <c r="B97" s="14"/>
      <c r="C97" s="15"/>
      <c r="D97" s="48"/>
      <c r="E97" s="15"/>
      <c r="F97" s="31"/>
      <c r="G97" s="31"/>
      <c r="H97" s="63"/>
      <c r="I97" s="31"/>
      <c r="J97" s="31"/>
      <c r="K97" s="63"/>
      <c r="L97" s="31"/>
      <c r="M97" s="31"/>
      <c r="N97" s="31"/>
      <c r="O97" s="63"/>
      <c r="P97" s="31"/>
      <c r="Q97" s="31"/>
      <c r="R97" s="50"/>
      <c r="S97" s="31"/>
      <c r="T97" s="31"/>
      <c r="U97" s="92"/>
    </row>
    <row r="98" spans="1:21" s="83" customFormat="1" ht="86.25" customHeight="1" outlineLevel="1" x14ac:dyDescent="0.2">
      <c r="A98" s="17"/>
      <c r="B98" s="14" t="s">
        <v>67</v>
      </c>
      <c r="C98" s="77">
        <v>241000</v>
      </c>
      <c r="D98" s="49"/>
      <c r="E98" s="77">
        <v>192800</v>
      </c>
      <c r="F98" s="77">
        <v>192800</v>
      </c>
      <c r="G98" s="77">
        <v>192800</v>
      </c>
      <c r="H98" s="76">
        <v>192800</v>
      </c>
      <c r="I98" s="77">
        <v>192800</v>
      </c>
      <c r="J98" s="77">
        <v>192800</v>
      </c>
      <c r="K98" s="61">
        <v>301061.42410015652</v>
      </c>
      <c r="L98" s="18">
        <v>301061</v>
      </c>
      <c r="M98" s="77">
        <v>301061.42410015652</v>
      </c>
      <c r="N98" s="77">
        <v>301061.42410015652</v>
      </c>
      <c r="O98" s="76">
        <v>310773.0829420971</v>
      </c>
      <c r="P98" s="77">
        <v>310773.0829420971</v>
      </c>
      <c r="Q98" s="77">
        <v>310773.0829420971</v>
      </c>
      <c r="R98" s="49"/>
      <c r="S98" s="18"/>
      <c r="T98" s="74" t="s">
        <v>132</v>
      </c>
      <c r="U98" s="96" t="s">
        <v>133</v>
      </c>
    </row>
    <row r="99" spans="1:21" outlineLevel="1" x14ac:dyDescent="0.2">
      <c r="A99" s="17"/>
      <c r="B99" s="14" t="s">
        <v>68</v>
      </c>
      <c r="C99" s="18">
        <v>430000</v>
      </c>
      <c r="D99" s="49"/>
      <c r="E99" s="18">
        <v>301000</v>
      </c>
      <c r="F99" s="18">
        <v>301000</v>
      </c>
      <c r="G99" s="18">
        <v>301000</v>
      </c>
      <c r="H99" s="61">
        <v>301000</v>
      </c>
      <c r="I99" s="18">
        <v>301000</v>
      </c>
      <c r="J99" s="18">
        <v>301000</v>
      </c>
      <c r="K99" s="61">
        <v>420959</v>
      </c>
      <c r="L99" s="18">
        <v>537164</v>
      </c>
      <c r="M99" s="18">
        <v>537163.53677621286</v>
      </c>
      <c r="N99" s="18">
        <v>537163.53677621286</v>
      </c>
      <c r="O99" s="61">
        <v>554491.39280125208</v>
      </c>
      <c r="P99" s="18">
        <v>554491.39280125208</v>
      </c>
      <c r="Q99" s="18">
        <v>554491.39280125208</v>
      </c>
      <c r="R99" s="49"/>
      <c r="S99" s="18"/>
      <c r="T99" s="18"/>
      <c r="U99" s="90"/>
    </row>
    <row r="100" spans="1:21" outlineLevel="1" x14ac:dyDescent="0.2">
      <c r="A100" s="17"/>
      <c r="B100" s="14" t="s">
        <v>69</v>
      </c>
      <c r="C100" s="18">
        <v>35830</v>
      </c>
      <c r="D100" s="49"/>
      <c r="E100" s="18">
        <v>35830</v>
      </c>
      <c r="F100" s="18">
        <v>35830</v>
      </c>
      <c r="G100" s="18">
        <v>35830</v>
      </c>
      <c r="H100" s="61">
        <v>35830</v>
      </c>
      <c r="I100" s="18">
        <v>35830</v>
      </c>
      <c r="J100" s="18">
        <v>35830</v>
      </c>
      <c r="K100" s="61">
        <v>44759.464006259783</v>
      </c>
      <c r="L100" s="18">
        <v>44759</v>
      </c>
      <c r="M100" s="18">
        <v>44759.464006259783</v>
      </c>
      <c r="N100" s="18">
        <v>44759.464006259783</v>
      </c>
      <c r="O100" s="61">
        <v>46203.317683881069</v>
      </c>
      <c r="P100" s="18">
        <v>46203.317683881069</v>
      </c>
      <c r="Q100" s="18">
        <v>46203.317683881069</v>
      </c>
      <c r="R100" s="49"/>
      <c r="S100" s="18"/>
      <c r="T100" s="18"/>
      <c r="U100" s="90"/>
    </row>
    <row r="101" spans="1:21" outlineLevel="1" x14ac:dyDescent="0.2">
      <c r="A101" s="17"/>
      <c r="B101" s="14" t="s">
        <v>70</v>
      </c>
      <c r="C101" s="18">
        <v>31000</v>
      </c>
      <c r="D101" s="49"/>
      <c r="E101" s="18">
        <v>31000</v>
      </c>
      <c r="F101" s="18">
        <v>31000</v>
      </c>
      <c r="G101" s="18">
        <v>31000</v>
      </c>
      <c r="H101" s="61">
        <v>31000</v>
      </c>
      <c r="I101" s="18">
        <v>31000</v>
      </c>
      <c r="J101" s="18">
        <v>31000</v>
      </c>
      <c r="K101" s="61">
        <v>38725.743348982789</v>
      </c>
      <c r="L101" s="18">
        <v>38726</v>
      </c>
      <c r="M101" s="18">
        <v>38725.743348982789</v>
      </c>
      <c r="N101" s="18">
        <v>38725.743348982789</v>
      </c>
      <c r="O101" s="61">
        <v>39974.960876369332</v>
      </c>
      <c r="P101" s="18">
        <v>39974.960876369332</v>
      </c>
      <c r="Q101" s="18">
        <v>39974.960876369332</v>
      </c>
      <c r="R101" s="49"/>
      <c r="S101" s="18"/>
      <c r="T101" s="18"/>
      <c r="U101" s="90"/>
    </row>
    <row r="102" spans="1:21" outlineLevel="1" x14ac:dyDescent="0.2">
      <c r="A102" s="17"/>
      <c r="B102" s="14" t="s">
        <v>71</v>
      </c>
      <c r="C102" s="18">
        <v>400000</v>
      </c>
      <c r="D102" s="49"/>
      <c r="E102" s="18">
        <v>406197.18309859151</v>
      </c>
      <c r="F102" s="18">
        <v>406197.18309859151</v>
      </c>
      <c r="G102" s="18">
        <v>406197.18309859151</v>
      </c>
      <c r="H102" s="64">
        <v>419092.33176838816</v>
      </c>
      <c r="I102" s="19">
        <v>419092.33176838816</v>
      </c>
      <c r="J102" s="19">
        <v>419092.33176838816</v>
      </c>
      <c r="K102" s="64">
        <v>499687.01095461665</v>
      </c>
      <c r="L102" s="19">
        <v>499687</v>
      </c>
      <c r="M102" s="19">
        <v>499687.01095461665</v>
      </c>
      <c r="N102" s="19">
        <v>499687.01095461665</v>
      </c>
      <c r="O102" s="64">
        <v>515805.94679186237</v>
      </c>
      <c r="P102" s="19">
        <v>515805.94679186237</v>
      </c>
      <c r="Q102" s="19">
        <v>515805.94679186237</v>
      </c>
      <c r="R102" s="49"/>
      <c r="S102" s="19"/>
      <c r="T102" s="19"/>
      <c r="U102" s="91"/>
    </row>
    <row r="103" spans="1:21" x14ac:dyDescent="0.2">
      <c r="A103" s="17"/>
      <c r="B103" s="20" t="s">
        <v>72</v>
      </c>
      <c r="C103" s="21">
        <f>SUM(C98:C102)</f>
        <v>1137830</v>
      </c>
      <c r="D103" s="36"/>
      <c r="E103" s="21">
        <f t="shared" ref="E103:Q103" si="25">SUM(E98:E102)</f>
        <v>966827.18309859151</v>
      </c>
      <c r="F103" s="21">
        <f t="shared" si="25"/>
        <v>966827.18309859151</v>
      </c>
      <c r="G103" s="21">
        <f t="shared" si="25"/>
        <v>966827.18309859151</v>
      </c>
      <c r="H103" s="62">
        <f t="shared" si="25"/>
        <v>979722.33176838816</v>
      </c>
      <c r="I103" s="22">
        <f t="shared" si="25"/>
        <v>979722.33176838816</v>
      </c>
      <c r="J103" s="22">
        <f t="shared" si="25"/>
        <v>979722.33176838816</v>
      </c>
      <c r="K103" s="62">
        <f t="shared" si="25"/>
        <v>1305192.6424100157</v>
      </c>
      <c r="L103" s="22">
        <f t="shared" si="25"/>
        <v>1421397</v>
      </c>
      <c r="M103" s="22">
        <f t="shared" si="25"/>
        <v>1421397.1791862287</v>
      </c>
      <c r="N103" s="22">
        <f t="shared" si="25"/>
        <v>1421397.1791862287</v>
      </c>
      <c r="O103" s="62">
        <f t="shared" si="25"/>
        <v>1467248.7010954618</v>
      </c>
      <c r="P103" s="22">
        <f t="shared" si="25"/>
        <v>1467248.7010954618</v>
      </c>
      <c r="Q103" s="22">
        <f t="shared" si="25"/>
        <v>1467248.7010954618</v>
      </c>
      <c r="R103" s="36"/>
      <c r="S103" s="22"/>
      <c r="T103" s="22"/>
      <c r="U103" s="92"/>
    </row>
    <row r="104" spans="1:21" outlineLevel="1" x14ac:dyDescent="0.2">
      <c r="A104" s="13"/>
      <c r="B104" s="28"/>
      <c r="C104" s="15"/>
      <c r="D104" s="48"/>
      <c r="E104" s="15"/>
      <c r="F104" s="31"/>
      <c r="G104" s="31"/>
      <c r="H104" s="63"/>
      <c r="I104" s="31"/>
      <c r="J104" s="31"/>
      <c r="K104" s="63"/>
      <c r="L104" s="31"/>
      <c r="M104" s="31"/>
      <c r="N104" s="31"/>
      <c r="O104" s="63"/>
      <c r="P104" s="31"/>
      <c r="Q104" s="31"/>
      <c r="R104" s="50"/>
      <c r="S104" s="31"/>
      <c r="T104" s="31"/>
      <c r="U104" s="92"/>
    </row>
    <row r="105" spans="1:21" outlineLevel="1" x14ac:dyDescent="0.2">
      <c r="A105" s="16" t="s">
        <v>73</v>
      </c>
      <c r="B105" s="14"/>
      <c r="C105" s="18"/>
      <c r="D105" s="49"/>
      <c r="E105" s="18"/>
      <c r="F105" s="18"/>
      <c r="G105" s="18"/>
      <c r="H105" s="61"/>
      <c r="I105" s="18"/>
      <c r="J105" s="18"/>
      <c r="K105" s="61"/>
      <c r="L105" s="18"/>
      <c r="M105" s="18"/>
      <c r="N105" s="18"/>
      <c r="O105" s="61"/>
      <c r="P105" s="18"/>
      <c r="Q105" s="18"/>
      <c r="R105" s="49"/>
      <c r="S105" s="18"/>
      <c r="T105" s="18"/>
      <c r="U105" s="90"/>
    </row>
    <row r="106" spans="1:21" s="83" customFormat="1" ht="48" outlineLevel="1" x14ac:dyDescent="0.2">
      <c r="A106" s="17"/>
      <c r="B106" s="14" t="s">
        <v>74</v>
      </c>
      <c r="C106" s="77">
        <v>855911</v>
      </c>
      <c r="D106" s="49"/>
      <c r="E106" s="77">
        <v>724728</v>
      </c>
      <c r="F106" s="77">
        <v>724728</v>
      </c>
      <c r="G106" s="77">
        <v>724728</v>
      </c>
      <c r="H106" s="76">
        <v>724728</v>
      </c>
      <c r="I106" s="77">
        <v>724728</v>
      </c>
      <c r="J106" s="77">
        <v>724728</v>
      </c>
      <c r="K106" s="61">
        <v>1225304</v>
      </c>
      <c r="L106" s="18">
        <v>1225308</v>
      </c>
      <c r="M106" s="77">
        <v>1225308</v>
      </c>
      <c r="N106" s="77">
        <v>1225308</v>
      </c>
      <c r="O106" s="76">
        <v>1225308</v>
      </c>
      <c r="P106" s="77">
        <v>1225308</v>
      </c>
      <c r="Q106" s="77">
        <v>1225308</v>
      </c>
      <c r="R106" s="49"/>
      <c r="S106" s="18" t="s">
        <v>120</v>
      </c>
      <c r="T106" s="102" t="s">
        <v>134</v>
      </c>
      <c r="U106" s="88" t="s">
        <v>135</v>
      </c>
    </row>
    <row r="107" spans="1:21" s="83" customFormat="1" outlineLevel="1" x14ac:dyDescent="0.2">
      <c r="A107" s="17"/>
      <c r="B107" s="14" t="s">
        <v>193</v>
      </c>
      <c r="C107" s="77"/>
      <c r="D107" s="49"/>
      <c r="E107" s="77"/>
      <c r="F107" s="77"/>
      <c r="G107" s="77"/>
      <c r="H107" s="76"/>
      <c r="I107" s="77"/>
      <c r="J107" s="77"/>
      <c r="K107" s="61">
        <v>133666</v>
      </c>
      <c r="L107" s="18">
        <v>0</v>
      </c>
      <c r="M107" s="77"/>
      <c r="N107" s="77"/>
      <c r="O107" s="76"/>
      <c r="P107" s="77"/>
      <c r="Q107" s="77"/>
      <c r="R107" s="49"/>
      <c r="S107" s="18"/>
      <c r="T107" s="102"/>
      <c r="U107" s="88"/>
    </row>
    <row r="108" spans="1:21" s="83" customFormat="1" ht="84" outlineLevel="1" x14ac:dyDescent="0.2">
      <c r="A108" s="17"/>
      <c r="B108" s="14" t="s">
        <v>75</v>
      </c>
      <c r="C108" s="77">
        <v>107000</v>
      </c>
      <c r="D108" s="49"/>
      <c r="E108" s="77">
        <v>39900</v>
      </c>
      <c r="F108" s="77">
        <v>39900</v>
      </c>
      <c r="G108" s="77">
        <v>39900</v>
      </c>
      <c r="H108" s="76">
        <v>39900</v>
      </c>
      <c r="I108" s="77">
        <v>39900</v>
      </c>
      <c r="J108" s="77">
        <v>39900</v>
      </c>
      <c r="K108" s="61">
        <v>0</v>
      </c>
      <c r="L108" s="18">
        <v>115210</v>
      </c>
      <c r="M108" s="77">
        <v>115210</v>
      </c>
      <c r="N108" s="77">
        <v>115210</v>
      </c>
      <c r="O108" s="76">
        <v>115210</v>
      </c>
      <c r="P108" s="77">
        <v>115210</v>
      </c>
      <c r="Q108" s="77">
        <v>115210</v>
      </c>
      <c r="R108" s="49"/>
      <c r="S108" s="18"/>
      <c r="T108" s="69" t="s">
        <v>136</v>
      </c>
      <c r="U108" s="96" t="s">
        <v>137</v>
      </c>
    </row>
    <row r="109" spans="1:21" s="83" customFormat="1" ht="36" outlineLevel="1" x14ac:dyDescent="0.2">
      <c r="A109" s="17"/>
      <c r="B109" s="14" t="s">
        <v>76</v>
      </c>
      <c r="C109" s="77">
        <v>184500</v>
      </c>
      <c r="D109" s="49"/>
      <c r="E109" s="77">
        <v>190035</v>
      </c>
      <c r="F109" s="77">
        <v>190035</v>
      </c>
      <c r="G109" s="77">
        <v>190035</v>
      </c>
      <c r="H109" s="76">
        <v>190035</v>
      </c>
      <c r="I109" s="77">
        <v>190035</v>
      </c>
      <c r="J109" s="77">
        <v>190035</v>
      </c>
      <c r="K109" s="61">
        <v>230481</v>
      </c>
      <c r="L109" s="18">
        <v>200035</v>
      </c>
      <c r="M109" s="77">
        <v>200035</v>
      </c>
      <c r="N109" s="77">
        <v>200035</v>
      </c>
      <c r="O109" s="76">
        <v>200035</v>
      </c>
      <c r="P109" s="77">
        <v>200035</v>
      </c>
      <c r="Q109" s="77">
        <v>200035</v>
      </c>
      <c r="R109" s="49"/>
      <c r="S109" s="18"/>
      <c r="T109" s="75" t="s">
        <v>139</v>
      </c>
      <c r="U109" s="95" t="s">
        <v>138</v>
      </c>
    </row>
    <row r="110" spans="1:21" s="83" customFormat="1" ht="56.25" outlineLevel="1" x14ac:dyDescent="0.2">
      <c r="A110" s="17"/>
      <c r="B110" s="14" t="s">
        <v>77</v>
      </c>
      <c r="C110" s="77">
        <v>160000</v>
      </c>
      <c r="D110" s="49"/>
      <c r="E110" s="77">
        <v>80000</v>
      </c>
      <c r="F110" s="77">
        <v>80000</v>
      </c>
      <c r="G110" s="77">
        <v>80000</v>
      </c>
      <c r="H110" s="76">
        <v>100000</v>
      </c>
      <c r="I110" s="77">
        <v>100000</v>
      </c>
      <c r="J110" s="77">
        <v>100000</v>
      </c>
      <c r="K110" s="61">
        <v>199875</v>
      </c>
      <c r="L110" s="18">
        <v>174800</v>
      </c>
      <c r="M110" s="77">
        <v>174800</v>
      </c>
      <c r="N110" s="77">
        <v>174800</v>
      </c>
      <c r="O110" s="76">
        <v>174800</v>
      </c>
      <c r="P110" s="77">
        <v>174800</v>
      </c>
      <c r="Q110" s="77">
        <v>174800</v>
      </c>
      <c r="R110" s="49"/>
      <c r="S110" s="18"/>
      <c r="T110" s="69" t="s">
        <v>140</v>
      </c>
      <c r="U110" s="95" t="s">
        <v>141</v>
      </c>
    </row>
    <row r="111" spans="1:21" s="83" customFormat="1" ht="48" outlineLevel="1" x14ac:dyDescent="0.2">
      <c r="A111" s="17"/>
      <c r="B111" s="14" t="s">
        <v>78</v>
      </c>
      <c r="C111" s="77">
        <v>15000</v>
      </c>
      <c r="D111" s="49"/>
      <c r="E111" s="77">
        <v>15450</v>
      </c>
      <c r="F111" s="77">
        <v>15450</v>
      </c>
      <c r="G111" s="77">
        <v>15450</v>
      </c>
      <c r="H111" s="122">
        <v>15450</v>
      </c>
      <c r="I111" s="85">
        <v>15450</v>
      </c>
      <c r="J111" s="85">
        <v>15450</v>
      </c>
      <c r="K111" s="64">
        <v>0</v>
      </c>
      <c r="L111" s="19">
        <v>20450</v>
      </c>
      <c r="M111" s="85">
        <v>20450</v>
      </c>
      <c r="N111" s="85">
        <v>20450</v>
      </c>
      <c r="O111" s="122">
        <v>20450</v>
      </c>
      <c r="P111" s="85">
        <v>20450</v>
      </c>
      <c r="Q111" s="85">
        <v>20450</v>
      </c>
      <c r="R111" s="49"/>
      <c r="S111" s="19"/>
      <c r="T111" s="80" t="s">
        <v>161</v>
      </c>
      <c r="U111" s="88" t="s">
        <v>160</v>
      </c>
    </row>
    <row r="112" spans="1:21" x14ac:dyDescent="0.2">
      <c r="A112" s="17"/>
      <c r="B112" s="20" t="s">
        <v>79</v>
      </c>
      <c r="C112" s="21">
        <f>SUM(C106:C111)</f>
        <v>1322411</v>
      </c>
      <c r="D112" s="36"/>
      <c r="E112" s="21">
        <f t="shared" ref="E112:Q112" si="26">SUM(E106:E111)</f>
        <v>1050113</v>
      </c>
      <c r="F112" s="21">
        <f t="shared" si="26"/>
        <v>1050113</v>
      </c>
      <c r="G112" s="21">
        <f t="shared" si="26"/>
        <v>1050113</v>
      </c>
      <c r="H112" s="62">
        <f t="shared" ref="H112:I112" si="27">SUM(H106:H111)</f>
        <v>1070113</v>
      </c>
      <c r="I112" s="22">
        <f t="shared" si="27"/>
        <v>1070113</v>
      </c>
      <c r="J112" s="22">
        <f t="shared" si="26"/>
        <v>1070113</v>
      </c>
      <c r="K112" s="62">
        <f t="shared" ref="K112:M112" si="28">SUM(K106:K111)</f>
        <v>1789326</v>
      </c>
      <c r="L112" s="22">
        <f>SUM(L106:L111)</f>
        <v>1735803</v>
      </c>
      <c r="M112" s="22">
        <f t="shared" si="28"/>
        <v>1735803</v>
      </c>
      <c r="N112" s="22">
        <f t="shared" si="26"/>
        <v>1735803</v>
      </c>
      <c r="O112" s="62">
        <f t="shared" ref="O112:P112" si="29">SUM(O106:O111)</f>
        <v>1735803</v>
      </c>
      <c r="P112" s="22">
        <f t="shared" si="29"/>
        <v>1735803</v>
      </c>
      <c r="Q112" s="22">
        <f t="shared" si="26"/>
        <v>1735803</v>
      </c>
      <c r="R112" s="36"/>
      <c r="S112" s="18"/>
      <c r="T112" s="18"/>
      <c r="U112" s="90"/>
    </row>
    <row r="113" spans="1:25" outlineLevel="1" x14ac:dyDescent="0.2">
      <c r="A113" s="17"/>
      <c r="B113" s="28"/>
      <c r="C113" s="29"/>
      <c r="D113" s="55"/>
      <c r="E113" s="29"/>
      <c r="F113" s="22"/>
      <c r="G113" s="22"/>
      <c r="H113" s="62"/>
      <c r="I113" s="22"/>
      <c r="J113" s="22"/>
      <c r="K113" s="62"/>
      <c r="L113" s="22"/>
      <c r="M113" s="22"/>
      <c r="N113" s="22"/>
      <c r="O113" s="62"/>
      <c r="P113" s="22"/>
      <c r="Q113" s="22"/>
      <c r="R113" s="37"/>
      <c r="S113" s="22"/>
      <c r="T113" s="22"/>
      <c r="U113" s="92"/>
    </row>
    <row r="114" spans="1:25" outlineLevel="1" x14ac:dyDescent="0.2">
      <c r="A114" s="16" t="s">
        <v>80</v>
      </c>
      <c r="B114" s="14"/>
      <c r="C114" s="15"/>
      <c r="D114" s="48"/>
      <c r="E114" s="15"/>
      <c r="F114" s="31"/>
      <c r="G114" s="31"/>
      <c r="H114" s="63"/>
      <c r="I114" s="31"/>
      <c r="J114" s="31"/>
      <c r="K114" s="63"/>
      <c r="L114" s="31"/>
      <c r="M114" s="31"/>
      <c r="N114" s="31"/>
      <c r="O114" s="63"/>
      <c r="P114" s="31"/>
      <c r="Q114" s="31"/>
      <c r="R114" s="50"/>
      <c r="S114" s="31"/>
      <c r="T114" s="31"/>
      <c r="U114" s="92"/>
    </row>
    <row r="115" spans="1:25" s="83" customFormat="1" ht="108" outlineLevel="1" x14ac:dyDescent="0.2">
      <c r="A115" s="17"/>
      <c r="B115" s="14" t="s">
        <v>81</v>
      </c>
      <c r="C115" s="77">
        <v>352000</v>
      </c>
      <c r="D115" s="49"/>
      <c r="E115" s="77">
        <v>246399.99999999997</v>
      </c>
      <c r="F115" s="77">
        <v>246399.99999999997</v>
      </c>
      <c r="G115" s="77">
        <v>246399.99999999997</v>
      </c>
      <c r="H115" s="76">
        <v>246399.99999999997</v>
      </c>
      <c r="I115" s="77">
        <v>246399.99999999997</v>
      </c>
      <c r="J115" s="77">
        <v>246399.99999999997</v>
      </c>
      <c r="K115" s="61">
        <v>445110</v>
      </c>
      <c r="L115" s="18">
        <v>395752</v>
      </c>
      <c r="M115" s="77">
        <v>395752.11267605639</v>
      </c>
      <c r="N115" s="77">
        <v>395752.11267605639</v>
      </c>
      <c r="O115" s="76">
        <v>408518.30985915504</v>
      </c>
      <c r="P115" s="77">
        <v>408518.30985915504</v>
      </c>
      <c r="Q115" s="77">
        <v>408518.30985915504</v>
      </c>
      <c r="R115" s="49"/>
      <c r="S115" s="18"/>
      <c r="T115" s="82" t="s">
        <v>158</v>
      </c>
      <c r="U115" s="96" t="s">
        <v>159</v>
      </c>
    </row>
    <row r="116" spans="1:25" outlineLevel="1" x14ac:dyDescent="0.2">
      <c r="A116" s="17"/>
      <c r="B116" s="14" t="s">
        <v>82</v>
      </c>
      <c r="C116" s="18">
        <v>40000</v>
      </c>
      <c r="D116" s="49"/>
      <c r="E116" s="18">
        <v>41657.777777777781</v>
      </c>
      <c r="F116" s="18">
        <v>41657.777777777781</v>
      </c>
      <c r="G116" s="18">
        <v>41657.777777777781</v>
      </c>
      <c r="H116" s="61">
        <v>41657.777777777781</v>
      </c>
      <c r="I116" s="18">
        <v>41657.777777777781</v>
      </c>
      <c r="J116" s="18">
        <v>41657.777777777781</v>
      </c>
      <c r="K116" s="61">
        <v>49969</v>
      </c>
      <c r="L116" s="18">
        <v>48524</v>
      </c>
      <c r="M116" s="18">
        <v>48524.444444444453</v>
      </c>
      <c r="N116" s="18">
        <v>48524.444444444453</v>
      </c>
      <c r="O116" s="61">
        <v>48524.444444444453</v>
      </c>
      <c r="P116" s="18">
        <v>48524.444444444453</v>
      </c>
      <c r="Q116" s="18">
        <v>48524.444444444453</v>
      </c>
      <c r="R116" s="49"/>
      <c r="S116" s="18"/>
      <c r="T116" s="18"/>
      <c r="U116" s="90"/>
      <c r="Y116" s="70"/>
    </row>
    <row r="117" spans="1:25" s="83" customFormat="1" outlineLevel="1" x14ac:dyDescent="0.2">
      <c r="A117" s="17"/>
      <c r="B117" s="14" t="s">
        <v>83</v>
      </c>
      <c r="C117" s="77">
        <v>40000</v>
      </c>
      <c r="D117" s="49"/>
      <c r="E117" s="77">
        <v>55000</v>
      </c>
      <c r="F117" s="77">
        <v>55000</v>
      </c>
      <c r="G117" s="77">
        <v>55000</v>
      </c>
      <c r="H117" s="76">
        <v>55000</v>
      </c>
      <c r="I117" s="77">
        <v>55000</v>
      </c>
      <c r="J117" s="77">
        <v>55000</v>
      </c>
      <c r="K117" s="61">
        <v>74769</v>
      </c>
      <c r="L117" s="18">
        <v>63524</v>
      </c>
      <c r="M117" s="77">
        <v>63524.444444444453</v>
      </c>
      <c r="N117" s="77">
        <v>63524.444444444453</v>
      </c>
      <c r="O117" s="76">
        <v>63524.444444444453</v>
      </c>
      <c r="P117" s="77">
        <v>63524.444444444453</v>
      </c>
      <c r="Q117" s="77">
        <v>63524.444444444453</v>
      </c>
      <c r="R117" s="49"/>
      <c r="S117" s="18" t="s">
        <v>203</v>
      </c>
      <c r="T117" s="81" t="s">
        <v>156</v>
      </c>
      <c r="U117" s="95" t="s">
        <v>157</v>
      </c>
    </row>
    <row r="118" spans="1:25" outlineLevel="1" x14ac:dyDescent="0.2">
      <c r="A118" s="17"/>
      <c r="B118" s="14" t="s">
        <v>84</v>
      </c>
      <c r="C118" s="18">
        <v>18000</v>
      </c>
      <c r="D118" s="49"/>
      <c r="E118" s="18">
        <v>18746</v>
      </c>
      <c r="F118" s="18">
        <v>18746</v>
      </c>
      <c r="G118" s="18">
        <v>18746</v>
      </c>
      <c r="H118" s="61">
        <v>18746</v>
      </c>
      <c r="I118" s="18">
        <v>18746</v>
      </c>
      <c r="J118" s="18">
        <v>18746</v>
      </c>
      <c r="K118" s="61">
        <v>22486</v>
      </c>
      <c r="L118" s="18">
        <v>21836</v>
      </c>
      <c r="M118" s="18">
        <v>21836</v>
      </c>
      <c r="N118" s="18">
        <v>21836</v>
      </c>
      <c r="O118" s="61">
        <v>21836</v>
      </c>
      <c r="P118" s="18">
        <v>21836</v>
      </c>
      <c r="Q118" s="18">
        <v>21836</v>
      </c>
      <c r="R118" s="49"/>
      <c r="S118" s="18"/>
      <c r="T118" s="18"/>
      <c r="U118" s="90"/>
    </row>
    <row r="119" spans="1:25" s="83" customFormat="1" ht="60" outlineLevel="1" x14ac:dyDescent="0.2">
      <c r="A119" s="17"/>
      <c r="B119" s="14" t="s">
        <v>85</v>
      </c>
      <c r="C119" s="77">
        <v>50000</v>
      </c>
      <c r="D119" s="49"/>
      <c r="E119" s="77">
        <v>52072.222222222219</v>
      </c>
      <c r="F119" s="77">
        <v>52072.222222222219</v>
      </c>
      <c r="G119" s="77">
        <v>52072.222222222219</v>
      </c>
      <c r="H119" s="76">
        <v>52072.222222222219</v>
      </c>
      <c r="I119" s="77">
        <v>52072.222222222219</v>
      </c>
      <c r="J119" s="77">
        <v>52072.222222222219</v>
      </c>
      <c r="K119" s="61">
        <v>34120</v>
      </c>
      <c r="L119" s="18">
        <v>67000</v>
      </c>
      <c r="M119" s="77">
        <v>67000</v>
      </c>
      <c r="N119" s="77">
        <v>67000</v>
      </c>
      <c r="O119" s="76">
        <v>67000</v>
      </c>
      <c r="P119" s="77">
        <v>67000</v>
      </c>
      <c r="Q119" s="77">
        <v>67000</v>
      </c>
      <c r="R119" s="49"/>
      <c r="S119" s="18"/>
      <c r="T119" s="68" t="s">
        <v>154</v>
      </c>
      <c r="U119" s="96" t="s">
        <v>155</v>
      </c>
      <c r="V119" s="100"/>
      <c r="W119" s="100"/>
    </row>
    <row r="120" spans="1:25" s="83" customFormat="1" ht="84" outlineLevel="1" x14ac:dyDescent="0.2">
      <c r="A120" s="17"/>
      <c r="B120" s="14" t="s">
        <v>86</v>
      </c>
      <c r="C120" s="77">
        <v>300000</v>
      </c>
      <c r="D120" s="49"/>
      <c r="E120" s="77">
        <v>180000</v>
      </c>
      <c r="F120" s="77">
        <v>180000</v>
      </c>
      <c r="G120" s="77">
        <v>180000</v>
      </c>
      <c r="H120" s="122">
        <v>180000</v>
      </c>
      <c r="I120" s="85">
        <v>180000</v>
      </c>
      <c r="J120" s="85">
        <v>180000</v>
      </c>
      <c r="K120" s="64">
        <v>241979</v>
      </c>
      <c r="L120" s="19">
        <v>337289</v>
      </c>
      <c r="M120" s="85">
        <v>337288.73239436623</v>
      </c>
      <c r="N120" s="85">
        <v>337288.73239436623</v>
      </c>
      <c r="O120" s="122">
        <v>348169.01408450713</v>
      </c>
      <c r="P120" s="85">
        <v>348169.01408450713</v>
      </c>
      <c r="Q120" s="77">
        <v>348169.01408450713</v>
      </c>
      <c r="R120" s="49"/>
      <c r="S120" s="160"/>
      <c r="T120" s="80" t="s">
        <v>152</v>
      </c>
      <c r="U120" s="96" t="s">
        <v>153</v>
      </c>
    </row>
    <row r="121" spans="1:25" x14ac:dyDescent="0.2">
      <c r="A121" s="17"/>
      <c r="B121" s="20" t="s">
        <v>87</v>
      </c>
      <c r="C121" s="21">
        <f>SUM(C115:C120)</f>
        <v>800000</v>
      </c>
      <c r="D121" s="36"/>
      <c r="E121" s="21">
        <f t="shared" ref="E121:Q121" si="30">SUM(E115:E120)</f>
        <v>593876</v>
      </c>
      <c r="F121" s="21">
        <f t="shared" si="30"/>
        <v>593876</v>
      </c>
      <c r="G121" s="21">
        <f t="shared" si="30"/>
        <v>593876</v>
      </c>
      <c r="H121" s="62">
        <f t="shared" ref="H121:I121" si="31">SUM(H115:H120)</f>
        <v>593876</v>
      </c>
      <c r="I121" s="22">
        <f t="shared" si="31"/>
        <v>593876</v>
      </c>
      <c r="J121" s="22">
        <f t="shared" si="30"/>
        <v>593876</v>
      </c>
      <c r="K121" s="62">
        <f t="shared" ref="K121:M121" si="32">SUM(K115:K120)</f>
        <v>868433</v>
      </c>
      <c r="L121" s="22">
        <f>SUM(L115:L120)</f>
        <v>933925</v>
      </c>
      <c r="M121" s="22">
        <f t="shared" si="32"/>
        <v>933925.73395931162</v>
      </c>
      <c r="N121" s="22">
        <f t="shared" si="30"/>
        <v>933925.73395931162</v>
      </c>
      <c r="O121" s="62">
        <f t="shared" ref="O121:P121" si="33">SUM(O115:O120)</f>
        <v>957572.2128325511</v>
      </c>
      <c r="P121" s="22">
        <f t="shared" si="33"/>
        <v>957572.2128325511</v>
      </c>
      <c r="Q121" s="21">
        <f t="shared" si="30"/>
        <v>957572.2128325511</v>
      </c>
      <c r="R121" s="36"/>
      <c r="S121" s="22"/>
      <c r="T121" s="22"/>
      <c r="U121" s="92"/>
    </row>
    <row r="122" spans="1:25" outlineLevel="1" x14ac:dyDescent="0.2">
      <c r="A122" s="17"/>
      <c r="B122" s="28"/>
      <c r="C122" s="22"/>
      <c r="D122" s="37"/>
      <c r="E122" s="22"/>
      <c r="F122" s="22"/>
      <c r="G122" s="22"/>
      <c r="H122" s="62"/>
      <c r="I122" s="22"/>
      <c r="J122" s="22"/>
      <c r="K122" s="62"/>
      <c r="L122" s="22"/>
      <c r="M122" s="22"/>
      <c r="N122" s="22"/>
      <c r="O122" s="62"/>
      <c r="P122" s="22"/>
      <c r="Q122" s="22"/>
      <c r="R122" s="37"/>
      <c r="S122" s="22"/>
      <c r="T122" s="22"/>
      <c r="U122" s="92"/>
    </row>
    <row r="123" spans="1:25" outlineLevel="1" x14ac:dyDescent="0.2">
      <c r="A123" s="16" t="s">
        <v>88</v>
      </c>
      <c r="B123" s="14"/>
      <c r="C123" s="15"/>
      <c r="D123" s="48"/>
      <c r="E123" s="15"/>
      <c r="F123" s="31"/>
      <c r="G123" s="31"/>
      <c r="H123" s="63"/>
      <c r="I123" s="31"/>
      <c r="J123" s="31"/>
      <c r="K123" s="63"/>
      <c r="L123" s="31"/>
      <c r="M123" s="31"/>
      <c r="N123" s="31"/>
      <c r="O123" s="63"/>
      <c r="P123" s="31"/>
      <c r="Q123" s="31"/>
      <c r="R123" s="50"/>
      <c r="S123" s="31"/>
      <c r="T123" s="31"/>
      <c r="U123" s="92"/>
    </row>
    <row r="124" spans="1:25" outlineLevel="1" x14ac:dyDescent="0.2">
      <c r="A124" s="17"/>
      <c r="B124" s="14" t="s">
        <v>89</v>
      </c>
      <c r="C124" s="18">
        <v>120000</v>
      </c>
      <c r="D124" s="49"/>
      <c r="E124" s="18">
        <v>123600</v>
      </c>
      <c r="F124" s="18">
        <v>123600</v>
      </c>
      <c r="G124" s="18">
        <v>123600</v>
      </c>
      <c r="H124" s="61">
        <v>123600</v>
      </c>
      <c r="I124" s="18">
        <v>123600</v>
      </c>
      <c r="J124" s="18">
        <v>123600</v>
      </c>
      <c r="K124" s="61">
        <v>130470</v>
      </c>
      <c r="L124" s="18">
        <v>123600</v>
      </c>
      <c r="M124" s="18">
        <v>123600</v>
      </c>
      <c r="N124" s="18">
        <v>123600</v>
      </c>
      <c r="O124" s="61">
        <v>123600</v>
      </c>
      <c r="P124" s="18">
        <v>123600</v>
      </c>
      <c r="Q124" s="18">
        <v>123600</v>
      </c>
      <c r="R124" s="49"/>
      <c r="S124" s="18"/>
      <c r="T124" s="18"/>
      <c r="U124" s="90"/>
    </row>
    <row r="125" spans="1:25" s="83" customFormat="1" ht="33.75" outlineLevel="1" x14ac:dyDescent="0.2">
      <c r="A125" s="17"/>
      <c r="B125" s="14" t="s">
        <v>90</v>
      </c>
      <c r="C125" s="77">
        <v>95000</v>
      </c>
      <c r="D125" s="49"/>
      <c r="E125" s="77">
        <v>30000</v>
      </c>
      <c r="F125" s="77">
        <v>30000</v>
      </c>
      <c r="G125" s="77">
        <v>30000</v>
      </c>
      <c r="H125" s="76">
        <v>30000</v>
      </c>
      <c r="I125" s="77">
        <v>30000</v>
      </c>
      <c r="J125" s="77">
        <v>30000</v>
      </c>
      <c r="K125" s="61">
        <v>30000</v>
      </c>
      <c r="L125" s="18">
        <v>30000</v>
      </c>
      <c r="M125" s="77">
        <v>33000</v>
      </c>
      <c r="N125" s="77">
        <v>33000</v>
      </c>
      <c r="O125" s="76">
        <v>33000</v>
      </c>
      <c r="P125" s="77">
        <v>33000</v>
      </c>
      <c r="Q125" s="77">
        <v>33000</v>
      </c>
      <c r="R125" s="49"/>
      <c r="S125" s="18"/>
      <c r="T125" s="72" t="s">
        <v>150</v>
      </c>
      <c r="U125" s="88" t="s">
        <v>151</v>
      </c>
    </row>
    <row r="126" spans="1:25" outlineLevel="1" x14ac:dyDescent="0.2">
      <c r="A126" s="17"/>
      <c r="B126" s="14" t="s">
        <v>91</v>
      </c>
      <c r="C126" s="18">
        <v>2500</v>
      </c>
      <c r="D126" s="49"/>
      <c r="E126" s="18">
        <v>2575</v>
      </c>
      <c r="F126" s="18">
        <v>2575</v>
      </c>
      <c r="G126" s="18">
        <v>2575</v>
      </c>
      <c r="H126" s="61">
        <v>2575</v>
      </c>
      <c r="I126" s="18">
        <v>2575</v>
      </c>
      <c r="J126" s="18">
        <v>2575</v>
      </c>
      <c r="K126" s="61">
        <v>3123</v>
      </c>
      <c r="L126" s="18">
        <v>2575</v>
      </c>
      <c r="M126" s="18">
        <v>2575</v>
      </c>
      <c r="N126" s="18">
        <v>2575</v>
      </c>
      <c r="O126" s="61">
        <v>2575</v>
      </c>
      <c r="P126" s="18">
        <v>2575</v>
      </c>
      <c r="Q126" s="18">
        <v>2575</v>
      </c>
      <c r="R126" s="49"/>
      <c r="S126" s="18"/>
      <c r="T126" s="18"/>
      <c r="U126" s="90"/>
    </row>
    <row r="127" spans="1:25" outlineLevel="1" x14ac:dyDescent="0.2">
      <c r="A127" s="17"/>
      <c r="B127" s="14" t="s">
        <v>92</v>
      </c>
      <c r="C127" s="18">
        <v>100000</v>
      </c>
      <c r="D127" s="49"/>
      <c r="E127" s="18">
        <v>75000</v>
      </c>
      <c r="F127" s="18">
        <v>75000</v>
      </c>
      <c r="G127" s="18">
        <v>75000</v>
      </c>
      <c r="H127" s="61">
        <v>75000</v>
      </c>
      <c r="I127" s="18">
        <v>75000</v>
      </c>
      <c r="J127" s="18">
        <v>75000</v>
      </c>
      <c r="K127" s="61">
        <v>103091</v>
      </c>
      <c r="L127" s="18">
        <v>103000</v>
      </c>
      <c r="M127" s="18">
        <v>103000</v>
      </c>
      <c r="N127" s="18">
        <v>103000</v>
      </c>
      <c r="O127" s="61">
        <v>103000</v>
      </c>
      <c r="P127" s="18">
        <v>103000</v>
      </c>
      <c r="Q127" s="18">
        <v>103000</v>
      </c>
      <c r="R127" s="49"/>
      <c r="S127" s="18"/>
      <c r="T127" s="18"/>
      <c r="U127" s="90"/>
    </row>
    <row r="128" spans="1:25" outlineLevel="1" x14ac:dyDescent="0.2">
      <c r="A128" s="17"/>
      <c r="B128" s="14" t="s">
        <v>93</v>
      </c>
      <c r="C128" s="18">
        <v>120958</v>
      </c>
      <c r="D128" s="49"/>
      <c r="E128" s="18">
        <v>123198.13299197183</v>
      </c>
      <c r="F128" s="18">
        <v>123198.13299197183</v>
      </c>
      <c r="G128" s="18">
        <v>123198.13299197183</v>
      </c>
      <c r="H128" s="61">
        <v>127244.27265203444</v>
      </c>
      <c r="I128" s="18">
        <v>127244.27265203444</v>
      </c>
      <c r="J128" s="18">
        <v>127244.27265203444</v>
      </c>
      <c r="K128" s="61">
        <v>152176</v>
      </c>
      <c r="L128" s="18">
        <v>153594</v>
      </c>
      <c r="M128" s="18">
        <v>153593.92231742566</v>
      </c>
      <c r="N128" s="18">
        <v>153593.92231742566</v>
      </c>
      <c r="O128" s="61">
        <v>158294.19936250392</v>
      </c>
      <c r="P128" s="18">
        <v>158294.19936250392</v>
      </c>
      <c r="Q128" s="18">
        <v>158294.19936250392</v>
      </c>
      <c r="R128" s="49"/>
      <c r="S128" s="18" t="s">
        <v>94</v>
      </c>
      <c r="T128" s="18"/>
      <c r="U128" s="90"/>
    </row>
    <row r="129" spans="1:21" outlineLevel="1" x14ac:dyDescent="0.2">
      <c r="A129" s="17"/>
      <c r="B129" s="14" t="s">
        <v>95</v>
      </c>
      <c r="C129" s="18">
        <v>120000</v>
      </c>
      <c r="D129" s="49"/>
      <c r="E129" s="18">
        <v>108000</v>
      </c>
      <c r="F129" s="18">
        <v>108000</v>
      </c>
      <c r="G129" s="18">
        <v>108000</v>
      </c>
      <c r="H129" s="64">
        <v>108000</v>
      </c>
      <c r="I129" s="19">
        <v>108000</v>
      </c>
      <c r="J129" s="19">
        <v>108000</v>
      </c>
      <c r="K129" s="64">
        <v>149906</v>
      </c>
      <c r="L129" s="19">
        <v>123600</v>
      </c>
      <c r="M129" s="19">
        <v>123600</v>
      </c>
      <c r="N129" s="19">
        <v>123600</v>
      </c>
      <c r="O129" s="64">
        <v>123600</v>
      </c>
      <c r="P129" s="19">
        <v>123600</v>
      </c>
      <c r="Q129" s="19">
        <v>123600</v>
      </c>
      <c r="R129" s="49"/>
      <c r="S129" s="19"/>
      <c r="T129" s="19"/>
      <c r="U129" s="91"/>
    </row>
    <row r="130" spans="1:21" x14ac:dyDescent="0.2">
      <c r="A130" s="17"/>
      <c r="B130" s="20" t="s">
        <v>96</v>
      </c>
      <c r="C130" s="21">
        <f>SUM(C124:C129)</f>
        <v>558458</v>
      </c>
      <c r="D130" s="36"/>
      <c r="E130" s="21">
        <f t="shared" ref="E130:Q130" si="34">SUM(E124:E129)</f>
        <v>462373.1329919718</v>
      </c>
      <c r="F130" s="21">
        <f t="shared" si="34"/>
        <v>462373.1329919718</v>
      </c>
      <c r="G130" s="21">
        <f t="shared" si="34"/>
        <v>462373.1329919718</v>
      </c>
      <c r="H130" s="62">
        <f t="shared" ref="H130:I130" si="35">SUM(H124:H129)</f>
        <v>466419.27265203441</v>
      </c>
      <c r="I130" s="22">
        <f t="shared" si="35"/>
        <v>466419.27265203441</v>
      </c>
      <c r="J130" s="22">
        <f t="shared" si="34"/>
        <v>466419.27265203441</v>
      </c>
      <c r="K130" s="62">
        <f t="shared" ref="K130:M130" si="36">SUM(K124:K129)</f>
        <v>568766</v>
      </c>
      <c r="L130" s="22">
        <f>SUM(L124:L129)</f>
        <v>536369</v>
      </c>
      <c r="M130" s="22">
        <f t="shared" si="36"/>
        <v>539368.92231742572</v>
      </c>
      <c r="N130" s="22">
        <f t="shared" si="34"/>
        <v>539368.92231742572</v>
      </c>
      <c r="O130" s="62">
        <f t="shared" ref="O130:P130" si="37">SUM(O124:O129)</f>
        <v>544069.19936250395</v>
      </c>
      <c r="P130" s="22">
        <f t="shared" si="37"/>
        <v>544069.19936250395</v>
      </c>
      <c r="Q130" s="22">
        <f t="shared" si="34"/>
        <v>544069.19936250395</v>
      </c>
      <c r="R130" s="36"/>
      <c r="S130" s="22"/>
      <c r="T130" s="22"/>
      <c r="U130" s="92"/>
    </row>
    <row r="131" spans="1:21" outlineLevel="1" x14ac:dyDescent="0.2">
      <c r="A131" s="17"/>
      <c r="B131" s="28"/>
      <c r="C131" s="29"/>
      <c r="D131" s="55"/>
      <c r="E131" s="29"/>
      <c r="F131" s="22"/>
      <c r="G131" s="22"/>
      <c r="H131" s="62"/>
      <c r="I131" s="22"/>
      <c r="J131" s="22"/>
      <c r="K131" s="62"/>
      <c r="L131" s="22"/>
      <c r="M131" s="22"/>
      <c r="N131" s="22"/>
      <c r="O131" s="62"/>
      <c r="P131" s="22"/>
      <c r="Q131" s="22"/>
      <c r="R131" s="37"/>
      <c r="S131" s="22"/>
      <c r="T131" s="22"/>
      <c r="U131" s="92"/>
    </row>
    <row r="132" spans="1:21" outlineLevel="1" x14ac:dyDescent="0.2">
      <c r="A132" s="16" t="s">
        <v>97</v>
      </c>
      <c r="B132" s="14"/>
      <c r="C132" s="18"/>
      <c r="D132" s="49"/>
      <c r="E132" s="18"/>
      <c r="F132" s="18"/>
      <c r="G132" s="18"/>
      <c r="H132" s="61"/>
      <c r="I132" s="18"/>
      <c r="J132" s="18"/>
      <c r="K132" s="61"/>
      <c r="L132" s="18"/>
      <c r="M132" s="18"/>
      <c r="N132" s="18"/>
      <c r="O132" s="61"/>
      <c r="P132" s="18"/>
      <c r="Q132" s="18"/>
      <c r="R132" s="49"/>
      <c r="S132" s="18"/>
      <c r="T132" s="18"/>
      <c r="U132" s="90"/>
    </row>
    <row r="133" spans="1:21" outlineLevel="1" x14ac:dyDescent="0.2">
      <c r="A133" s="17"/>
      <c r="B133" s="14" t="s">
        <v>98</v>
      </c>
      <c r="C133" s="18">
        <v>7500</v>
      </c>
      <c r="D133" s="49"/>
      <c r="E133" s="18">
        <v>7810.833333333333</v>
      </c>
      <c r="F133" s="18">
        <v>7810.833333333333</v>
      </c>
      <c r="G133" s="18">
        <v>7810.833333333333</v>
      </c>
      <c r="H133" s="61">
        <v>7810.833333333333</v>
      </c>
      <c r="I133" s="18">
        <v>7810.833333333333</v>
      </c>
      <c r="J133" s="18">
        <v>7810.833333333333</v>
      </c>
      <c r="K133" s="61">
        <v>9369</v>
      </c>
      <c r="L133" s="18">
        <v>9098</v>
      </c>
      <c r="M133" s="18">
        <v>9098.3333333333321</v>
      </c>
      <c r="N133" s="18">
        <v>9098.3333333333321</v>
      </c>
      <c r="O133" s="61">
        <v>9098.3333333333321</v>
      </c>
      <c r="P133" s="18">
        <v>9098.3333333333321</v>
      </c>
      <c r="Q133" s="18">
        <v>9098.3333333333321</v>
      </c>
      <c r="R133" s="49"/>
      <c r="S133" s="18"/>
      <c r="T133" s="18"/>
      <c r="U133" s="90"/>
    </row>
    <row r="134" spans="1:21" outlineLevel="1" x14ac:dyDescent="0.2">
      <c r="A134" s="17"/>
      <c r="B134" s="14" t="s">
        <v>99</v>
      </c>
      <c r="C134" s="18">
        <v>69000</v>
      </c>
      <c r="D134" s="49"/>
      <c r="E134" s="18">
        <v>70069.014084507042</v>
      </c>
      <c r="F134" s="18">
        <v>70069.014084507042</v>
      </c>
      <c r="G134" s="18">
        <v>70069.014084507042</v>
      </c>
      <c r="H134" s="61">
        <v>72293.42723004696</v>
      </c>
      <c r="I134" s="18">
        <v>72293.42723004696</v>
      </c>
      <c r="J134" s="18">
        <v>72293.42723004696</v>
      </c>
      <c r="K134" s="61">
        <v>132334</v>
      </c>
      <c r="L134" s="18">
        <v>86196</v>
      </c>
      <c r="M134" s="18">
        <v>86196.009389671366</v>
      </c>
      <c r="N134" s="18">
        <v>86196.009389671366</v>
      </c>
      <c r="O134" s="61">
        <v>88976.525821596253</v>
      </c>
      <c r="P134" s="18">
        <v>88976.525821596253</v>
      </c>
      <c r="Q134" s="18">
        <v>88976.525821596253</v>
      </c>
      <c r="R134" s="49"/>
      <c r="S134" s="18" t="s">
        <v>204</v>
      </c>
      <c r="T134" s="18"/>
      <c r="U134" s="90"/>
    </row>
    <row r="135" spans="1:21" outlineLevel="1" x14ac:dyDescent="0.2">
      <c r="A135" s="17"/>
      <c r="B135" s="14" t="s">
        <v>100</v>
      </c>
      <c r="C135" s="18">
        <v>15000</v>
      </c>
      <c r="D135" s="49"/>
      <c r="E135" s="18">
        <v>15450</v>
      </c>
      <c r="F135" s="18">
        <v>15450</v>
      </c>
      <c r="G135" s="18">
        <v>15450</v>
      </c>
      <c r="H135" s="61">
        <v>15450</v>
      </c>
      <c r="I135" s="18">
        <v>15450</v>
      </c>
      <c r="J135" s="18">
        <v>15450</v>
      </c>
      <c r="K135" s="61">
        <v>15000</v>
      </c>
      <c r="L135" s="18">
        <v>15450</v>
      </c>
      <c r="M135" s="18">
        <v>15450</v>
      </c>
      <c r="N135" s="18">
        <v>15450</v>
      </c>
      <c r="O135" s="61">
        <v>15450</v>
      </c>
      <c r="P135" s="18">
        <v>15450</v>
      </c>
      <c r="Q135" s="18">
        <v>15450</v>
      </c>
      <c r="R135" s="49"/>
      <c r="S135" s="18"/>
      <c r="T135" s="18"/>
      <c r="U135" s="90"/>
    </row>
    <row r="136" spans="1:21" outlineLevel="1" x14ac:dyDescent="0.2">
      <c r="A136" s="17"/>
      <c r="B136" s="33" t="s">
        <v>101</v>
      </c>
      <c r="C136" s="19">
        <v>27500</v>
      </c>
      <c r="D136" s="51"/>
      <c r="E136" s="19">
        <v>19250</v>
      </c>
      <c r="F136" s="19">
        <v>19250</v>
      </c>
      <c r="G136" s="19">
        <v>19250</v>
      </c>
      <c r="H136" s="64">
        <v>19250</v>
      </c>
      <c r="I136" s="19">
        <v>19250</v>
      </c>
      <c r="J136" s="19">
        <v>19250</v>
      </c>
      <c r="K136" s="64">
        <v>34353</v>
      </c>
      <c r="L136" s="19">
        <v>28325</v>
      </c>
      <c r="M136" s="19">
        <v>28325</v>
      </c>
      <c r="N136" s="19">
        <v>28325</v>
      </c>
      <c r="O136" s="64">
        <v>28325</v>
      </c>
      <c r="P136" s="19">
        <v>28325</v>
      </c>
      <c r="Q136" s="19">
        <v>28325</v>
      </c>
      <c r="R136" s="51"/>
      <c r="S136" s="19"/>
      <c r="T136" s="19"/>
      <c r="U136" s="91"/>
    </row>
    <row r="137" spans="1:21" x14ac:dyDescent="0.2">
      <c r="A137" s="17"/>
      <c r="B137" s="28" t="s">
        <v>102</v>
      </c>
      <c r="C137" s="22">
        <f>SUM(C133:C136)</f>
        <v>119000</v>
      </c>
      <c r="D137" s="37"/>
      <c r="E137" s="22">
        <f>SUM(E133:E136)</f>
        <v>112579.84741784037</v>
      </c>
      <c r="F137" s="22">
        <f>SUM(F133:F136)</f>
        <v>112579.84741784037</v>
      </c>
      <c r="G137" s="22">
        <f t="shared" ref="G137:Q137" si="38">SUM(G133:G136)</f>
        <v>112579.84741784037</v>
      </c>
      <c r="H137" s="62">
        <f t="shared" ref="H137:I137" si="39">SUM(H133:H136)</f>
        <v>114804.26056338029</v>
      </c>
      <c r="I137" s="22">
        <f t="shared" si="39"/>
        <v>114804.26056338029</v>
      </c>
      <c r="J137" s="22">
        <f t="shared" si="38"/>
        <v>114804.26056338029</v>
      </c>
      <c r="K137" s="62">
        <f t="shared" ref="K137:M137" si="40">SUM(K133:K136)</f>
        <v>191056</v>
      </c>
      <c r="L137" s="22">
        <f>SUM(L133:L136)</f>
        <v>139069</v>
      </c>
      <c r="M137" s="22">
        <f t="shared" si="40"/>
        <v>139069.34272300469</v>
      </c>
      <c r="N137" s="22">
        <f t="shared" si="38"/>
        <v>139069.34272300469</v>
      </c>
      <c r="O137" s="62">
        <f t="shared" ref="O137:P137" si="41">SUM(O133:O136)</f>
        <v>141849.85915492958</v>
      </c>
      <c r="P137" s="22">
        <f t="shared" si="41"/>
        <v>141849.85915492958</v>
      </c>
      <c r="Q137" s="22">
        <f t="shared" si="38"/>
        <v>141849.85915492958</v>
      </c>
      <c r="R137" s="37"/>
      <c r="S137" s="22"/>
      <c r="T137" s="22"/>
      <c r="U137" s="92"/>
    </row>
    <row r="138" spans="1:21" outlineLevel="1" x14ac:dyDescent="0.2">
      <c r="A138" s="17"/>
      <c r="B138" s="28"/>
      <c r="C138" s="29"/>
      <c r="D138" s="55"/>
      <c r="E138" s="29"/>
      <c r="F138" s="22"/>
      <c r="G138" s="22"/>
      <c r="H138" s="62"/>
      <c r="I138" s="22"/>
      <c r="J138" s="22"/>
      <c r="K138" s="62"/>
      <c r="L138" s="22"/>
      <c r="M138" s="22"/>
      <c r="N138" s="22"/>
      <c r="O138" s="62"/>
      <c r="P138" s="22"/>
      <c r="Q138" s="22"/>
      <c r="R138" s="37"/>
      <c r="S138" s="22"/>
      <c r="T138" s="22"/>
      <c r="U138" s="92"/>
    </row>
    <row r="139" spans="1:21" outlineLevel="1" x14ac:dyDescent="0.2">
      <c r="A139" s="16" t="s">
        <v>103</v>
      </c>
      <c r="B139" s="14"/>
      <c r="C139" s="18"/>
      <c r="D139" s="49"/>
      <c r="E139" s="18"/>
      <c r="F139" s="18"/>
      <c r="G139" s="18"/>
      <c r="H139" s="61"/>
      <c r="I139" s="18"/>
      <c r="J139" s="18"/>
      <c r="K139" s="61"/>
      <c r="L139" s="18"/>
      <c r="M139" s="18"/>
      <c r="N139" s="18"/>
      <c r="O139" s="61"/>
      <c r="P139" s="18"/>
      <c r="Q139" s="18"/>
      <c r="R139" s="49"/>
      <c r="S139" s="18"/>
      <c r="T139" s="18"/>
      <c r="U139" s="90"/>
    </row>
    <row r="140" spans="1:21" outlineLevel="1" x14ac:dyDescent="0.2">
      <c r="A140" s="17"/>
      <c r="B140" s="14" t="s">
        <v>104</v>
      </c>
      <c r="C140" s="18">
        <v>160000</v>
      </c>
      <c r="D140" s="49"/>
      <c r="E140" s="18">
        <v>164800</v>
      </c>
      <c r="F140" s="18">
        <v>164800</v>
      </c>
      <c r="G140" s="18">
        <v>164800</v>
      </c>
      <c r="H140" s="64">
        <v>164800</v>
      </c>
      <c r="I140" s="19">
        <v>164800</v>
      </c>
      <c r="J140" s="19">
        <v>164800</v>
      </c>
      <c r="K140" s="64">
        <v>221339</v>
      </c>
      <c r="L140" s="19">
        <v>184800</v>
      </c>
      <c r="M140" s="19">
        <v>184800</v>
      </c>
      <c r="N140" s="19">
        <v>184800</v>
      </c>
      <c r="O140" s="64">
        <v>184800</v>
      </c>
      <c r="P140" s="19">
        <v>184800</v>
      </c>
      <c r="Q140" s="19">
        <v>184800</v>
      </c>
      <c r="R140" s="49"/>
      <c r="S140" s="19" t="s">
        <v>205</v>
      </c>
      <c r="T140" s="19"/>
      <c r="U140" s="91"/>
    </row>
    <row r="141" spans="1:21" x14ac:dyDescent="0.2">
      <c r="A141" s="17"/>
      <c r="B141" s="34" t="s">
        <v>105</v>
      </c>
      <c r="C141" s="35">
        <f>SUM(C140)</f>
        <v>160000</v>
      </c>
      <c r="D141" s="26"/>
      <c r="E141" s="35">
        <f t="shared" ref="E141:Q141" si="42">SUM(E140)</f>
        <v>164800</v>
      </c>
      <c r="F141" s="35">
        <f t="shared" si="42"/>
        <v>164800</v>
      </c>
      <c r="G141" s="35">
        <f t="shared" si="42"/>
        <v>164800</v>
      </c>
      <c r="H141" s="65">
        <f t="shared" ref="H141:I141" si="43">SUM(H140)</f>
        <v>164800</v>
      </c>
      <c r="I141" s="35">
        <f t="shared" si="43"/>
        <v>164800</v>
      </c>
      <c r="J141" s="35">
        <f t="shared" si="42"/>
        <v>164800</v>
      </c>
      <c r="K141" s="65">
        <f t="shared" ref="K141:M141" si="44">SUM(K140)</f>
        <v>221339</v>
      </c>
      <c r="L141" s="35">
        <f>SUM(L140)</f>
        <v>184800</v>
      </c>
      <c r="M141" s="35">
        <f t="shared" si="44"/>
        <v>184800</v>
      </c>
      <c r="N141" s="35">
        <f t="shared" si="42"/>
        <v>184800</v>
      </c>
      <c r="O141" s="65">
        <f t="shared" ref="O141:P141" si="45">SUM(O140)</f>
        <v>184800</v>
      </c>
      <c r="P141" s="35">
        <f t="shared" si="45"/>
        <v>184800</v>
      </c>
      <c r="Q141" s="121">
        <f t="shared" si="42"/>
        <v>184800</v>
      </c>
      <c r="R141" s="26"/>
      <c r="S141" s="35"/>
      <c r="T141" s="35"/>
      <c r="U141" s="97"/>
    </row>
    <row r="142" spans="1:21" s="83" customFormat="1" x14ac:dyDescent="0.2">
      <c r="A142" s="13"/>
      <c r="B142" s="20" t="s">
        <v>106</v>
      </c>
      <c r="C142" s="103">
        <f>SUM(C141,C137,C130,C121,C112,C103,C95)</f>
        <v>12330320.26</v>
      </c>
      <c r="D142" s="36"/>
      <c r="E142" s="103">
        <f t="shared" ref="E142:Q142" si="46">SUM(E141,E137,E130,E121,E112,E103,E95)</f>
        <v>11816119.237976681</v>
      </c>
      <c r="F142" s="103">
        <f t="shared" si="46"/>
        <v>11868306.638476931</v>
      </c>
      <c r="G142" s="103">
        <f t="shared" si="46"/>
        <v>11941687.487032181</v>
      </c>
      <c r="H142" s="119">
        <f t="shared" si="46"/>
        <v>11855284.93945208</v>
      </c>
      <c r="I142" s="118">
        <f t="shared" si="46"/>
        <v>11907472.339952329</v>
      </c>
      <c r="J142" s="118">
        <f t="shared" si="46"/>
        <v>11980853.188507579</v>
      </c>
      <c r="K142" s="161">
        <f t="shared" si="46"/>
        <v>14358323.642410016</v>
      </c>
      <c r="L142" s="121">
        <f t="shared" si="46"/>
        <v>14301464</v>
      </c>
      <c r="M142" s="118">
        <f t="shared" si="46"/>
        <v>14356992.529821165</v>
      </c>
      <c r="N142" s="118">
        <f t="shared" si="46"/>
        <v>14430373.378376413</v>
      </c>
      <c r="O142" s="119">
        <f t="shared" si="46"/>
        <v>14381444.907710392</v>
      </c>
      <c r="P142" s="118">
        <f t="shared" si="46"/>
        <v>14433971.324080642</v>
      </c>
      <c r="Q142" s="103">
        <f t="shared" si="46"/>
        <v>14507352.172635891</v>
      </c>
      <c r="R142" s="36"/>
      <c r="S142" s="35"/>
      <c r="T142" s="104"/>
      <c r="U142" s="105"/>
    </row>
    <row r="143" spans="1:21" s="83" customFormat="1" ht="49.5" customHeight="1" x14ac:dyDescent="0.2">
      <c r="A143" s="13" t="s">
        <v>107</v>
      </c>
      <c r="B143" s="20"/>
      <c r="C143" s="103">
        <f>C52-C142</f>
        <v>347445.41000000015</v>
      </c>
      <c r="D143" s="36"/>
      <c r="E143" s="103">
        <f t="shared" ref="E143:Q143" si="47">E52-E142</f>
        <v>528694.06122050062</v>
      </c>
      <c r="F143" s="103">
        <f t="shared" si="47"/>
        <v>476506.6607202515</v>
      </c>
      <c r="G143" s="103">
        <f t="shared" si="47"/>
        <v>403125.81216500141</v>
      </c>
      <c r="H143" s="120">
        <f t="shared" si="47"/>
        <v>894142.32575136423</v>
      </c>
      <c r="I143" s="106">
        <f t="shared" si="47"/>
        <v>841954.92525111511</v>
      </c>
      <c r="J143" s="106">
        <f t="shared" si="47"/>
        <v>768574.07669586502</v>
      </c>
      <c r="K143" s="62">
        <f t="shared" si="47"/>
        <v>955292.72082003206</v>
      </c>
      <c r="L143" s="22">
        <f t="shared" si="47"/>
        <v>1082930</v>
      </c>
      <c r="M143" s="106">
        <f t="shared" si="47"/>
        <v>1027399.7019214015</v>
      </c>
      <c r="N143" s="106">
        <f t="shared" si="47"/>
        <v>954018.85336615331</v>
      </c>
      <c r="O143" s="120">
        <f t="shared" si="47"/>
        <v>1472975.0285400003</v>
      </c>
      <c r="P143" s="106">
        <f t="shared" si="47"/>
        <v>1420448.61216975</v>
      </c>
      <c r="Q143" s="103">
        <f t="shared" si="47"/>
        <v>1347067.7636145018</v>
      </c>
      <c r="R143" s="36"/>
      <c r="S143" s="22"/>
      <c r="T143" s="107" t="s">
        <v>148</v>
      </c>
      <c r="U143" s="108" t="s">
        <v>149</v>
      </c>
    </row>
    <row r="144" spans="1:21" x14ac:dyDescent="0.2">
      <c r="A144" s="38"/>
      <c r="B144" s="39"/>
      <c r="C144" s="40"/>
      <c r="D144" s="57"/>
      <c r="E144" s="40"/>
      <c r="F144" s="41"/>
      <c r="G144" s="41"/>
      <c r="H144" s="78"/>
      <c r="I144" s="110"/>
      <c r="J144" s="41"/>
      <c r="K144" s="66"/>
      <c r="L144" s="41"/>
      <c r="M144" s="41"/>
      <c r="N144" s="41"/>
      <c r="O144" s="66"/>
      <c r="P144" s="41"/>
      <c r="Q144" s="41"/>
      <c r="R144" s="52"/>
      <c r="S144" s="41"/>
      <c r="T144" s="41"/>
      <c r="U144" s="98"/>
    </row>
    <row r="145" spans="1:21" outlineLevel="1" x14ac:dyDescent="0.2">
      <c r="A145" s="13" t="s">
        <v>108</v>
      </c>
      <c r="B145" s="39"/>
      <c r="C145" s="40"/>
      <c r="D145" s="57"/>
      <c r="E145" s="40"/>
      <c r="F145" s="41"/>
      <c r="G145" s="41"/>
      <c r="H145" s="78"/>
      <c r="I145" s="110"/>
      <c r="J145" s="41"/>
      <c r="K145" s="66"/>
      <c r="L145" s="41"/>
      <c r="M145" s="41"/>
      <c r="N145" s="41"/>
      <c r="O145" s="66"/>
      <c r="P145" s="41"/>
      <c r="Q145" s="41"/>
      <c r="R145" s="52"/>
      <c r="S145" s="41"/>
      <c r="T145" s="41"/>
      <c r="U145" s="98"/>
    </row>
    <row r="146" spans="1:21" s="83" customFormat="1" ht="36" outlineLevel="1" x14ac:dyDescent="0.2">
      <c r="A146" s="38"/>
      <c r="B146" s="14" t="s">
        <v>109</v>
      </c>
      <c r="C146" s="77">
        <v>139404</v>
      </c>
      <c r="D146" s="49"/>
      <c r="E146" s="77">
        <v>100000</v>
      </c>
      <c r="F146" s="77">
        <v>100000</v>
      </c>
      <c r="G146" s="77">
        <v>100000</v>
      </c>
      <c r="H146" s="76">
        <v>100000</v>
      </c>
      <c r="I146" s="77">
        <v>100000</v>
      </c>
      <c r="J146" s="77">
        <v>100000</v>
      </c>
      <c r="K146" s="61">
        <v>147250</v>
      </c>
      <c r="L146" s="18">
        <v>150000</v>
      </c>
      <c r="M146" s="77">
        <v>150000</v>
      </c>
      <c r="N146" s="77">
        <v>150000</v>
      </c>
      <c r="O146" s="76">
        <v>150000</v>
      </c>
      <c r="P146" s="77">
        <v>150000</v>
      </c>
      <c r="Q146" s="77">
        <v>150000</v>
      </c>
      <c r="R146" s="49"/>
      <c r="S146" s="18"/>
      <c r="T146" s="68" t="s">
        <v>144</v>
      </c>
      <c r="U146" s="95" t="s">
        <v>147</v>
      </c>
    </row>
    <row r="147" spans="1:21" s="83" customFormat="1" ht="28.5" customHeight="1" outlineLevel="1" x14ac:dyDescent="0.2">
      <c r="A147" s="38"/>
      <c r="B147" s="14" t="s">
        <v>195</v>
      </c>
      <c r="C147" s="77"/>
      <c r="D147" s="49"/>
      <c r="E147" s="77"/>
      <c r="F147" s="77"/>
      <c r="G147" s="77"/>
      <c r="H147" s="76"/>
      <c r="I147" s="77"/>
      <c r="J147" s="77"/>
      <c r="K147" s="61">
        <v>96875</v>
      </c>
      <c r="L147" s="18">
        <v>100000</v>
      </c>
      <c r="M147" s="77"/>
      <c r="N147" s="77"/>
      <c r="O147" s="76"/>
      <c r="P147" s="77"/>
      <c r="Q147" s="77"/>
      <c r="R147" s="49"/>
      <c r="S147" s="18"/>
      <c r="T147" s="68"/>
      <c r="U147" s="95"/>
    </row>
    <row r="148" spans="1:21" s="83" customFormat="1" ht="36" hidden="1" outlineLevel="1" x14ac:dyDescent="0.2">
      <c r="A148" s="38"/>
      <c r="B148" s="14" t="s">
        <v>110</v>
      </c>
      <c r="C148" s="77">
        <v>19000</v>
      </c>
      <c r="D148" s="49"/>
      <c r="E148" s="77">
        <v>30000</v>
      </c>
      <c r="F148" s="77">
        <v>30000</v>
      </c>
      <c r="G148" s="77">
        <v>30000</v>
      </c>
      <c r="H148" s="76">
        <v>30000</v>
      </c>
      <c r="I148" s="77">
        <v>30000</v>
      </c>
      <c r="J148" s="77">
        <v>30000</v>
      </c>
      <c r="K148" s="61">
        <v>0</v>
      </c>
      <c r="L148" s="18">
        <v>0</v>
      </c>
      <c r="M148" s="77">
        <v>60000</v>
      </c>
      <c r="N148" s="77">
        <v>60000</v>
      </c>
      <c r="O148" s="76">
        <v>60000</v>
      </c>
      <c r="P148" s="77">
        <v>60000</v>
      </c>
      <c r="Q148" s="77">
        <v>60000</v>
      </c>
      <c r="R148" s="49"/>
      <c r="S148" s="18"/>
      <c r="T148" s="75" t="s">
        <v>145</v>
      </c>
      <c r="U148" s="95" t="s">
        <v>146</v>
      </c>
    </row>
    <row r="149" spans="1:21" s="83" customFormat="1" ht="36" hidden="1" outlineLevel="1" x14ac:dyDescent="0.2">
      <c r="A149" s="38"/>
      <c r="B149" s="14" t="s">
        <v>111</v>
      </c>
      <c r="C149" s="77">
        <v>40000</v>
      </c>
      <c r="D149" s="49"/>
      <c r="E149" s="77">
        <v>20000</v>
      </c>
      <c r="F149" s="77">
        <v>20000</v>
      </c>
      <c r="G149" s="77">
        <v>20000</v>
      </c>
      <c r="H149" s="76">
        <v>20000</v>
      </c>
      <c r="I149" s="77">
        <v>20000</v>
      </c>
      <c r="J149" s="77">
        <v>20000</v>
      </c>
      <c r="K149" s="61">
        <v>0</v>
      </c>
      <c r="L149" s="18">
        <v>0</v>
      </c>
      <c r="M149" s="77">
        <v>40000</v>
      </c>
      <c r="N149" s="77">
        <v>40000</v>
      </c>
      <c r="O149" s="76">
        <v>40000</v>
      </c>
      <c r="P149" s="77">
        <v>40000</v>
      </c>
      <c r="Q149" s="77">
        <v>40000</v>
      </c>
      <c r="R149" s="49"/>
      <c r="S149" s="18"/>
      <c r="T149" s="75" t="s">
        <v>145</v>
      </c>
      <c r="U149" s="95" t="s">
        <v>146</v>
      </c>
    </row>
    <row r="150" spans="1:21" s="83" customFormat="1" ht="60" outlineLevel="1" x14ac:dyDescent="0.2">
      <c r="A150" s="38"/>
      <c r="B150" s="14" t="s">
        <v>166</v>
      </c>
      <c r="C150" s="77">
        <v>290800</v>
      </c>
      <c r="D150" s="49"/>
      <c r="E150" s="77">
        <v>60000</v>
      </c>
      <c r="F150" s="77">
        <v>60000</v>
      </c>
      <c r="G150" s="77">
        <v>60000</v>
      </c>
      <c r="H150" s="76">
        <v>60000</v>
      </c>
      <c r="I150" s="77">
        <v>60000</v>
      </c>
      <c r="J150" s="77">
        <v>60000</v>
      </c>
      <c r="K150" s="61">
        <v>120000</v>
      </c>
      <c r="L150" s="18">
        <v>120000</v>
      </c>
      <c r="M150" s="77">
        <v>120000</v>
      </c>
      <c r="N150" s="77">
        <v>120000</v>
      </c>
      <c r="O150" s="76">
        <v>120000</v>
      </c>
      <c r="P150" s="77">
        <v>120000</v>
      </c>
      <c r="Q150" s="77">
        <v>120000</v>
      </c>
      <c r="R150" s="49"/>
      <c r="S150" s="18"/>
      <c r="T150" s="71" t="s">
        <v>142</v>
      </c>
      <c r="U150" s="95" t="s">
        <v>143</v>
      </c>
    </row>
    <row r="151" spans="1:21" s="83" customFormat="1" hidden="1" outlineLevel="1" x14ac:dyDescent="0.2">
      <c r="A151" s="38"/>
      <c r="B151" s="14" t="s">
        <v>167</v>
      </c>
      <c r="C151" s="77"/>
      <c r="D151" s="49"/>
      <c r="E151" s="77"/>
      <c r="F151" s="77"/>
      <c r="G151" s="77"/>
      <c r="H151" s="76"/>
      <c r="I151" s="77"/>
      <c r="J151" s="77"/>
      <c r="K151" s="61">
        <v>0</v>
      </c>
      <c r="L151" s="18"/>
      <c r="M151" s="77"/>
      <c r="N151" s="77"/>
      <c r="O151" s="76"/>
      <c r="P151" s="77"/>
      <c r="Q151" s="77"/>
      <c r="R151" s="49"/>
      <c r="S151" s="18"/>
      <c r="T151" s="72"/>
      <c r="U151" s="95"/>
    </row>
    <row r="152" spans="1:21" s="83" customFormat="1" outlineLevel="1" x14ac:dyDescent="0.2">
      <c r="A152" s="38"/>
      <c r="B152" s="14" t="s">
        <v>112</v>
      </c>
      <c r="C152" s="77">
        <v>357996</v>
      </c>
      <c r="D152" s="49"/>
      <c r="E152" s="77">
        <v>357996</v>
      </c>
      <c r="F152" s="77">
        <v>357996</v>
      </c>
      <c r="G152" s="77">
        <v>357996</v>
      </c>
      <c r="H152" s="76">
        <v>357996</v>
      </c>
      <c r="I152" s="77">
        <v>357996</v>
      </c>
      <c r="J152" s="77">
        <v>357996</v>
      </c>
      <c r="K152" s="61">
        <v>357996</v>
      </c>
      <c r="L152" s="18">
        <v>357996</v>
      </c>
      <c r="M152" s="77">
        <v>357996</v>
      </c>
      <c r="N152" s="77">
        <v>357996</v>
      </c>
      <c r="O152" s="76">
        <v>357996</v>
      </c>
      <c r="P152" s="77">
        <v>357996</v>
      </c>
      <c r="Q152" s="77">
        <v>357996</v>
      </c>
      <c r="R152" s="49"/>
      <c r="S152" s="18"/>
      <c r="T152" s="77"/>
      <c r="U152" s="95"/>
    </row>
    <row r="153" spans="1:21" outlineLevel="1" x14ac:dyDescent="0.2">
      <c r="A153" s="38"/>
      <c r="B153" s="14" t="s">
        <v>104</v>
      </c>
      <c r="C153" s="18">
        <v>160000</v>
      </c>
      <c r="D153" s="49"/>
      <c r="E153" s="18">
        <v>164800</v>
      </c>
      <c r="F153" s="18">
        <v>164800</v>
      </c>
      <c r="G153" s="18">
        <v>164800</v>
      </c>
      <c r="H153" s="64">
        <v>164800</v>
      </c>
      <c r="I153" s="19">
        <v>164800</v>
      </c>
      <c r="J153" s="19">
        <v>164800</v>
      </c>
      <c r="K153" s="64">
        <f>K140</f>
        <v>221339</v>
      </c>
      <c r="L153" s="19">
        <f>L140</f>
        <v>184800</v>
      </c>
      <c r="M153" s="19">
        <v>184800</v>
      </c>
      <c r="N153" s="18">
        <v>184800</v>
      </c>
      <c r="O153" s="61">
        <v>184800</v>
      </c>
      <c r="P153" s="18">
        <v>184800</v>
      </c>
      <c r="Q153" s="18">
        <v>184800</v>
      </c>
      <c r="R153" s="49"/>
      <c r="S153" s="19"/>
      <c r="T153" s="19"/>
      <c r="U153" s="91"/>
    </row>
    <row r="154" spans="1:21" x14ac:dyDescent="0.2">
      <c r="A154" s="42" t="s">
        <v>113</v>
      </c>
      <c r="B154" s="43"/>
      <c r="C154" s="44">
        <f>C143-SUM(C146:C152)+C153</f>
        <v>-339754.58999999985</v>
      </c>
      <c r="D154" s="53"/>
      <c r="E154" s="44">
        <f t="shared" ref="E154:Q154" si="48">E143-SUM(E146:E152)+E153</f>
        <v>125498.06122050062</v>
      </c>
      <c r="F154" s="44">
        <f t="shared" si="48"/>
        <v>73310.660720251501</v>
      </c>
      <c r="G154" s="44">
        <f t="shared" si="48"/>
        <v>-70.187834998592734</v>
      </c>
      <c r="H154" s="67">
        <f t="shared" si="48"/>
        <v>490946.32575136423</v>
      </c>
      <c r="I154" s="44">
        <f t="shared" si="48"/>
        <v>438758.92525111511</v>
      </c>
      <c r="J154" s="44">
        <f t="shared" si="48"/>
        <v>365378.07669586502</v>
      </c>
      <c r="K154" s="67">
        <f t="shared" si="48"/>
        <v>454510.72082003206</v>
      </c>
      <c r="L154" s="117">
        <f>L143-SUM(L146:L152)+L153</f>
        <v>539734</v>
      </c>
      <c r="M154" s="117">
        <f t="shared" si="48"/>
        <v>484203.70192140155</v>
      </c>
      <c r="N154" s="44">
        <f t="shared" si="48"/>
        <v>410822.85336615331</v>
      </c>
      <c r="O154" s="67">
        <f t="shared" si="48"/>
        <v>929779.02854000032</v>
      </c>
      <c r="P154" s="44">
        <f t="shared" si="48"/>
        <v>877252.61216975003</v>
      </c>
      <c r="Q154" s="44">
        <f t="shared" si="48"/>
        <v>803871.7636145018</v>
      </c>
      <c r="R154" s="53"/>
      <c r="S154" s="44"/>
      <c r="T154" s="44"/>
      <c r="U154" s="99"/>
    </row>
    <row r="155" spans="1:21" x14ac:dyDescent="0.2">
      <c r="D155" s="27"/>
      <c r="H155" s="129"/>
      <c r="K155" s="127"/>
      <c r="L155" s="116"/>
      <c r="M155" s="116"/>
      <c r="O155" s="127"/>
      <c r="R155" s="126"/>
      <c r="S155" s="45"/>
      <c r="T155" s="45"/>
    </row>
    <row r="156" spans="1:21" x14ac:dyDescent="0.2">
      <c r="A156" s="130"/>
      <c r="C156" s="23"/>
      <c r="D156" s="27"/>
      <c r="E156" s="23"/>
      <c r="F156" s="23"/>
      <c r="G156" s="23"/>
      <c r="H156" s="128"/>
      <c r="I156" s="23"/>
      <c r="J156" s="23"/>
      <c r="K156" s="128"/>
      <c r="L156" s="131"/>
      <c r="M156" s="23"/>
      <c r="N156" s="23"/>
      <c r="O156" s="128"/>
      <c r="P156" s="23"/>
      <c r="Q156" s="23"/>
      <c r="R156" s="27"/>
    </row>
    <row r="157" spans="1:21" x14ac:dyDescent="0.2">
      <c r="C157" s="23"/>
      <c r="M157" s="116"/>
    </row>
    <row r="158" spans="1:21" x14ac:dyDescent="0.2">
      <c r="M158" s="116"/>
    </row>
  </sheetData>
  <sheetProtection algorithmName="SHA-512" hashValue="rVy7av9X45aNp6L79dLQ13lxXjjQrtjnBiuPykdeBMq77ZFSKQ/du/mL8MyzfbJ28eDhV62FP6zX5+p/8DYmrg==" saltValue="FGKtNByUyreiw8SdM4fhow==" spinCount="100000" sheet="1" objects="1" scenarios="1"/>
  <printOptions horizontalCentered="1"/>
  <pageMargins left="0.7" right="0.7" top="0.5" bottom="0.5" header="0.3" footer="0.3"/>
  <pageSetup scale="57" fitToHeight="2" orientation="portrait" r:id="rId1"/>
  <rowBreaks count="3" manualBreakCount="3">
    <brk id="53" max="14" man="1"/>
    <brk id="116" max="18" man="1"/>
    <brk id="131" max="14"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 Forma</vt:lpstr>
      <vt:lpstr>'Pro Forma'!Print_Area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Smith-Goering</dc:creator>
  <cp:lastModifiedBy>Kamara-Taylor, Haribo</cp:lastModifiedBy>
  <cp:lastPrinted>2015-06-01T16:59:30Z</cp:lastPrinted>
  <dcterms:created xsi:type="dcterms:W3CDTF">2015-04-09T21:02:11Z</dcterms:created>
  <dcterms:modified xsi:type="dcterms:W3CDTF">2015-06-01T17:00:19Z</dcterms:modified>
</cp:coreProperties>
</file>