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rry.crute\Documents\"/>
    </mc:Choice>
  </mc:AlternateContent>
  <bookViews>
    <workbookView xWindow="0" yWindow="0" windowWidth="28800" windowHeight="11835"/>
  </bookViews>
  <sheets>
    <sheet name="Charter Board Budget" sheetId="1" r:id="rId1"/>
  </sheets>
  <externalReferences>
    <externalReference r:id="rId2"/>
    <externalReference r:id="rId3"/>
  </externalReferences>
  <definedNames>
    <definedName name="ANSWER_CH">#REF!</definedName>
    <definedName name="ANSWER_PSHS">#REF!</definedName>
    <definedName name="ANSWER_PSMS">#REF!</definedName>
    <definedName name="BUCKLOOKUP">[1]Consolidated!$BT$3:$BT$430</definedName>
    <definedName name="BUDGETONBUCKET">[1]Buckets!$C$2:$C$261</definedName>
    <definedName name="BUDGTOTAL">[1]Consolidated!$AR$3:$AR$430</definedName>
    <definedName name="CH_BASEREV">#REF!</definedName>
    <definedName name="CH_CBFEE">#REF!</definedName>
    <definedName name="CH_FACILITY">#REF!</definedName>
    <definedName name="CH_LEP">#REF!</definedName>
    <definedName name="CH_SPED">#REF!</definedName>
    <definedName name="CH_SUMMER">#REF!</definedName>
    <definedName name="CH_TITLEI">#REF!</definedName>
    <definedName name="CH_TITLEIIA">#REF!</definedName>
    <definedName name="CH_TITLEIID">#REF!</definedName>
    <definedName name="CH_TITLEIII">#REF!</definedName>
    <definedName name="CH_TITLEIV">#REF!</definedName>
    <definedName name="CH_TITLEVA">#REF!</definedName>
    <definedName name="CP_BASEREV">#REF!</definedName>
    <definedName name="CP_CBFEE">#REF!</definedName>
    <definedName name="CP_FACILITY">#REF!</definedName>
    <definedName name="CP_LEP">#REF!</definedName>
    <definedName name="CP_SPED">#REF!</definedName>
    <definedName name="CP_SUMMER">#REF!</definedName>
    <definedName name="CP_TITLEI">#REF!</definedName>
    <definedName name="CP_TITLEIIA">#REF!</definedName>
    <definedName name="CP_TITLEIID">#REF!</definedName>
    <definedName name="CP_TITLEIII">#REF!</definedName>
    <definedName name="CP_TITLEIV">#REF!</definedName>
    <definedName name="CP_TITLEVA">#REF!</definedName>
    <definedName name="FACDEP_CH_BUIL_DEPR">'[2]Capital Budget'!#REF!</definedName>
    <definedName name="FACDEP_CH_DEPR">'[2]Capital Budget'!#REF!</definedName>
    <definedName name="FACDEP_CH_GFEES">'[2]Capital Budget'!#REF!</definedName>
    <definedName name="FACDEP_CH_IMPUTED">'[2]Capital Budget'!#REF!</definedName>
    <definedName name="FACDEP_CH_INTEREST">'[2]Capital Budget'!#REF!</definedName>
    <definedName name="FACDEP_CH_OPEX">'[2]Capital Budget'!#REF!</definedName>
    <definedName name="FACDEP_CH_RENT">'[2]Capital Budget'!#REF!</definedName>
    <definedName name="FACDEP_CP_BUIL_DEPR">'[2]Capital Budget'!#REF!</definedName>
    <definedName name="FACDEP_CP_DEPR">'[2]Capital Budget'!#REF!</definedName>
    <definedName name="FACDEP_CP_INPUTEDRENT">'[2]Capital Budget'!#REF!</definedName>
    <definedName name="FACDEP_CP_INTEREST">'[2]Capital Budget'!#REF!</definedName>
    <definedName name="FACDEP_CP_RENT">'[2]Capital Budget'!#REF!</definedName>
    <definedName name="FACDEP_CP_TEMPRENT">'[2]Capital Budget'!#REF!</definedName>
    <definedName name="FACDEP_CP_TEMPUTIL">'[2]Capital Budget'!#REF!</definedName>
    <definedName name="FACDEP_HO_DEPR">'[2]Capital Budget'!#REF!</definedName>
    <definedName name="FACDEP_PS_BUIL_DEPR">'[2]Capital Budget'!#REF!</definedName>
    <definedName name="FACDEP_PS_DEPR">'[2]Capital Budget'!#REF!</definedName>
    <definedName name="FACDEP_PS_IMPUTED">'[2]Capital Budget'!#REF!</definedName>
    <definedName name="FACDEP_PS_INTEREST">'[2]Capital Budget'!#REF!</definedName>
    <definedName name="FACDEP_PS_MASSINTEREST">'[2]Capital Budget'!#REF!</definedName>
    <definedName name="FACDEP_PS_RENT">'[2]Capital Budget'!#REF!</definedName>
    <definedName name="FEDREV_CH_SESSPEND">#REF!</definedName>
    <definedName name="FEDREV_CP_SESSPEND">#REF!</definedName>
    <definedName name="FEDREV_PSHS_SESSPEND">#REF!</definedName>
    <definedName name="FEDREV_PSMS_SESSPEND">#REF!</definedName>
    <definedName name="GL_MAP_BOARD">#REF!</definedName>
    <definedName name="GOAL_CH">#REF!</definedName>
    <definedName name="GOAL_PSHS">#REF!</definedName>
    <definedName name="GOAL_PSMS">#REF!</definedName>
    <definedName name="LOOKUPONBUCKET">[1]Buckets!$P$2:$P$246</definedName>
    <definedName name="LUNCH_CH_LUNCHEXP">'[2]School Lunch'!#REF!</definedName>
    <definedName name="LUNCH_CH_LUNCHREV">'[2]School Lunch'!#REF!</definedName>
    <definedName name="LUNCH_CP_LUNCHEXP">'[2]School Lunch'!#REF!</definedName>
    <definedName name="LUNCH_CP_LUNCHREV">'[2]School Lunch'!#REF!</definedName>
    <definedName name="LUNCH_PSHS_LUNCHEXP">'[2]School Lunch'!#REF!</definedName>
    <definedName name="LUNCH_PSHS_LUNCHREV">'[2]School Lunch'!#REF!</definedName>
    <definedName name="LUNCH_PSMS_LUNCHEXP">'[2]School Lunch'!#REF!</definedName>
    <definedName name="MISC_CH_SUMSAL">#REF!</definedName>
    <definedName name="MISC_CH_SUMSUP">#REF!</definedName>
    <definedName name="MISC_CH_SUMTAX">#REF!</definedName>
    <definedName name="MISC_CP_SUMSAL">#REF!</definedName>
    <definedName name="MISC_CP_SUMSUP">#REF!</definedName>
    <definedName name="MISC_CP_SUMTAX">#REF!</definedName>
    <definedName name="MISC_PSHS_SUMSAL">#REF!</definedName>
    <definedName name="MISC_PSHS_SUMSUP">#REF!</definedName>
    <definedName name="MISC_PSHS_SUMTAX">#REF!</definedName>
    <definedName name="MISC_PSMS_SUMSAL">#REF!</definedName>
    <definedName name="MISC_PSMS_SUMSUP">#REF!</definedName>
    <definedName name="MISC_PSMS_SUMTAX">#REF!</definedName>
    <definedName name="PERSONNEL_BP_BENEFITS">#REF!</definedName>
    <definedName name="PERSONNEL_BP_TAXES">#REF!</definedName>
    <definedName name="PERSONNEL_CH_ADMIN">'[2]Personnel Budget Summary'!#REF!</definedName>
    <definedName name="PERSONNEL_CH_ADVERTIS">'[2]Personnel Budget Summary'!#REF!</definedName>
    <definedName name="PERSONNEL_CH_BENEFITS">#REF!</definedName>
    <definedName name="PERSONNEL_CH_FACIL">'[2]Personnel Budget Summary'!#REF!</definedName>
    <definedName name="PERSONNEL_CH_INSTRUC">'[2]Personnel Budget Summary'!#REF!</definedName>
    <definedName name="PERSONNEL_CH_PRINC">'[2]Personnel Budget Summary'!#REF!</definedName>
    <definedName name="PERSONNEL_CH_RESERVE">'[2]Personnel Budget Summary'!#REF!</definedName>
    <definedName name="PERSONNEL_CH_SUPPORT">'[2]Personnel Budget Summary'!#REF!</definedName>
    <definedName name="PERSONNEL_CH_TAXES">#REF!</definedName>
    <definedName name="PERSONNEL_CP_ADMIN">'[2]Personnel Budget Summary'!#REF!</definedName>
    <definedName name="PERSONNEL_CP_ADVERTIS">'[2]Personnel Budget Summary'!#REF!</definedName>
    <definedName name="PERSONNEL_CP_FACIL">'[2]Personnel Budget Summary'!#REF!</definedName>
    <definedName name="PERSONNEL_CP_INSTRUC">'[2]Personnel Budget Summary'!#REF!</definedName>
    <definedName name="PERSONNEL_CP_PRINC">'[2]Personnel Budget Summary'!#REF!</definedName>
    <definedName name="PERSONNEL_CP_RESERVE">'[2]Personnel Budget Summary'!#REF!</definedName>
    <definedName name="PERSONNEL_CP_SUPPORT">'[2]Personnel Budget Summary'!#REF!</definedName>
    <definedName name="PERSONNEL_HO_ADMIN">'[2]Personnel Budget Summary'!#REF!</definedName>
    <definedName name="PERSONNEL_HO_ADVERTIS">'[2]Personnel Budget Summary'!#REF!</definedName>
    <definedName name="PERSONNEL_HO_BENEFITS">#REF!</definedName>
    <definedName name="PERSONNEL_HO_FACIL">'[2]Personnel Budget Summary'!#REF!</definedName>
    <definedName name="PERSONNEL_HO_INSTRUC">'[2]Personnel Budget Summary'!#REF!</definedName>
    <definedName name="PERSONNEL_HO_PRINC">'[2]Personnel Budget Summary'!#REF!</definedName>
    <definedName name="PERSONNEL_HO_RESERVE">'[2]Personnel Budget Summary'!#REF!</definedName>
    <definedName name="PERSONNEL_HO_SUPPORT">'[2]Personnel Budget Summary'!#REF!</definedName>
    <definedName name="PERSONNEL_HO_TAXES">#REF!</definedName>
    <definedName name="PERSONNEL_PSHS_ADMIN">'[2]Personnel Budget Summary'!#REF!</definedName>
    <definedName name="PERSONNEL_PSHS_ADVERTIS">'[2]Personnel Budget Summary'!#REF!</definedName>
    <definedName name="PERSONNEL_PSHS_BENEFITS">#REF!</definedName>
    <definedName name="PERSONNEL_PSHS_FACIL">'[2]Personnel Budget Summary'!#REF!</definedName>
    <definedName name="PERSONNEL_PSHS_INSTRUC">'[2]Personnel Budget Summary'!#REF!</definedName>
    <definedName name="PERSONNEL_PSHS_PRINC">'[2]Personnel Budget Summary'!#REF!</definedName>
    <definedName name="PERSONNEL_PSHS_RESERVE">'[2]Personnel Budget Summary'!#REF!</definedName>
    <definedName name="PERSONNEL_PSHS_SUPPORT">'[2]Personnel Budget Summary'!#REF!</definedName>
    <definedName name="PERSONNEL_PSHS_TAXES">#REF!</definedName>
    <definedName name="PERSONNEL_PSMS_ADMIN">'[2]Personnel Budget Summary'!#REF!</definedName>
    <definedName name="PERSONNEL_PSMS_ADVERTIS">'[2]Personnel Budget Summary'!#REF!</definedName>
    <definedName name="PERSONNEL_PSMS_BENEFITS">#REF!</definedName>
    <definedName name="PERSONNEL_PSMS_FACIL">'[2]Personnel Budget Summary'!#REF!</definedName>
    <definedName name="PERSONNEL_PSMS_INSTRUC">'[2]Personnel Budget Summary'!#REF!</definedName>
    <definedName name="PERSONNEL_PSMS_PRINC">'[2]Personnel Budget Summary'!#REF!</definedName>
    <definedName name="PERSONNEL_PSMS_RESERVE">'[2]Personnel Budget Summary'!#REF!</definedName>
    <definedName name="PERSONNEL_PSMS_SUPPORT">'[2]Personnel Budget Summary'!#REF!</definedName>
    <definedName name="PERSONNEL_PSMS_TAXES">#REF!</definedName>
    <definedName name="PERSONNEL_PSSH_ADMIN">'[2]Personnel Budget Summary'!#REF!</definedName>
    <definedName name="PERSONNEL_PSSH_ADVERTIS">'[2]Personnel Budget Summary'!#REF!</definedName>
    <definedName name="PERSONNEL_PSSH_BENEFITS">#REF!</definedName>
    <definedName name="PERSONNEL_PSSH_FACIL">'[2]Personnel Budget Summary'!#REF!</definedName>
    <definedName name="PERSONNEL_PSSH_INSTRUC">'[2]Personnel Budget Summary'!#REF!</definedName>
    <definedName name="PERSONNEL_PSSH_PRINC">'[2]Personnel Budget Summary'!#REF!</definedName>
    <definedName name="PERSONNEL_PSSH_RESERVE">'[2]Personnel Budget Summary'!#REF!</definedName>
    <definedName name="PERSONNEL_PSSH_SUPPORT">'[2]Personnel Budget Summary'!#REF!</definedName>
    <definedName name="PERSONNEL_PSSH_TAXES">#REF!</definedName>
    <definedName name="_xlnm.Print_Area" localSheetId="0">'Charter Board Budget'!$A$1:$D$79</definedName>
    <definedName name="PSHS_BASEREV">#REF!</definedName>
    <definedName name="PSHS_CBFEE">#REF!</definedName>
    <definedName name="PSHS_FACILITY">#REF!</definedName>
    <definedName name="PSHS_LEP">#REF!</definedName>
    <definedName name="PSHS_SPED">#REF!</definedName>
    <definedName name="PSHS_SUMMER">#REF!</definedName>
    <definedName name="PSHS_TITLEI">#REF!</definedName>
    <definedName name="PSHS_TITLEIIA">#REF!</definedName>
    <definedName name="PSHS_TITLEIID">#REF!</definedName>
    <definedName name="PSHS_TITLEIII">#REF!</definedName>
    <definedName name="PSHS_TITLEIV">#REF!</definedName>
    <definedName name="PSHS_TITLEVA">#REF!</definedName>
    <definedName name="PSMS_BASEREV">#REF!</definedName>
    <definedName name="PSMS_CBFEE">#REF!</definedName>
    <definedName name="PSMS_FACILITY">#REF!</definedName>
    <definedName name="PSMS_LEP">#REF!</definedName>
    <definedName name="PSMS_SPED">#REF!</definedName>
    <definedName name="PSMS_SUMMER">#REF!</definedName>
    <definedName name="PSMS_TITLEI">#REF!</definedName>
    <definedName name="PSMS_TITLEIIA">#REF!</definedName>
    <definedName name="PSMS_TITLEIID">#REF!</definedName>
    <definedName name="PSMS_TITLEIII">#REF!</definedName>
    <definedName name="PSMS_TITLEIV">#REF!</definedName>
    <definedName name="PSMS_TITLEVA">#REF!</definedName>
    <definedName name="RENT">#REF!</definedName>
    <definedName name="START_DATE">#REF!</definedName>
    <definedName name="SUMSAL_CH">#REF!</definedName>
    <definedName name="SUMSAL_PSHS">#REF!</definedName>
    <definedName name="SUMSAL_PSMS">#REF!</definedName>
    <definedName name="TARGET_CH">#REF!</definedName>
    <definedName name="TARGET_PSHS">#REF!</definedName>
    <definedName name="TARGET_PSMS">#REF!</definedName>
    <definedName name="TEST">#REF!</definedName>
    <definedName name="TOT_ENROLL_10">'[2]Capital Budget'!#REF!</definedName>
    <definedName name="UPPER_LEFT_CALENDAR">#REF!</definedName>
    <definedName name="UPPER_LEFT_CATEGORIES">#REF!</definedName>
    <definedName name="UPPER_LEFT_SCALE">#REF!</definedName>
    <definedName name="UPPER_LEFT_SOURC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67" i="1"/>
  <c r="D66" i="1"/>
  <c r="D65" i="1"/>
  <c r="D64" i="1"/>
  <c r="D63" i="1"/>
  <c r="D77" i="1" s="1"/>
  <c r="D61" i="1"/>
  <c r="D69" i="1" s="1"/>
  <c r="D56" i="1"/>
  <c r="D55" i="1"/>
  <c r="D54" i="1"/>
  <c r="D53" i="1"/>
  <c r="D52" i="1"/>
  <c r="D51" i="1"/>
  <c r="D46" i="1"/>
  <c r="D45" i="1"/>
  <c r="D44" i="1"/>
  <c r="D43" i="1"/>
  <c r="D42" i="1"/>
  <c r="D41" i="1"/>
  <c r="D40" i="1"/>
  <c r="D35" i="1"/>
  <c r="D34" i="1"/>
  <c r="D33" i="1"/>
  <c r="D32" i="1"/>
  <c r="D31" i="1"/>
  <c r="D30" i="1"/>
  <c r="D25" i="1"/>
  <c r="D24" i="1"/>
  <c r="D23" i="1"/>
  <c r="D22" i="1"/>
  <c r="D21" i="1"/>
  <c r="D20" i="1"/>
  <c r="D19" i="1"/>
  <c r="D18" i="1"/>
  <c r="D12" i="1"/>
  <c r="D11" i="1"/>
  <c r="D10" i="1"/>
  <c r="D9" i="1"/>
  <c r="D8" i="1"/>
  <c r="D7" i="1"/>
  <c r="D27" i="1" l="1"/>
  <c r="D37" i="1"/>
  <c r="D58" i="1"/>
  <c r="D71" i="1" s="1"/>
  <c r="D73" i="1" s="1"/>
  <c r="D79" i="1" s="1"/>
  <c r="D14" i="1"/>
  <c r="D48" i="1"/>
</calcChain>
</file>

<file path=xl/sharedStrings.xml><?xml version="1.0" encoding="utf-8"?>
<sst xmlns="http://schemas.openxmlformats.org/spreadsheetml/2006/main" count="62" uniqueCount="62">
  <si>
    <t>CESAR CHAVEZ PUBLIC CHARTER SCHOOLS FOR PUBLIC POLICY</t>
  </si>
  <si>
    <t>FY16 Budget</t>
  </si>
  <si>
    <t>Estimated Enrollment: 1350</t>
  </si>
  <si>
    <t>"15/16</t>
  </si>
  <si>
    <t>REVENUE</t>
  </si>
  <si>
    <t>UPSFF (Per Pupil) Payments</t>
  </si>
  <si>
    <t>Facilities Allowance Payments</t>
  </si>
  <si>
    <t>Federal Entitlements</t>
  </si>
  <si>
    <t>Other Government Funding / Grants</t>
  </si>
  <si>
    <t>Private Grants and Donations</t>
  </si>
  <si>
    <t>Other Income</t>
  </si>
  <si>
    <t>TOTAL REVENUES</t>
  </si>
  <si>
    <t>EXPENSE</t>
  </si>
  <si>
    <t>Personnel Salaries and Benefits</t>
  </si>
  <si>
    <t>Principal/Executive Salaries</t>
  </si>
  <si>
    <t>Teachers Salaries</t>
  </si>
  <si>
    <t>Teacher Aides/Assistance Salaries</t>
  </si>
  <si>
    <t>Other Education Professionals Salaries</t>
  </si>
  <si>
    <t>Business/Operations Salaries</t>
  </si>
  <si>
    <t>Custodial Salaries</t>
  </si>
  <si>
    <t>Employee Benefits</t>
  </si>
  <si>
    <t>Staff Development Costs</t>
  </si>
  <si>
    <t>Subtotal: Personnel Costs</t>
  </si>
  <si>
    <t>Direct Student Costs</t>
  </si>
  <si>
    <t>Student Supplies and Materials</t>
  </si>
  <si>
    <t>Library and Media Center Materials</t>
  </si>
  <si>
    <t>Computers and Materials</t>
  </si>
  <si>
    <t>Student Assessment Materials</t>
  </si>
  <si>
    <t>Contracted Student Services</t>
  </si>
  <si>
    <t>Miscellaneous Student Costs</t>
  </si>
  <si>
    <t>Subtotal: Direct Student Costs</t>
  </si>
  <si>
    <t>Occupancy Expenses</t>
  </si>
  <si>
    <t>Rent</t>
  </si>
  <si>
    <t>Interest Expense</t>
  </si>
  <si>
    <t>Building Maintenance and Repairs</t>
  </si>
  <si>
    <t>Utilities</t>
  </si>
  <si>
    <t>Janitorial Supplies</t>
  </si>
  <si>
    <t>Equipment Rental and Maintenance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</si>
  <si>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</si>
  <si>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</si>
  <si>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</si>
  <si>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</si>
  <si>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</si>
  <si>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</si>
  <si>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</si>
  <si>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</si>
  <si>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</si>
  <si>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Subtotal: Office Expenses</t>
  </si>
  <si>
    <t>General Expenses</t>
  </si>
  <si>
    <t>Insurance</t>
  </si>
  <si>
    <t>Depreciation and Amortization</t>
  </si>
  <si>
    <t>Transportation</t>
  </si>
  <si>
    <t>Food Service</t>
  </si>
  <si>
    <t>Administration Fee</t>
  </si>
  <si>
    <t>Other General Expense</t>
  </si>
  <si>
    <t>Subtotal: General Expenses</t>
  </si>
  <si>
    <t>TOTAL EXPENSES</t>
  </si>
  <si>
    <t>NET INCOME</t>
  </si>
  <si>
    <t>-Principle</t>
  </si>
  <si>
    <t>-CapEX</t>
  </si>
  <si>
    <t>+Depreciation</t>
  </si>
  <si>
    <t>FREE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</si>
</sst>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 d\,\ yyyy;@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b/>
      <i/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3" fillId="0" borderId="0" xfId="1" applyNumberFormat="1" applyFont="1" applyFill="1"/>
    <xf numFmtId="165" fontId="2" fillId="0" borderId="0" xfId="0" quotePrefix="1" applyNumberFormat="1" applyFont="1" applyFill="1" applyAlignment="1">
      <alignment horizontal="left"/>
    </xf>
    <xf numFmtId="164" fontId="2" fillId="0" borderId="0" xfId="1" applyNumberFormat="1" applyFont="1" applyFill="1"/>
    <xf numFmtId="37" fontId="3" fillId="0" borderId="0" xfId="0" applyNumberFormat="1" applyFont="1" applyFill="1"/>
    <xf numFmtId="0" fontId="4" fillId="0" borderId="0" xfId="0" applyFont="1"/>
    <xf numFmtId="5" fontId="3" fillId="0" borderId="0" xfId="0" applyNumberFormat="1" applyFont="1" applyFill="1"/>
    <xf numFmtId="0" fontId="5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3" fontId="3" fillId="0" borderId="0" xfId="0" applyNumberFormat="1" applyFont="1" applyFill="1"/>
    <xf numFmtId="0" fontId="1" fillId="0" borderId="0" xfId="0" applyFont="1" applyFill="1"/>
    <xf numFmtId="0" fontId="3" fillId="0" borderId="0" xfId="0" quotePrefix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9-07-22\Misc\Budget%20General%20Work\FY2008%20Budget%20Master%20File-09-04-12%20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ida.fuller/Google%20Drive/FY16%20Budget/WorkingBudgetDraftFY16_5.18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Template"/>
      <sheetName val="Pretty Chavez Budget-FY09"/>
      <sheetName val="Column Chavez Budget-FY09"/>
      <sheetName val="Cash Flow"/>
      <sheetName val="Pretty Chavez Budget-FY08"/>
      <sheetName val="Column Chavez Budget-FY08"/>
      <sheetName val="Board-Level Summary 09"/>
      <sheetName val="Board-Level Summary 08"/>
      <sheetName val="Charter Board Budget"/>
      <sheetName val="Calendarization Lookup"/>
      <sheetName val="Template-BP Report FY08"/>
      <sheetName val="Template-BP Report"/>
      <sheetName val="Holding-BP Report"/>
      <sheetName val="Revenue Update"/>
      <sheetName val="Expense Update"/>
      <sheetName val="Budget Manager Names"/>
      <sheetName val="Budgeting Discussion Summary"/>
      <sheetName val="Bryan's Budget Comparison"/>
      <sheetName val="Pro Forma"/>
      <sheetName val="Buckets"/>
      <sheetName val="Revenue Assumptions"/>
      <sheetName val="Revenue Model"/>
      <sheetName val="Consolidated"/>
      <sheetName val="Multiplier Lookup"/>
      <sheetName val="Cash Items and Depreciation"/>
      <sheetName val="SUMMARY"/>
      <sheetName val="Board Mapping-FY08"/>
      <sheetName val="General Ledger"/>
      <sheetName val="Filter for Ledger"/>
      <sheetName val="Ignore"/>
      <sheetName val="Adjustments"/>
      <sheetName val="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C2">
            <v>7000</v>
          </cell>
          <cell r="P2" t="str">
            <v>Art Department20</v>
          </cell>
        </row>
        <row r="3">
          <cell r="C3">
            <v>4500</v>
          </cell>
          <cell r="P3" t="str">
            <v>Art Department30</v>
          </cell>
        </row>
        <row r="4">
          <cell r="C4">
            <v>0</v>
          </cell>
          <cell r="P4" t="str">
            <v>Art Department31</v>
          </cell>
        </row>
        <row r="5">
          <cell r="C5">
            <v>3500</v>
          </cell>
          <cell r="P5" t="str">
            <v>Electives Department20</v>
          </cell>
        </row>
        <row r="6">
          <cell r="C6">
            <v>1305.3313600000001</v>
          </cell>
          <cell r="P6" t="str">
            <v>Electives Department30</v>
          </cell>
        </row>
        <row r="7">
          <cell r="C7">
            <v>0</v>
          </cell>
          <cell r="P7" t="str">
            <v>Literacy Department31</v>
          </cell>
        </row>
        <row r="8">
          <cell r="C8">
            <v>1750</v>
          </cell>
          <cell r="P8" t="str">
            <v>Literacy Department20</v>
          </cell>
        </row>
        <row r="9">
          <cell r="C9">
            <v>9000</v>
          </cell>
          <cell r="P9" t="str">
            <v>English Department20</v>
          </cell>
        </row>
        <row r="10">
          <cell r="C10">
            <v>5500</v>
          </cell>
          <cell r="P10" t="str">
            <v>English Department30</v>
          </cell>
        </row>
        <row r="11">
          <cell r="C11">
            <v>3250</v>
          </cell>
          <cell r="P11" t="str">
            <v>Foreign Language Department20</v>
          </cell>
        </row>
        <row r="12">
          <cell r="C12">
            <v>4000</v>
          </cell>
          <cell r="P12" t="str">
            <v>Foreign Language Department30</v>
          </cell>
        </row>
        <row r="13">
          <cell r="C13">
            <v>0</v>
          </cell>
          <cell r="P13" t="str">
            <v>Foreign Language Department31</v>
          </cell>
        </row>
        <row r="14">
          <cell r="C14">
            <v>7000</v>
          </cell>
          <cell r="P14" t="str">
            <v>History Department20</v>
          </cell>
        </row>
        <row r="15">
          <cell r="C15">
            <v>5000</v>
          </cell>
          <cell r="P15" t="str">
            <v>History Department30</v>
          </cell>
        </row>
        <row r="16">
          <cell r="C16">
            <v>2250</v>
          </cell>
          <cell r="P16" t="str">
            <v>LEP Department20</v>
          </cell>
        </row>
        <row r="17">
          <cell r="C17">
            <v>2500</v>
          </cell>
          <cell r="P17" t="str">
            <v>LEP Department30</v>
          </cell>
        </row>
        <row r="18">
          <cell r="C18">
            <v>0</v>
          </cell>
          <cell r="P18" t="str">
            <v>LEP Department31</v>
          </cell>
        </row>
        <row r="19">
          <cell r="C19">
            <v>9000</v>
          </cell>
          <cell r="P19" t="str">
            <v>Math Department20</v>
          </cell>
        </row>
        <row r="20">
          <cell r="C20">
            <v>5000</v>
          </cell>
          <cell r="P20" t="str">
            <v>Math Department30</v>
          </cell>
        </row>
        <row r="21">
          <cell r="C21">
            <v>30000</v>
          </cell>
          <cell r="P21" t="str">
            <v>Public Policy Department20</v>
          </cell>
        </row>
        <row r="22">
          <cell r="C22">
            <v>13500</v>
          </cell>
          <cell r="P22" t="str">
            <v>Public Policy Department30</v>
          </cell>
        </row>
        <row r="23">
          <cell r="C23">
            <v>0</v>
          </cell>
          <cell r="P23" t="str">
            <v>Public Policy Department31</v>
          </cell>
        </row>
        <row r="24">
          <cell r="C24">
            <v>8000</v>
          </cell>
          <cell r="P24" t="str">
            <v>Science Department20</v>
          </cell>
        </row>
        <row r="25">
          <cell r="C25">
            <v>5000</v>
          </cell>
          <cell r="P25" t="str">
            <v>Science Department30</v>
          </cell>
        </row>
        <row r="26">
          <cell r="C26">
            <v>0</v>
          </cell>
          <cell r="P26" t="str">
            <v>Science Department31</v>
          </cell>
        </row>
        <row r="27">
          <cell r="C27">
            <v>6500</v>
          </cell>
          <cell r="P27" t="str">
            <v>Special Ed Department20</v>
          </cell>
        </row>
        <row r="28">
          <cell r="C28">
            <v>3000</v>
          </cell>
          <cell r="P28" t="str">
            <v>Special Ed Department30</v>
          </cell>
        </row>
        <row r="29">
          <cell r="C29">
            <v>0</v>
          </cell>
          <cell r="P29" t="str">
            <v>Special Ed Department31</v>
          </cell>
        </row>
        <row r="30">
          <cell r="C30">
            <v>41200</v>
          </cell>
          <cell r="P30" t="str">
            <v>Special Ed Contracted Services30</v>
          </cell>
        </row>
        <row r="31">
          <cell r="C31">
            <v>43260</v>
          </cell>
          <cell r="P31" t="str">
            <v>Special Ed Contracted Services20</v>
          </cell>
        </row>
        <row r="32">
          <cell r="C32">
            <v>0</v>
          </cell>
          <cell r="P32" t="str">
            <v>Special Ed Contracted Services31</v>
          </cell>
        </row>
        <row r="33">
          <cell r="C33">
            <v>1060.9000000000001</v>
          </cell>
          <cell r="P33" t="str">
            <v>HS Academic Dean Budget30</v>
          </cell>
        </row>
        <row r="34">
          <cell r="C34">
            <v>38000</v>
          </cell>
          <cell r="P34" t="str">
            <v>HS Teacher Professional Development20</v>
          </cell>
        </row>
        <row r="35">
          <cell r="C35">
            <v>25000</v>
          </cell>
          <cell r="P35" t="str">
            <v>HS Teacher Professional Development30</v>
          </cell>
        </row>
        <row r="36">
          <cell r="C36">
            <v>11500</v>
          </cell>
          <cell r="P36" t="str">
            <v>After School20</v>
          </cell>
        </row>
        <row r="37">
          <cell r="C37">
            <v>7000</v>
          </cell>
          <cell r="P37" t="str">
            <v>After School30</v>
          </cell>
        </row>
        <row r="38">
          <cell r="C38">
            <v>5000</v>
          </cell>
          <cell r="P38" t="str">
            <v>Sports-MS20</v>
          </cell>
        </row>
        <row r="39">
          <cell r="C39">
            <v>14420</v>
          </cell>
          <cell r="P39" t="str">
            <v>Sports20</v>
          </cell>
        </row>
        <row r="40">
          <cell r="C40">
            <v>10609</v>
          </cell>
          <cell r="P40" t="str">
            <v>Sports30</v>
          </cell>
        </row>
        <row r="41">
          <cell r="C41">
            <v>8750</v>
          </cell>
          <cell r="P41" t="str">
            <v>College Prep20</v>
          </cell>
        </row>
        <row r="42">
          <cell r="C42">
            <v>10000</v>
          </cell>
          <cell r="P42" t="str">
            <v>College Prep30</v>
          </cell>
        </row>
        <row r="43">
          <cell r="C43">
            <v>3000</v>
          </cell>
          <cell r="P43" t="str">
            <v>Social and Health Services20</v>
          </cell>
        </row>
        <row r="44">
          <cell r="C44">
            <v>1060.9000000000001</v>
          </cell>
          <cell r="P44" t="str">
            <v>Social and Health Services30</v>
          </cell>
        </row>
        <row r="45">
          <cell r="C45">
            <v>1500</v>
          </cell>
          <cell r="P45" t="str">
            <v>Nurse Supplies20</v>
          </cell>
        </row>
        <row r="46">
          <cell r="C46">
            <v>3500</v>
          </cell>
          <cell r="P46" t="str">
            <v>Library20</v>
          </cell>
        </row>
        <row r="47">
          <cell r="C47">
            <v>2250</v>
          </cell>
          <cell r="P47" t="str">
            <v>Library30</v>
          </cell>
        </row>
        <row r="48">
          <cell r="C48">
            <v>8500</v>
          </cell>
          <cell r="P48" t="str">
            <v>Technology20</v>
          </cell>
        </row>
        <row r="49">
          <cell r="C49">
            <v>7500</v>
          </cell>
          <cell r="P49" t="str">
            <v>Technology30</v>
          </cell>
        </row>
        <row r="50">
          <cell r="C50">
            <v>0</v>
          </cell>
          <cell r="P50" t="str">
            <v>Technology31</v>
          </cell>
        </row>
        <row r="51">
          <cell r="C51">
            <v>719.05444444444447</v>
          </cell>
          <cell r="P51" t="str">
            <v>Technology90</v>
          </cell>
        </row>
        <row r="52">
          <cell r="C52">
            <v>18000</v>
          </cell>
          <cell r="P52" t="str">
            <v>MS Student Activities20</v>
          </cell>
        </row>
        <row r="53">
          <cell r="C53">
            <v>12000</v>
          </cell>
          <cell r="P53" t="str">
            <v>Student Activities20</v>
          </cell>
        </row>
        <row r="54">
          <cell r="C54">
            <v>9500</v>
          </cell>
          <cell r="P54" t="str">
            <v>Student Activities30</v>
          </cell>
        </row>
        <row r="55">
          <cell r="C55">
            <v>12763</v>
          </cell>
          <cell r="P55" t="str">
            <v>Department Movable Funds30</v>
          </cell>
        </row>
        <row r="56">
          <cell r="C56">
            <v>69934.250950000001</v>
          </cell>
          <cell r="P56" t="str">
            <v>Summer School Personnel20</v>
          </cell>
        </row>
        <row r="57">
          <cell r="C57">
            <v>23908.861111111109</v>
          </cell>
          <cell r="P57" t="str">
            <v>Summer School Supplies20</v>
          </cell>
        </row>
        <row r="58">
          <cell r="C58">
            <v>53177</v>
          </cell>
          <cell r="P58" t="str">
            <v>Summer School Personnel30</v>
          </cell>
        </row>
        <row r="59">
          <cell r="C59">
            <v>16201.888888888889</v>
          </cell>
          <cell r="P59" t="str">
            <v>Summer School Supplies30</v>
          </cell>
        </row>
        <row r="60">
          <cell r="C60">
            <v>7000</v>
          </cell>
          <cell r="P60" t="str">
            <v>Dean's Office20</v>
          </cell>
        </row>
        <row r="61">
          <cell r="C61">
            <v>3000</v>
          </cell>
          <cell r="P61" t="str">
            <v>Dean's Office30</v>
          </cell>
        </row>
        <row r="62">
          <cell r="C62">
            <v>17300</v>
          </cell>
          <cell r="P62" t="str">
            <v>MPD Officers30</v>
          </cell>
        </row>
        <row r="63">
          <cell r="C63">
            <v>48000</v>
          </cell>
          <cell r="P63" t="str">
            <v>MPD Officers20</v>
          </cell>
        </row>
        <row r="64">
          <cell r="C64">
            <v>-16505705.786100004</v>
          </cell>
          <cell r="P64" t="str">
            <v>District Funding*</v>
          </cell>
        </row>
        <row r="65">
          <cell r="C65">
            <v>-1504248.0820000006</v>
          </cell>
          <cell r="P65" t="str">
            <v>Federal Funding*</v>
          </cell>
        </row>
        <row r="66">
          <cell r="C66">
            <v>-763167.16288056225</v>
          </cell>
          <cell r="P66" t="str">
            <v>Other Funding*</v>
          </cell>
        </row>
        <row r="67">
          <cell r="C67">
            <v>985000.00000000012</v>
          </cell>
          <cell r="P67" t="str">
            <v>Benefits*</v>
          </cell>
        </row>
        <row r="68">
          <cell r="C68">
            <v>125000</v>
          </cell>
          <cell r="P68" t="str">
            <v>Depreciation20</v>
          </cell>
        </row>
        <row r="69">
          <cell r="C69">
            <v>3968.9308019788064</v>
          </cell>
          <cell r="P69" t="str">
            <v>Interest Expenses20</v>
          </cell>
        </row>
        <row r="70">
          <cell r="C70">
            <v>0</v>
          </cell>
          <cell r="P70" t="str">
            <v>Rent20</v>
          </cell>
        </row>
        <row r="71">
          <cell r="C71">
            <v>138420</v>
          </cell>
          <cell r="P71" t="str">
            <v>Reserve20</v>
          </cell>
        </row>
        <row r="72">
          <cell r="C72">
            <v>280000</v>
          </cell>
          <cell r="P72" t="str">
            <v>School Food Services20</v>
          </cell>
        </row>
        <row r="73">
          <cell r="C73">
            <v>0</v>
          </cell>
          <cell r="P73" t="str">
            <v>School Food Services40</v>
          </cell>
        </row>
        <row r="74">
          <cell r="C74">
            <v>0</v>
          </cell>
          <cell r="P74" t="str">
            <v>Security Services20</v>
          </cell>
        </row>
        <row r="75">
          <cell r="C75">
            <v>60000</v>
          </cell>
          <cell r="P75" t="str">
            <v>Substitutes20</v>
          </cell>
        </row>
        <row r="76">
          <cell r="C76">
            <v>0</v>
          </cell>
          <cell r="P76" t="str">
            <v>Substitutes31</v>
          </cell>
        </row>
        <row r="77">
          <cell r="C77">
            <v>900318.14999999991</v>
          </cell>
          <cell r="P77" t="str">
            <v>Taxes*</v>
          </cell>
        </row>
        <row r="78">
          <cell r="C78">
            <v>13965.6</v>
          </cell>
          <cell r="P78" t="str">
            <v>Telecommunications20</v>
          </cell>
        </row>
        <row r="79">
          <cell r="C79">
            <v>0</v>
          </cell>
          <cell r="P79" t="str">
            <v>Telecommunications40</v>
          </cell>
        </row>
        <row r="80">
          <cell r="C80">
            <v>276000</v>
          </cell>
          <cell r="P80" t="str">
            <v>Utiliies20</v>
          </cell>
        </row>
        <row r="81">
          <cell r="C81">
            <v>156896.9378787879</v>
          </cell>
          <cell r="P81" t="str">
            <v>CFOs OPS*</v>
          </cell>
        </row>
        <row r="82">
          <cell r="C82">
            <v>0</v>
          </cell>
          <cell r="P82" t="str">
            <v>CFOs Misc*</v>
          </cell>
        </row>
        <row r="83">
          <cell r="C83">
            <v>256194.04716666701</v>
          </cell>
          <cell r="P83" t="str">
            <v>Depreciation30</v>
          </cell>
        </row>
        <row r="84">
          <cell r="C84">
            <v>204525</v>
          </cell>
          <cell r="P84" t="str">
            <v>Interest Expenses30</v>
          </cell>
        </row>
        <row r="85">
          <cell r="C85">
            <v>0</v>
          </cell>
          <cell r="P85" t="str">
            <v>Long-Term Consultants90</v>
          </cell>
        </row>
        <row r="86">
          <cell r="C86">
            <v>0</v>
          </cell>
          <cell r="P86" t="str">
            <v>Long-Term Consultants30</v>
          </cell>
        </row>
        <row r="87">
          <cell r="C87">
            <v>311320.64953356434</v>
          </cell>
          <cell r="P87" t="str">
            <v>Rent30</v>
          </cell>
        </row>
        <row r="88">
          <cell r="C88">
            <v>88425</v>
          </cell>
          <cell r="P88" t="str">
            <v>Reserve30</v>
          </cell>
        </row>
        <row r="89">
          <cell r="C89">
            <v>190000</v>
          </cell>
          <cell r="P89" t="str">
            <v>School Food Services30</v>
          </cell>
        </row>
        <row r="90">
          <cell r="C90">
            <v>0</v>
          </cell>
          <cell r="P90" t="str">
            <v>Security Services30</v>
          </cell>
        </row>
        <row r="91">
          <cell r="C91">
            <v>0</v>
          </cell>
          <cell r="P91" t="str">
            <v>MPD Officers40</v>
          </cell>
        </row>
        <row r="92">
          <cell r="C92">
            <v>22756.305</v>
          </cell>
          <cell r="P92" t="str">
            <v>Substitutes30</v>
          </cell>
        </row>
        <row r="93">
          <cell r="C93">
            <v>17215.079999999998</v>
          </cell>
          <cell r="P93" t="str">
            <v>Telecommunications30</v>
          </cell>
        </row>
        <row r="94">
          <cell r="C94">
            <v>132351.15656</v>
          </cell>
          <cell r="P94" t="str">
            <v>Utiliies30</v>
          </cell>
        </row>
        <row r="95">
          <cell r="C95">
            <v>120037</v>
          </cell>
          <cell r="P95" t="str">
            <v>Accounting Services90</v>
          </cell>
        </row>
        <row r="96">
          <cell r="C96">
            <v>0</v>
          </cell>
          <cell r="P96" t="str">
            <v>Facilities Outsourcing90</v>
          </cell>
        </row>
        <row r="97">
          <cell r="C97">
            <v>37000</v>
          </cell>
          <cell r="P97" t="str">
            <v>Facilities Outsourcing30</v>
          </cell>
        </row>
        <row r="98">
          <cell r="C98">
            <v>72000</v>
          </cell>
          <cell r="P98" t="str">
            <v>Facilities Outsourcing20</v>
          </cell>
        </row>
        <row r="99">
          <cell r="C99">
            <v>26845.8</v>
          </cell>
          <cell r="P99" t="str">
            <v>Bank Charges*</v>
          </cell>
        </row>
        <row r="100">
          <cell r="C100">
            <v>1060.9000000000001</v>
          </cell>
          <cell r="P100" t="str">
            <v>CFOs Ads90</v>
          </cell>
        </row>
        <row r="101">
          <cell r="C101">
            <v>10000</v>
          </cell>
          <cell r="P101" t="str">
            <v>Depreciation90</v>
          </cell>
        </row>
        <row r="102">
          <cell r="C102">
            <v>104346</v>
          </cell>
          <cell r="P102" t="str">
            <v>Insurance90</v>
          </cell>
        </row>
        <row r="103">
          <cell r="C103">
            <v>83224.979508619654</v>
          </cell>
          <cell r="P103" t="str">
            <v>Rent90</v>
          </cell>
        </row>
        <row r="104">
          <cell r="C104">
            <v>1088624.8700000001</v>
          </cell>
          <cell r="P104" t="str">
            <v>Reserve90</v>
          </cell>
        </row>
        <row r="105">
          <cell r="C105">
            <v>3918.8520000000003</v>
          </cell>
          <cell r="P105" t="str">
            <v>Telecommunications90</v>
          </cell>
        </row>
        <row r="106">
          <cell r="C106">
            <v>0</v>
          </cell>
          <cell r="P106" t="str">
            <v>Utiliies90</v>
          </cell>
        </row>
        <row r="107">
          <cell r="C107">
            <v>82592.400000000009</v>
          </cell>
          <cell r="P107" t="str">
            <v>Charter Board Admin Fee*</v>
          </cell>
        </row>
        <row r="108">
          <cell r="C108">
            <v>0</v>
          </cell>
          <cell r="P108" t="str">
            <v>Non-Depreciable Expansion20</v>
          </cell>
        </row>
        <row r="109">
          <cell r="C109">
            <v>0</v>
          </cell>
          <cell r="P109" t="str">
            <v>Non-Depreciable Expansion30</v>
          </cell>
        </row>
        <row r="110">
          <cell r="C110">
            <v>1500</v>
          </cell>
          <cell r="P110" t="str">
            <v>Development90</v>
          </cell>
        </row>
        <row r="111">
          <cell r="C111">
            <v>45000</v>
          </cell>
          <cell r="P111" t="str">
            <v>Principal's Discretionary20</v>
          </cell>
        </row>
        <row r="112">
          <cell r="C112">
            <v>19510</v>
          </cell>
          <cell r="P112" t="str">
            <v>Principal's Recruiting20</v>
          </cell>
        </row>
        <row r="113">
          <cell r="C113">
            <v>15000</v>
          </cell>
          <cell r="P113" t="str">
            <v>Principal's Recruiting30</v>
          </cell>
        </row>
        <row r="114">
          <cell r="C114">
            <v>5000</v>
          </cell>
          <cell r="P114" t="str">
            <v>Student Transportation Expenses20</v>
          </cell>
        </row>
        <row r="115">
          <cell r="C115">
            <v>20000</v>
          </cell>
          <cell r="P115" t="str">
            <v>Principal's Discretionary30</v>
          </cell>
        </row>
        <row r="116">
          <cell r="C116">
            <v>5000</v>
          </cell>
          <cell r="P116" t="str">
            <v>Student Transportation Expenses30</v>
          </cell>
        </row>
        <row r="117">
          <cell r="C117">
            <v>0</v>
          </cell>
          <cell r="P117" t="str">
            <v>Development-10th Anniversary*</v>
          </cell>
        </row>
        <row r="118">
          <cell r="C118">
            <v>0</v>
          </cell>
          <cell r="P118" t="str">
            <v>Principal's Discretionary31</v>
          </cell>
        </row>
        <row r="119">
          <cell r="C119">
            <v>0</v>
          </cell>
          <cell r="P119" t="str">
            <v>Student Transportation Expenses31</v>
          </cell>
        </row>
        <row r="120">
          <cell r="C120">
            <v>100000</v>
          </cell>
          <cell r="P120" t="str">
            <v>Principal's Discretionary90</v>
          </cell>
        </row>
        <row r="121">
          <cell r="C121">
            <v>22388</v>
          </cell>
          <cell r="P121" t="str">
            <v>Maintenance Supplies20</v>
          </cell>
        </row>
        <row r="122">
          <cell r="C122">
            <v>15900</v>
          </cell>
          <cell r="P122" t="str">
            <v>Maintenance Supplies30</v>
          </cell>
        </row>
        <row r="123">
          <cell r="C123">
            <v>40000</v>
          </cell>
          <cell r="P123" t="str">
            <v>Office Supplies and Equipment20</v>
          </cell>
        </row>
        <row r="124">
          <cell r="C124">
            <v>10000</v>
          </cell>
          <cell r="P124" t="str">
            <v>Postage20</v>
          </cell>
        </row>
        <row r="125">
          <cell r="C125">
            <v>5000</v>
          </cell>
          <cell r="P125" t="str">
            <v>Printing and Copying20</v>
          </cell>
        </row>
        <row r="126">
          <cell r="C126">
            <v>14852.6</v>
          </cell>
          <cell r="P126" t="str">
            <v>Office Supplies and Equipment30</v>
          </cell>
        </row>
        <row r="127">
          <cell r="C127">
            <v>5459</v>
          </cell>
          <cell r="P127" t="str">
            <v>Postage30</v>
          </cell>
        </row>
        <row r="128">
          <cell r="C128">
            <v>6993.1850000000004</v>
          </cell>
          <cell r="P128" t="str">
            <v>Printing and Copying30</v>
          </cell>
        </row>
        <row r="129">
          <cell r="C129">
            <v>5000</v>
          </cell>
          <cell r="P129" t="str">
            <v>Office Supplies and Equipment90</v>
          </cell>
        </row>
        <row r="130">
          <cell r="C130">
            <v>14399</v>
          </cell>
          <cell r="P130" t="str">
            <v>Administration Movable Funds30</v>
          </cell>
        </row>
        <row r="131">
          <cell r="C131">
            <v>90000</v>
          </cell>
          <cell r="P131" t="str">
            <v>Student Recruiting*</v>
          </cell>
        </row>
        <row r="132">
          <cell r="C132">
            <v>5378.4727272727268</v>
          </cell>
          <cell r="P132" t="str">
            <v>Background Checks*</v>
          </cell>
        </row>
        <row r="133">
          <cell r="C133">
            <v>19485.259999999998</v>
          </cell>
          <cell r="P133" t="str">
            <v>Teacher Recruiting*</v>
          </cell>
        </row>
        <row r="134">
          <cell r="C134">
            <v>0</v>
          </cell>
          <cell r="P134" t="str">
            <v>School Improvement Budget90</v>
          </cell>
        </row>
        <row r="135">
          <cell r="C135">
            <v>120000</v>
          </cell>
          <cell r="P135" t="str">
            <v>System Professional Development*</v>
          </cell>
        </row>
        <row r="136">
          <cell r="C136">
            <v>0</v>
          </cell>
          <cell r="P136" t="str">
            <v>Senior Fund30</v>
          </cell>
        </row>
        <row r="137">
          <cell r="C137">
            <v>0</v>
          </cell>
          <cell r="P137" t="str">
            <v>Senior Fund20</v>
          </cell>
        </row>
        <row r="138">
          <cell r="C138">
            <v>0</v>
          </cell>
          <cell r="P138" t="str">
            <v>Quebec Trip*</v>
          </cell>
        </row>
        <row r="139">
          <cell r="C139">
            <v>0</v>
          </cell>
          <cell r="P139" t="str">
            <v>Madrid Trip*</v>
          </cell>
        </row>
        <row r="140">
          <cell r="C140">
            <v>30727.360000000001</v>
          </cell>
          <cell r="P140" t="str">
            <v>Principal's Capital Budget20</v>
          </cell>
        </row>
        <row r="141">
          <cell r="C141">
            <v>18000</v>
          </cell>
          <cell r="P141" t="str">
            <v>Principal's Capital Budget30</v>
          </cell>
        </row>
        <row r="142">
          <cell r="C142">
            <v>0</v>
          </cell>
          <cell r="P142" t="str">
            <v>Misc. Capital Budget20</v>
          </cell>
        </row>
        <row r="143">
          <cell r="C143">
            <v>0</v>
          </cell>
          <cell r="P143" t="str">
            <v>Misc. Capital Budget30</v>
          </cell>
        </row>
        <row r="144">
          <cell r="C144">
            <v>0</v>
          </cell>
          <cell r="P144" t="str">
            <v>Misc. Capital Budget90</v>
          </cell>
        </row>
        <row r="145">
          <cell r="C145">
            <v>3703</v>
          </cell>
          <cell r="P145" t="str">
            <v>Technology Capital Budget20</v>
          </cell>
        </row>
        <row r="146">
          <cell r="C146">
            <v>3703</v>
          </cell>
          <cell r="P146" t="str">
            <v>Technology Capital Budget30</v>
          </cell>
        </row>
        <row r="147">
          <cell r="C147">
            <v>3000</v>
          </cell>
          <cell r="P147" t="str">
            <v>Technology Capital Budget90</v>
          </cell>
        </row>
        <row r="148">
          <cell r="C148">
            <v>1225459.9159153847</v>
          </cell>
          <cell r="P148" t="str">
            <v>Personnel-Admin Prin*</v>
          </cell>
        </row>
        <row r="149">
          <cell r="C149">
            <v>6148589.3125842614</v>
          </cell>
          <cell r="P149" t="str">
            <v>Personnel-Instructional*</v>
          </cell>
        </row>
        <row r="150">
          <cell r="C150">
            <v>2258112.3294230774</v>
          </cell>
          <cell r="P150" t="str">
            <v>Personnel-Support*</v>
          </cell>
        </row>
        <row r="151">
          <cell r="C151">
            <v>233685</v>
          </cell>
          <cell r="P151" t="str">
            <v>Personnel-Facil &amp; Other*</v>
          </cell>
        </row>
        <row r="152">
          <cell r="C152">
            <v>73196</v>
          </cell>
          <cell r="P152" t="str">
            <v>Copier Leases*</v>
          </cell>
        </row>
        <row r="153">
          <cell r="C153">
            <v>0</v>
          </cell>
          <cell r="P153" t="str">
            <v>Art Department21</v>
          </cell>
        </row>
        <row r="154">
          <cell r="C154">
            <v>0</v>
          </cell>
          <cell r="P154" t="str">
            <v>Electives Department31</v>
          </cell>
        </row>
        <row r="155">
          <cell r="C155">
            <v>0</v>
          </cell>
          <cell r="P155" t="str">
            <v>Electives Department21</v>
          </cell>
        </row>
        <row r="156">
          <cell r="C156">
            <v>0</v>
          </cell>
          <cell r="P156" t="str">
            <v>English Department21</v>
          </cell>
        </row>
        <row r="157">
          <cell r="C157">
            <v>0</v>
          </cell>
          <cell r="P157" t="str">
            <v>English Department31</v>
          </cell>
        </row>
        <row r="158">
          <cell r="C158">
            <v>0</v>
          </cell>
          <cell r="P158" t="str">
            <v>Foreign Language Department21</v>
          </cell>
        </row>
        <row r="159">
          <cell r="C159">
            <v>0</v>
          </cell>
          <cell r="P159" t="str">
            <v>History Department21</v>
          </cell>
        </row>
        <row r="160">
          <cell r="C160">
            <v>0</v>
          </cell>
          <cell r="P160" t="str">
            <v>History Department31</v>
          </cell>
        </row>
        <row r="161">
          <cell r="C161">
            <v>0</v>
          </cell>
          <cell r="P161" t="str">
            <v>LEP Department21</v>
          </cell>
        </row>
        <row r="162">
          <cell r="C162">
            <v>0</v>
          </cell>
          <cell r="P162" t="str">
            <v>Math Department21</v>
          </cell>
        </row>
        <row r="163">
          <cell r="C163">
            <v>0</v>
          </cell>
          <cell r="P163" t="str">
            <v>Math Department31</v>
          </cell>
        </row>
        <row r="164">
          <cell r="C164">
            <v>0</v>
          </cell>
          <cell r="P164" t="str">
            <v>Public Policy Department21</v>
          </cell>
        </row>
        <row r="165">
          <cell r="C165">
            <v>0</v>
          </cell>
          <cell r="P165" t="str">
            <v>Science Department21</v>
          </cell>
        </row>
        <row r="166">
          <cell r="C166">
            <v>12500</v>
          </cell>
          <cell r="P166" t="str">
            <v>Special Ed Contracted Services21</v>
          </cell>
        </row>
        <row r="167">
          <cell r="C167">
            <v>0</v>
          </cell>
          <cell r="P167" t="str">
            <v>Special Ed Department21</v>
          </cell>
        </row>
        <row r="168">
          <cell r="C168">
            <v>0</v>
          </cell>
          <cell r="P168" t="str">
            <v>Saturday Class20</v>
          </cell>
        </row>
        <row r="169">
          <cell r="C169">
            <v>0</v>
          </cell>
          <cell r="P169" t="str">
            <v>Saturday Class30</v>
          </cell>
        </row>
        <row r="170">
          <cell r="C170">
            <v>770.37408000000005</v>
          </cell>
          <cell r="P170" t="str">
            <v>HS Academic Dean Budget21</v>
          </cell>
        </row>
        <row r="171">
          <cell r="C171">
            <v>0</v>
          </cell>
          <cell r="P171" t="str">
            <v>HS Teacher Professional Development31</v>
          </cell>
        </row>
        <row r="172">
          <cell r="C172">
            <v>4000</v>
          </cell>
          <cell r="P172" t="str">
            <v>HS Teacher Professional Development21</v>
          </cell>
        </row>
        <row r="173">
          <cell r="C173">
            <v>0</v>
          </cell>
          <cell r="P173" t="str">
            <v>After School31</v>
          </cell>
        </row>
        <row r="174">
          <cell r="C174">
            <v>2239.3157142857144</v>
          </cell>
          <cell r="P174" t="str">
            <v>After School21</v>
          </cell>
        </row>
        <row r="175">
          <cell r="C175">
            <v>0</v>
          </cell>
          <cell r="P175" t="str">
            <v>Admin PD21</v>
          </cell>
        </row>
        <row r="176">
          <cell r="C176">
            <v>0</v>
          </cell>
          <cell r="P176" t="str">
            <v>College Prep31</v>
          </cell>
        </row>
        <row r="177">
          <cell r="C177">
            <v>0</v>
          </cell>
          <cell r="P177" t="str">
            <v>College Prep21</v>
          </cell>
        </row>
        <row r="178">
          <cell r="C178">
            <v>0</v>
          </cell>
          <cell r="P178" t="str">
            <v>Library31</v>
          </cell>
        </row>
        <row r="179">
          <cell r="C179">
            <v>818.85</v>
          </cell>
          <cell r="P179" t="str">
            <v>Library21</v>
          </cell>
        </row>
        <row r="180">
          <cell r="C180">
            <v>0</v>
          </cell>
          <cell r="P180" t="str">
            <v>Nurse Supplies31</v>
          </cell>
        </row>
        <row r="181">
          <cell r="C181">
            <v>0</v>
          </cell>
          <cell r="P181" t="str">
            <v>School Development21</v>
          </cell>
        </row>
        <row r="182">
          <cell r="C182">
            <v>1000</v>
          </cell>
          <cell r="P182" t="str">
            <v>Nurse Supplies21</v>
          </cell>
        </row>
        <row r="183">
          <cell r="C183">
            <v>0</v>
          </cell>
          <cell r="P183" t="str">
            <v>Social and Health Services31</v>
          </cell>
        </row>
        <row r="184">
          <cell r="C184">
            <v>750</v>
          </cell>
          <cell r="P184" t="str">
            <v>Social and Health Services21</v>
          </cell>
        </row>
        <row r="185">
          <cell r="C185">
            <v>0</v>
          </cell>
          <cell r="P185" t="str">
            <v>Sports31</v>
          </cell>
        </row>
        <row r="186">
          <cell r="C186">
            <v>0</v>
          </cell>
          <cell r="P186" t="str">
            <v>Sports90</v>
          </cell>
        </row>
        <row r="187">
          <cell r="C187">
            <v>2500</v>
          </cell>
          <cell r="P187" t="str">
            <v>Sports21</v>
          </cell>
        </row>
        <row r="188">
          <cell r="C188">
            <v>0</v>
          </cell>
          <cell r="P188" t="str">
            <v>Student Activities31</v>
          </cell>
        </row>
        <row r="189">
          <cell r="C189">
            <v>2500</v>
          </cell>
          <cell r="P189" t="str">
            <v>Student Activities21</v>
          </cell>
        </row>
        <row r="190">
          <cell r="C190">
            <v>2500</v>
          </cell>
          <cell r="P190" t="str">
            <v>Technology21</v>
          </cell>
        </row>
        <row r="191">
          <cell r="C191">
            <v>0</v>
          </cell>
          <cell r="P191" t="str">
            <v>Summer School Personnel31</v>
          </cell>
        </row>
        <row r="192">
          <cell r="C192">
            <v>0</v>
          </cell>
          <cell r="P192" t="str">
            <v>Summer School Supplies31</v>
          </cell>
        </row>
        <row r="193">
          <cell r="C193">
            <v>0</v>
          </cell>
          <cell r="P193" t="str">
            <v>Summer School Personnel21</v>
          </cell>
        </row>
        <row r="194">
          <cell r="C194">
            <v>0</v>
          </cell>
          <cell r="P194" t="str">
            <v>Summer School Supplies21</v>
          </cell>
        </row>
        <row r="195">
          <cell r="C195">
            <v>3098</v>
          </cell>
          <cell r="P195" t="str">
            <v>Program Movable Funds30</v>
          </cell>
        </row>
        <row r="196">
          <cell r="C196">
            <v>7500</v>
          </cell>
          <cell r="P196" t="str">
            <v>Dean's Office90</v>
          </cell>
        </row>
        <row r="197">
          <cell r="C197">
            <v>0</v>
          </cell>
          <cell r="P197" t="str">
            <v>Dean's Office31</v>
          </cell>
        </row>
        <row r="198">
          <cell r="C198">
            <v>1500</v>
          </cell>
          <cell r="P198" t="str">
            <v>Dean's Office21</v>
          </cell>
        </row>
        <row r="199">
          <cell r="C199">
            <v>0</v>
          </cell>
          <cell r="P199" t="str">
            <v>MPD Officers31</v>
          </cell>
        </row>
        <row r="200">
          <cell r="C200">
            <v>0</v>
          </cell>
          <cell r="P200" t="str">
            <v>MPD Officers21</v>
          </cell>
        </row>
        <row r="201">
          <cell r="C201">
            <v>1000</v>
          </cell>
          <cell r="P201" t="str">
            <v>New Teachers Institute20</v>
          </cell>
        </row>
        <row r="202">
          <cell r="C202">
            <v>1000</v>
          </cell>
          <cell r="P202" t="str">
            <v>New Teachers Institute30</v>
          </cell>
        </row>
        <row r="203">
          <cell r="C203">
            <v>3000</v>
          </cell>
          <cell r="P203" t="str">
            <v>New Teachers Institute90</v>
          </cell>
        </row>
        <row r="204">
          <cell r="C204">
            <v>2500</v>
          </cell>
          <cell r="P204" t="str">
            <v>New Teachers Institute21</v>
          </cell>
        </row>
        <row r="205">
          <cell r="C205">
            <v>30000</v>
          </cell>
          <cell r="P205" t="str">
            <v>Depreciation21</v>
          </cell>
        </row>
        <row r="206">
          <cell r="C206">
            <v>0</v>
          </cell>
          <cell r="P206" t="str">
            <v>Interest Expenses21</v>
          </cell>
        </row>
        <row r="207">
          <cell r="C207">
            <v>109623.125</v>
          </cell>
          <cell r="P207" t="str">
            <v>Rent21</v>
          </cell>
        </row>
        <row r="208">
          <cell r="C208">
            <v>0</v>
          </cell>
          <cell r="P208" t="str">
            <v>Reserve21</v>
          </cell>
        </row>
        <row r="209">
          <cell r="C209">
            <v>60000</v>
          </cell>
          <cell r="P209" t="str">
            <v>School Food Services21</v>
          </cell>
        </row>
        <row r="210">
          <cell r="C210">
            <v>0</v>
          </cell>
          <cell r="P210" t="str">
            <v>Security Services21</v>
          </cell>
        </row>
        <row r="211">
          <cell r="C211">
            <v>0</v>
          </cell>
          <cell r="P211" t="str">
            <v>Substitutes21</v>
          </cell>
        </row>
        <row r="212">
          <cell r="C212">
            <v>6000</v>
          </cell>
          <cell r="P212" t="str">
            <v>Telecommunications21</v>
          </cell>
        </row>
        <row r="213">
          <cell r="C213">
            <v>0</v>
          </cell>
          <cell r="P213" t="str">
            <v>Utiliies21</v>
          </cell>
        </row>
        <row r="214">
          <cell r="C214">
            <v>18000</v>
          </cell>
          <cell r="P214" t="str">
            <v>Facilities Outsourcing21</v>
          </cell>
        </row>
        <row r="215">
          <cell r="C215">
            <v>176112</v>
          </cell>
          <cell r="P215" t="str">
            <v>SES Providers*</v>
          </cell>
        </row>
        <row r="216">
          <cell r="C216">
            <v>221013.92</v>
          </cell>
          <cell r="P216" t="str">
            <v>Contracted Facilities20</v>
          </cell>
        </row>
        <row r="217">
          <cell r="C217">
            <v>11550</v>
          </cell>
          <cell r="P217" t="str">
            <v>Contracted Facilities21</v>
          </cell>
        </row>
        <row r="218">
          <cell r="C218">
            <v>0</v>
          </cell>
          <cell r="P218" t="str">
            <v>Contracted Facilities40</v>
          </cell>
        </row>
        <row r="219">
          <cell r="C219">
            <v>98981</v>
          </cell>
          <cell r="P219" t="str">
            <v>RMC Outsourcing*</v>
          </cell>
        </row>
        <row r="220">
          <cell r="C220">
            <v>101269.48</v>
          </cell>
          <cell r="P220" t="str">
            <v>Contracted Facilities30</v>
          </cell>
        </row>
        <row r="221">
          <cell r="C221">
            <v>35221.14</v>
          </cell>
          <cell r="P221" t="str">
            <v>Contracted Facilities90</v>
          </cell>
        </row>
        <row r="222">
          <cell r="C222">
            <v>58582.6</v>
          </cell>
          <cell r="P222" t="str">
            <v>Grant Expenses*</v>
          </cell>
        </row>
        <row r="223">
          <cell r="C223">
            <v>15000</v>
          </cell>
          <cell r="P223" t="str">
            <v>Principal's Discretionary21</v>
          </cell>
        </row>
        <row r="224">
          <cell r="C224">
            <v>19275</v>
          </cell>
          <cell r="P224" t="str">
            <v>Principal's Recruiting90</v>
          </cell>
        </row>
        <row r="225">
          <cell r="C225">
            <v>19275</v>
          </cell>
          <cell r="P225" t="str">
            <v>Principal's Recruiting21</v>
          </cell>
        </row>
        <row r="226">
          <cell r="C226">
            <v>2533</v>
          </cell>
          <cell r="P226" t="str">
            <v>Student Transportation Expenses21</v>
          </cell>
        </row>
        <row r="227">
          <cell r="C227">
            <v>0</v>
          </cell>
          <cell r="P227" t="str">
            <v>Maintenance Supplies31</v>
          </cell>
        </row>
        <row r="228">
          <cell r="C228">
            <v>0</v>
          </cell>
          <cell r="P228" t="str">
            <v>Maintenance Supplies21</v>
          </cell>
        </row>
        <row r="229">
          <cell r="C229">
            <v>0</v>
          </cell>
          <cell r="P229" t="str">
            <v>Postage90</v>
          </cell>
        </row>
        <row r="230">
          <cell r="C230">
            <v>12500</v>
          </cell>
          <cell r="P230" t="str">
            <v>Office Supplies and Equipment21</v>
          </cell>
        </row>
        <row r="231">
          <cell r="C231">
            <v>2000</v>
          </cell>
          <cell r="P231" t="str">
            <v>Postage21</v>
          </cell>
        </row>
        <row r="232">
          <cell r="C232">
            <v>2500</v>
          </cell>
          <cell r="P232" t="str">
            <v>Printing and Copying21</v>
          </cell>
        </row>
        <row r="233">
          <cell r="C233">
            <v>12500</v>
          </cell>
          <cell r="P233" t="str">
            <v>Office Supplies and Equipment21</v>
          </cell>
        </row>
        <row r="234">
          <cell r="C234">
            <v>13450</v>
          </cell>
          <cell r="P234" t="str">
            <v>Academic Depts21</v>
          </cell>
        </row>
        <row r="235">
          <cell r="C235">
            <v>45000</v>
          </cell>
          <cell r="P235" t="str">
            <v>HO Contractors90</v>
          </cell>
        </row>
        <row r="236">
          <cell r="C236">
            <v>2000</v>
          </cell>
          <cell r="P236" t="str">
            <v>Postage21</v>
          </cell>
        </row>
        <row r="237">
          <cell r="C237">
            <v>2500</v>
          </cell>
          <cell r="P237" t="str">
            <v>Printing and Copying21</v>
          </cell>
        </row>
        <row r="238">
          <cell r="C238">
            <v>0</v>
          </cell>
          <cell r="P238" t="str">
            <v>New Orleans30</v>
          </cell>
        </row>
        <row r="239">
          <cell r="C239">
            <v>18000</v>
          </cell>
          <cell r="P239" t="str">
            <v>Principal's Capital Budget31</v>
          </cell>
        </row>
        <row r="240">
          <cell r="C240">
            <v>0</v>
          </cell>
          <cell r="P240" t="str">
            <v>Principal's Capital Budget21</v>
          </cell>
        </row>
        <row r="241">
          <cell r="C241">
            <v>45623</v>
          </cell>
          <cell r="P241" t="str">
            <v>Technology Capital Budget21</v>
          </cell>
        </row>
        <row r="242">
          <cell r="C242">
            <v>5936.7</v>
          </cell>
          <cell r="P242" t="str">
            <v>Textbook Capital Budget21</v>
          </cell>
        </row>
        <row r="243">
          <cell r="C243">
            <v>77123.38</v>
          </cell>
          <cell r="P243" t="str">
            <v>Textbook Capital Budget20</v>
          </cell>
        </row>
        <row r="244">
          <cell r="C244">
            <v>50439.51</v>
          </cell>
          <cell r="P244" t="str">
            <v>Textbook Capital Budget30</v>
          </cell>
        </row>
        <row r="245">
          <cell r="C245">
            <v>0</v>
          </cell>
          <cell r="P245" t="str">
            <v>CH Vending Machine Rev30</v>
          </cell>
        </row>
        <row r="246">
          <cell r="C246">
            <v>0</v>
          </cell>
          <cell r="P246" t="str">
            <v>Uncoded Credit Card90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3172.6800000000003</v>
          </cell>
        </row>
        <row r="258">
          <cell r="C258">
            <v>5000</v>
          </cell>
        </row>
        <row r="259">
          <cell r="C259">
            <v>5900</v>
          </cell>
        </row>
        <row r="260">
          <cell r="C260">
            <v>0</v>
          </cell>
        </row>
        <row r="261">
          <cell r="C261">
            <v>4000</v>
          </cell>
        </row>
      </sheetData>
      <sheetData sheetId="20"/>
      <sheetData sheetId="21"/>
      <sheetData sheetId="22">
        <row r="3">
          <cell r="AR3">
            <v>-4099277</v>
          </cell>
          <cell r="BT3" t="str">
            <v>District Funding30</v>
          </cell>
        </row>
        <row r="4">
          <cell r="AR4">
            <v>-6415990.7968000006</v>
          </cell>
          <cell r="BT4" t="str">
            <v>District Funding20</v>
          </cell>
        </row>
        <row r="5">
          <cell r="BT5" t="str">
            <v>District Funding31</v>
          </cell>
        </row>
        <row r="6">
          <cell r="AR6">
            <v>-499324.8</v>
          </cell>
          <cell r="BT6" t="str">
            <v>District Funding21</v>
          </cell>
        </row>
        <row r="7">
          <cell r="AR7">
            <v>-1308889</v>
          </cell>
          <cell r="BT7" t="str">
            <v>District Funding30</v>
          </cell>
        </row>
        <row r="8">
          <cell r="AR8">
            <v>-2244698</v>
          </cell>
          <cell r="BT8" t="str">
            <v>District Funding20</v>
          </cell>
        </row>
        <row r="9">
          <cell r="BT9" t="str">
            <v>District Funding31</v>
          </cell>
        </row>
        <row r="10">
          <cell r="AR10">
            <v>-186540</v>
          </cell>
          <cell r="BT10" t="str">
            <v>District Funding21</v>
          </cell>
        </row>
        <row r="11">
          <cell r="AR11">
            <v>-146237.6465</v>
          </cell>
          <cell r="BT11" t="str">
            <v>District Funding30</v>
          </cell>
        </row>
        <row r="12">
          <cell r="AR12">
            <v>-247583.73639999999</v>
          </cell>
          <cell r="BT12" t="str">
            <v>District Funding20</v>
          </cell>
        </row>
        <row r="13">
          <cell r="BT13" t="str">
            <v>District Funding31</v>
          </cell>
        </row>
        <row r="14">
          <cell r="AR14">
            <v>0</v>
          </cell>
          <cell r="BT14" t="str">
            <v>District Funding21</v>
          </cell>
        </row>
        <row r="15">
          <cell r="AR15">
            <v>-79891.968000000008</v>
          </cell>
          <cell r="BT15" t="str">
            <v>District Funding30</v>
          </cell>
        </row>
        <row r="16">
          <cell r="AR16">
            <v>-86549.631999999998</v>
          </cell>
          <cell r="BT16" t="str">
            <v>District Funding20</v>
          </cell>
        </row>
        <row r="17">
          <cell r="BT17" t="str">
            <v>District Funding31</v>
          </cell>
        </row>
        <row r="18">
          <cell r="AR18">
            <v>-33288.32</v>
          </cell>
          <cell r="BT18" t="str">
            <v>District Funding21</v>
          </cell>
        </row>
        <row r="19">
          <cell r="AR19">
            <v>-487174.56319999998</v>
          </cell>
          <cell r="BT19" t="str">
            <v>District Funding30</v>
          </cell>
        </row>
        <row r="20">
          <cell r="AR20">
            <v>-594862.27839999995</v>
          </cell>
          <cell r="BT20" t="str">
            <v>District Funding20</v>
          </cell>
        </row>
        <row r="21">
          <cell r="BT21" t="str">
            <v>District Funding31</v>
          </cell>
        </row>
        <row r="22">
          <cell r="AR22">
            <v>-75398.044800000003</v>
          </cell>
          <cell r="BT22" t="str">
            <v>District Funding21</v>
          </cell>
        </row>
        <row r="23">
          <cell r="AR23">
            <v>-60000</v>
          </cell>
          <cell r="BT23" t="str">
            <v>Federal Funding30</v>
          </cell>
        </row>
        <row r="24">
          <cell r="AR24">
            <v>-160000</v>
          </cell>
          <cell r="BT24" t="str">
            <v>Federal Funding20</v>
          </cell>
        </row>
        <row r="25">
          <cell r="BT25" t="str">
            <v>Federal Funding31</v>
          </cell>
        </row>
        <row r="26">
          <cell r="AR26">
            <v>-16188.011999999995</v>
          </cell>
          <cell r="BT26" t="str">
            <v>Federal Funding21</v>
          </cell>
        </row>
        <row r="27">
          <cell r="AR27">
            <v>-279172.02285110898</v>
          </cell>
          <cell r="BT27" t="str">
            <v>Federal Funding30</v>
          </cell>
        </row>
        <row r="28">
          <cell r="AR28">
            <v>-68884.434171066503</v>
          </cell>
          <cell r="BT28" t="str">
            <v>Federal Funding30</v>
          </cell>
        </row>
        <row r="29">
          <cell r="AR29">
            <v>-4097.7204646251303</v>
          </cell>
          <cell r="BT29" t="str">
            <v>Federal Funding30</v>
          </cell>
        </row>
        <row r="30">
          <cell r="AR30">
            <v>0</v>
          </cell>
          <cell r="BT30" t="str">
            <v>Federal Funding30</v>
          </cell>
        </row>
        <row r="31">
          <cell r="AR31">
            <v>-6360.0341288278796</v>
          </cell>
          <cell r="BT31" t="str">
            <v>Federal Funding30</v>
          </cell>
        </row>
        <row r="32">
          <cell r="AR32">
            <v>-3132.68848996832</v>
          </cell>
          <cell r="BT32" t="str">
            <v>Federal Funding30</v>
          </cell>
        </row>
        <row r="33">
          <cell r="AR33">
            <v>-529339.16021119303</v>
          </cell>
          <cell r="BT33" t="str">
            <v>Federal Funding20</v>
          </cell>
        </row>
        <row r="34">
          <cell r="AR34">
            <v>-130612.04401267201</v>
          </cell>
          <cell r="BT34" t="str">
            <v>Federal Funding20</v>
          </cell>
        </row>
        <row r="35">
          <cell r="AR35">
            <v>-7769.70373812038</v>
          </cell>
          <cell r="BT35" t="str">
            <v>Federal Funding20</v>
          </cell>
        </row>
        <row r="36">
          <cell r="AR36">
            <v>0</v>
          </cell>
          <cell r="BT36" t="str">
            <v>Federal Funding20</v>
          </cell>
        </row>
        <row r="37">
          <cell r="AR37">
            <v>-12059.2854910243</v>
          </cell>
          <cell r="BT37" t="str">
            <v>Federal Funding20</v>
          </cell>
        </row>
        <row r="38">
          <cell r="AR38">
            <v>-5939.9028511087599</v>
          </cell>
          <cell r="BT38" t="str">
            <v>Federal Funding20</v>
          </cell>
        </row>
        <row r="39">
          <cell r="BT39" t="str">
            <v>Federal Funding31</v>
          </cell>
        </row>
        <row r="40">
          <cell r="BT40" t="str">
            <v>Federal Funding31</v>
          </cell>
        </row>
        <row r="41">
          <cell r="BT41" t="str">
            <v>Federal Funding31</v>
          </cell>
        </row>
        <row r="42">
          <cell r="BT42" t="str">
            <v>Federal Funding31</v>
          </cell>
        </row>
        <row r="43">
          <cell r="BT43" t="str">
            <v>Federal Funding31</v>
          </cell>
        </row>
        <row r="44">
          <cell r="BT44" t="str">
            <v>Federal Funding31</v>
          </cell>
        </row>
        <row r="45">
          <cell r="AR45">
            <v>-49852.146937698002</v>
          </cell>
          <cell r="BT45" t="str">
            <v>Federal Funding21</v>
          </cell>
        </row>
        <row r="46">
          <cell r="AR46">
            <v>-12300.791816261901</v>
          </cell>
          <cell r="BT46" t="str">
            <v>Federal Funding21</v>
          </cell>
        </row>
        <row r="47">
          <cell r="AR47">
            <v>-731.73579725448803</v>
          </cell>
          <cell r="BT47" t="str">
            <v>Federal Funding21</v>
          </cell>
        </row>
        <row r="48">
          <cell r="AR48">
            <v>0</v>
          </cell>
          <cell r="BT48" t="str">
            <v>Federal Funding21</v>
          </cell>
        </row>
        <row r="49">
          <cell r="AR49">
            <v>-1135.7203801478399</v>
          </cell>
          <cell r="BT49" t="str">
            <v>Federal Funding21</v>
          </cell>
        </row>
        <row r="50">
          <cell r="AR50">
            <v>-559.40865892291401</v>
          </cell>
          <cell r="BT50" t="str">
            <v>Federal Funding21</v>
          </cell>
        </row>
        <row r="51">
          <cell r="AR51">
            <v>0</v>
          </cell>
          <cell r="BT51" t="str">
            <v>Federal Funding30</v>
          </cell>
        </row>
        <row r="52">
          <cell r="AR52">
            <v>0</v>
          </cell>
          <cell r="BT52" t="str">
            <v>Federal Funding20</v>
          </cell>
        </row>
        <row r="53">
          <cell r="AR53">
            <v>0</v>
          </cell>
          <cell r="BT53" t="str">
            <v>Federal Funding21</v>
          </cell>
        </row>
        <row r="54">
          <cell r="AR54">
            <v>0</v>
          </cell>
          <cell r="BT54" t="str">
            <v>Federal Funding90</v>
          </cell>
        </row>
        <row r="55">
          <cell r="AR55">
            <v>-40000</v>
          </cell>
          <cell r="BT55" t="str">
            <v>Other Funding90</v>
          </cell>
        </row>
        <row r="56">
          <cell r="AR56">
            <v>-40000</v>
          </cell>
          <cell r="BT56" t="str">
            <v>Other Funding90</v>
          </cell>
        </row>
        <row r="57">
          <cell r="AR57">
            <v>-115000</v>
          </cell>
          <cell r="BT57" t="str">
            <v>Other Funding21</v>
          </cell>
        </row>
        <row r="58">
          <cell r="AR58">
            <v>-136000</v>
          </cell>
          <cell r="BT58" t="str">
            <v>Other Funding90</v>
          </cell>
        </row>
        <row r="59">
          <cell r="AR59">
            <v>-56000</v>
          </cell>
          <cell r="BT59" t="str">
            <v>Other Funding21</v>
          </cell>
        </row>
        <row r="60">
          <cell r="AR60">
            <v>-43123.512880562201</v>
          </cell>
          <cell r="BT60" t="str">
            <v>Other Funding90</v>
          </cell>
        </row>
        <row r="61">
          <cell r="BT61" t="str">
            <v>Other Funding40</v>
          </cell>
        </row>
        <row r="62">
          <cell r="BT62" t="str">
            <v>Other Funding90</v>
          </cell>
        </row>
        <row r="63">
          <cell r="AR63">
            <v>-40000</v>
          </cell>
          <cell r="BT63" t="str">
            <v>Other Funding90</v>
          </cell>
        </row>
        <row r="64">
          <cell r="AR64">
            <v>-50000</v>
          </cell>
          <cell r="BT64" t="str">
            <v>Other Funding90</v>
          </cell>
        </row>
        <row r="65">
          <cell r="AR65">
            <v>-43730</v>
          </cell>
          <cell r="BT65" t="str">
            <v>Federal Funding20</v>
          </cell>
        </row>
        <row r="66">
          <cell r="AR66">
            <v>-100000</v>
          </cell>
          <cell r="BT66" t="str">
            <v>Other Funding90</v>
          </cell>
        </row>
        <row r="67">
          <cell r="AR67">
            <v>0</v>
          </cell>
          <cell r="BT67" t="str">
            <v>Federal Funding90</v>
          </cell>
        </row>
        <row r="68">
          <cell r="AR68">
            <v>-20000</v>
          </cell>
          <cell r="BT68" t="str">
            <v>Federal Funding30</v>
          </cell>
        </row>
        <row r="69">
          <cell r="AR69">
            <v>-20000</v>
          </cell>
          <cell r="BT69" t="str">
            <v>Federal Funding20</v>
          </cell>
        </row>
        <row r="70">
          <cell r="AR70">
            <v>-48255.513333333336</v>
          </cell>
          <cell r="BT70" t="str">
            <v>Federal Funding90</v>
          </cell>
        </row>
        <row r="71">
          <cell r="AR71">
            <v>-24127.756666666668</v>
          </cell>
          <cell r="BT71" t="str">
            <v>Federal Funding21</v>
          </cell>
        </row>
        <row r="72">
          <cell r="AR72">
            <v>0</v>
          </cell>
          <cell r="BT72" t="str">
            <v>Other Funding90</v>
          </cell>
        </row>
        <row r="73">
          <cell r="AR73">
            <v>-140000</v>
          </cell>
          <cell r="BT73" t="str">
            <v>Other Funding90</v>
          </cell>
        </row>
        <row r="74">
          <cell r="AR74">
            <v>-3043.65</v>
          </cell>
          <cell r="BT74" t="str">
            <v>Other Funding90</v>
          </cell>
        </row>
        <row r="75">
          <cell r="AR75">
            <v>0</v>
          </cell>
          <cell r="BT75" t="str">
            <v>Other Funding90</v>
          </cell>
        </row>
        <row r="76">
          <cell r="AR76">
            <v>156477</v>
          </cell>
          <cell r="BT76" t="str">
            <v>Interest Expenses30</v>
          </cell>
        </row>
        <row r="77">
          <cell r="AR77">
            <v>30672</v>
          </cell>
          <cell r="BT77" t="str">
            <v>Accounting Services90</v>
          </cell>
        </row>
        <row r="78">
          <cell r="AR78">
            <v>20000</v>
          </cell>
          <cell r="BT78" t="str">
            <v>Principal's Discretionary30</v>
          </cell>
        </row>
        <row r="79">
          <cell r="AR79">
            <v>45000</v>
          </cell>
          <cell r="BT79" t="str">
            <v>Principal's Discretionary20</v>
          </cell>
        </row>
        <row r="80">
          <cell r="AR80">
            <v>15000</v>
          </cell>
          <cell r="BT80" t="str">
            <v>Principal's Discretionary21</v>
          </cell>
        </row>
        <row r="81">
          <cell r="AR81">
            <v>100000</v>
          </cell>
          <cell r="BT81" t="str">
            <v>Principal's Discretionary90</v>
          </cell>
        </row>
        <row r="82">
          <cell r="AR82">
            <v>13500</v>
          </cell>
          <cell r="BT82" t="str">
            <v>Public Policy Department30</v>
          </cell>
        </row>
        <row r="83">
          <cell r="AR83">
            <v>30000</v>
          </cell>
          <cell r="BT83" t="str">
            <v>Public Policy Department20</v>
          </cell>
        </row>
        <row r="84">
          <cell r="AR84">
            <v>30000</v>
          </cell>
          <cell r="BT84" t="str">
            <v>Accounting Services90</v>
          </cell>
        </row>
        <row r="85">
          <cell r="AR85">
            <v>0</v>
          </cell>
          <cell r="BT85" t="str">
            <v>Accounting Services90</v>
          </cell>
        </row>
        <row r="86">
          <cell r="AR86">
            <v>22000</v>
          </cell>
          <cell r="BT86" t="str">
            <v>Accounting Services90</v>
          </cell>
        </row>
        <row r="87">
          <cell r="AR87">
            <v>1190.08</v>
          </cell>
          <cell r="BT87" t="str">
            <v>Contracted Facilities30</v>
          </cell>
        </row>
        <row r="88">
          <cell r="AR88">
            <v>2861.16</v>
          </cell>
          <cell r="BT88" t="str">
            <v>Contracted Facilities20</v>
          </cell>
        </row>
        <row r="89">
          <cell r="AR89">
            <v>0</v>
          </cell>
          <cell r="BT89" t="str">
            <v>Public Policy Department21</v>
          </cell>
        </row>
        <row r="90">
          <cell r="AR90">
            <v>7000</v>
          </cell>
          <cell r="BT90" t="str">
            <v>After School30</v>
          </cell>
        </row>
        <row r="91">
          <cell r="AR91">
            <v>11500</v>
          </cell>
          <cell r="BT91" t="str">
            <v>After School20</v>
          </cell>
        </row>
        <row r="92">
          <cell r="AR92">
            <v>2239.3157142857144</v>
          </cell>
          <cell r="BT92" t="str">
            <v>After School21</v>
          </cell>
        </row>
        <row r="93">
          <cell r="AR93">
            <v>10000</v>
          </cell>
          <cell r="BT93" t="str">
            <v>College Prep30</v>
          </cell>
        </row>
        <row r="94">
          <cell r="AR94">
            <v>8750</v>
          </cell>
          <cell r="BT94" t="str">
            <v>College Prep20</v>
          </cell>
        </row>
        <row r="95">
          <cell r="AR95">
            <v>0</v>
          </cell>
          <cell r="BT95" t="str">
            <v>College Prep21</v>
          </cell>
        </row>
        <row r="96">
          <cell r="AR96">
            <v>4500</v>
          </cell>
          <cell r="BT96" t="str">
            <v>Art Department30</v>
          </cell>
        </row>
        <row r="97">
          <cell r="AR97">
            <v>7000</v>
          </cell>
          <cell r="BT97" t="str">
            <v>Art Department20</v>
          </cell>
        </row>
        <row r="98">
          <cell r="AR98">
            <v>0</v>
          </cell>
          <cell r="BT98" t="str">
            <v>Contracted Facilities21</v>
          </cell>
        </row>
        <row r="99">
          <cell r="AR99">
            <v>4836</v>
          </cell>
          <cell r="BT99" t="str">
            <v>Contracted Facilities30</v>
          </cell>
        </row>
        <row r="100">
          <cell r="AR100">
            <v>7188</v>
          </cell>
          <cell r="BT100" t="str">
            <v>Contracted Facilities20</v>
          </cell>
        </row>
        <row r="101">
          <cell r="AR101">
            <v>0</v>
          </cell>
          <cell r="BT101" t="str">
            <v>Contracted Facilities21</v>
          </cell>
        </row>
        <row r="102">
          <cell r="AR102">
            <v>15000</v>
          </cell>
          <cell r="BT102" t="str">
            <v>Accounting Services90</v>
          </cell>
        </row>
        <row r="103">
          <cell r="AR103">
            <v>22365</v>
          </cell>
          <cell r="BT103" t="str">
            <v>Accounting Services90</v>
          </cell>
        </row>
        <row r="104">
          <cell r="AR104">
            <v>0</v>
          </cell>
          <cell r="BT104" t="str">
            <v>Interest Expenses21</v>
          </cell>
        </row>
        <row r="105">
          <cell r="AR105">
            <v>0</v>
          </cell>
          <cell r="BT105" t="str">
            <v>Interest Expenses20</v>
          </cell>
        </row>
        <row r="106">
          <cell r="AR106">
            <v>24724</v>
          </cell>
          <cell r="BT106" t="str">
            <v>Bank Charges30</v>
          </cell>
        </row>
        <row r="107">
          <cell r="AR107">
            <v>48048</v>
          </cell>
          <cell r="BT107" t="str">
            <v>Interest Expenses30</v>
          </cell>
        </row>
        <row r="108">
          <cell r="AR108">
            <v>0</v>
          </cell>
          <cell r="BT108" t="str">
            <v>Interest Expenses20</v>
          </cell>
        </row>
        <row r="109">
          <cell r="AR109">
            <v>370.44</v>
          </cell>
          <cell r="BT109" t="str">
            <v>Interest Expenses20</v>
          </cell>
        </row>
        <row r="110">
          <cell r="AR110">
            <v>4484.28</v>
          </cell>
          <cell r="BT110" t="str">
            <v>Telecommunications30</v>
          </cell>
        </row>
        <row r="111">
          <cell r="AR111">
            <v>0</v>
          </cell>
          <cell r="BT111" t="str">
            <v>Art Department21</v>
          </cell>
        </row>
        <row r="112">
          <cell r="AR112">
            <v>2575</v>
          </cell>
          <cell r="BT112" t="str">
            <v>Background Checks30</v>
          </cell>
        </row>
        <row r="113">
          <cell r="AR113">
            <v>2575</v>
          </cell>
          <cell r="BT113" t="str">
            <v>Background Checks20</v>
          </cell>
        </row>
        <row r="114">
          <cell r="AR114">
            <v>0</v>
          </cell>
          <cell r="BT114" t="str">
            <v>Background Checks21</v>
          </cell>
        </row>
        <row r="115">
          <cell r="AR115">
            <v>228.4727272727273</v>
          </cell>
          <cell r="BT115" t="str">
            <v>Background Checks90</v>
          </cell>
        </row>
        <row r="116">
          <cell r="AR116">
            <v>373577.98640000005</v>
          </cell>
          <cell r="BT116" t="str">
            <v>Rent30</v>
          </cell>
        </row>
        <row r="117">
          <cell r="AR117">
            <v>700000</v>
          </cell>
          <cell r="BT117" t="str">
            <v>Rent40</v>
          </cell>
        </row>
        <row r="118">
          <cell r="AR118">
            <v>50000</v>
          </cell>
          <cell r="BT118" t="str">
            <v>Utiliies30</v>
          </cell>
        </row>
        <row r="119">
          <cell r="AR119">
            <v>35221.14</v>
          </cell>
          <cell r="BT119" t="str">
            <v>Contracted Facilities90</v>
          </cell>
        </row>
        <row r="120">
          <cell r="AR120">
            <v>53397</v>
          </cell>
          <cell r="BT120" t="str">
            <v>Contracted Facilities20</v>
          </cell>
        </row>
        <row r="121">
          <cell r="AR121">
            <v>27530</v>
          </cell>
          <cell r="BT121" t="str">
            <v>RMC Outsourcing30</v>
          </cell>
        </row>
        <row r="122">
          <cell r="AR122">
            <v>58326</v>
          </cell>
          <cell r="BT122" t="str">
            <v>RMC Outsourcing20</v>
          </cell>
        </row>
        <row r="123">
          <cell r="AR123">
            <v>0</v>
          </cell>
          <cell r="BT123" t="str">
            <v>RMC Outsourcing21</v>
          </cell>
        </row>
        <row r="124">
          <cell r="AR124">
            <v>0</v>
          </cell>
          <cell r="BT124" t="str">
            <v>Contracted Facilities21</v>
          </cell>
        </row>
        <row r="125">
          <cell r="AR125">
            <v>59072</v>
          </cell>
          <cell r="BT125" t="str">
            <v>Contracted Facilities30</v>
          </cell>
        </row>
        <row r="126">
          <cell r="AR126">
            <v>97965.84</v>
          </cell>
          <cell r="BT126" t="str">
            <v>Contracted Facilities20</v>
          </cell>
        </row>
        <row r="127">
          <cell r="AR127">
            <v>0</v>
          </cell>
          <cell r="BT127" t="str">
            <v>Contracted Facilities30</v>
          </cell>
        </row>
        <row r="128">
          <cell r="AR128">
            <v>1750</v>
          </cell>
          <cell r="BT128" t="str">
            <v>CFOs OPS20</v>
          </cell>
        </row>
        <row r="129">
          <cell r="AR129">
            <v>1750</v>
          </cell>
          <cell r="BT129" t="str">
            <v>CFOs OPS30</v>
          </cell>
        </row>
        <row r="130">
          <cell r="AR130">
            <v>37000</v>
          </cell>
          <cell r="BT130" t="str">
            <v>Facilities Outsourcing30</v>
          </cell>
        </row>
        <row r="131">
          <cell r="AR131">
            <v>32000</v>
          </cell>
          <cell r="BT131" t="str">
            <v>Facilities Outsourcing20</v>
          </cell>
        </row>
        <row r="132">
          <cell r="AR132">
            <v>40000</v>
          </cell>
          <cell r="BT132" t="str">
            <v>Facilities Outsourcing20</v>
          </cell>
        </row>
        <row r="133">
          <cell r="AR133">
            <v>18000</v>
          </cell>
          <cell r="BT133" t="str">
            <v>Facilities Outsourcing21</v>
          </cell>
        </row>
        <row r="134">
          <cell r="AR134">
            <v>14399</v>
          </cell>
          <cell r="BT134" t="str">
            <v>Administration Movable Funds30</v>
          </cell>
        </row>
        <row r="135">
          <cell r="AR135">
            <v>82351.156560000003</v>
          </cell>
          <cell r="BT135" t="str">
            <v>Utiliies30</v>
          </cell>
        </row>
        <row r="136">
          <cell r="AR136">
            <v>5150</v>
          </cell>
          <cell r="BT136" t="str">
            <v>CFOs OPS90</v>
          </cell>
        </row>
        <row r="137">
          <cell r="AR137">
            <v>3598.4908019788063</v>
          </cell>
          <cell r="BT137" t="str">
            <v>Interest Expenses20</v>
          </cell>
        </row>
        <row r="138">
          <cell r="AR138">
            <v>1500</v>
          </cell>
          <cell r="BT138" t="str">
            <v>Development90</v>
          </cell>
        </row>
        <row r="139">
          <cell r="AR139">
            <v>1485.26</v>
          </cell>
          <cell r="BT139" t="str">
            <v>Teacher Recruiting90</v>
          </cell>
        </row>
        <row r="140">
          <cell r="AR140">
            <v>30671.225000000002</v>
          </cell>
          <cell r="BT140" t="str">
            <v>Charter Board Admin Fee30</v>
          </cell>
        </row>
        <row r="141">
          <cell r="AR141">
            <v>47948.42</v>
          </cell>
          <cell r="BT141" t="str">
            <v>Charter Board Admin Fee20</v>
          </cell>
        </row>
        <row r="142">
          <cell r="AR142">
            <v>3972.7550000000001</v>
          </cell>
          <cell r="BT142" t="str">
            <v>Charter Board Admin Fee21</v>
          </cell>
        </row>
        <row r="143">
          <cell r="AR143">
            <v>8888.8888888888887</v>
          </cell>
          <cell r="BT143" t="str">
            <v>Summer School Supplies30</v>
          </cell>
        </row>
        <row r="144">
          <cell r="AR144">
            <v>11111.111111111109</v>
          </cell>
          <cell r="BT144" t="str">
            <v>Summer School Supplies20</v>
          </cell>
        </row>
        <row r="145">
          <cell r="AR145">
            <v>2010.2400000000002</v>
          </cell>
          <cell r="BT145" t="str">
            <v>Contracted Facilities20</v>
          </cell>
        </row>
        <row r="146">
          <cell r="AR146">
            <v>7500</v>
          </cell>
          <cell r="BT146" t="str">
            <v>Technology30</v>
          </cell>
        </row>
        <row r="147">
          <cell r="AR147">
            <v>0</v>
          </cell>
          <cell r="BT147" t="str">
            <v>Long-Term Consultants30</v>
          </cell>
        </row>
        <row r="148">
          <cell r="AR148">
            <v>0</v>
          </cell>
          <cell r="BT148" t="str">
            <v>Long-Term Consultants21</v>
          </cell>
        </row>
        <row r="149">
          <cell r="AR149">
            <v>40000</v>
          </cell>
          <cell r="BT149" t="str">
            <v>CFOs OPS90</v>
          </cell>
        </row>
        <row r="150">
          <cell r="AR150">
            <v>17000</v>
          </cell>
          <cell r="BT150" t="str">
            <v>CFOs OPS90</v>
          </cell>
        </row>
        <row r="151">
          <cell r="AR151">
            <v>0</v>
          </cell>
          <cell r="BT151" t="str">
            <v>CFOs OPS90</v>
          </cell>
        </row>
        <row r="152">
          <cell r="AR152">
            <v>0</v>
          </cell>
          <cell r="BT152" t="str">
            <v>Interest Expenses30</v>
          </cell>
        </row>
        <row r="153">
          <cell r="AR153">
            <v>0</v>
          </cell>
          <cell r="BT153" t="str">
            <v>Interest Expenses20</v>
          </cell>
        </row>
        <row r="154">
          <cell r="AR154">
            <v>600</v>
          </cell>
          <cell r="BT154" t="str">
            <v>CFOs OPS90</v>
          </cell>
        </row>
        <row r="155">
          <cell r="AR155">
            <v>8500</v>
          </cell>
          <cell r="BT155" t="str">
            <v>Technology20</v>
          </cell>
        </row>
        <row r="156">
          <cell r="AR156">
            <v>2500</v>
          </cell>
          <cell r="BT156" t="str">
            <v>Technology21</v>
          </cell>
        </row>
        <row r="157">
          <cell r="AR157">
            <v>719.05444444444447</v>
          </cell>
          <cell r="BT157" t="str">
            <v>Technology90</v>
          </cell>
        </row>
        <row r="158">
          <cell r="AR158">
            <v>3000</v>
          </cell>
          <cell r="BT158" t="str">
            <v>Dean's Office30</v>
          </cell>
        </row>
        <row r="159">
          <cell r="AR159">
            <v>7000</v>
          </cell>
          <cell r="BT159" t="str">
            <v>Dean's Office20</v>
          </cell>
        </row>
        <row r="160">
          <cell r="AR160">
            <v>1500</v>
          </cell>
          <cell r="BT160" t="str">
            <v>Dean's Office21</v>
          </cell>
        </row>
        <row r="161">
          <cell r="AR161">
            <v>3098</v>
          </cell>
          <cell r="BT161" t="str">
            <v>Program Movable Funds30</v>
          </cell>
        </row>
        <row r="162">
          <cell r="AR162">
            <v>112986.04716666701</v>
          </cell>
          <cell r="BT162" t="str">
            <v>Depreciation30</v>
          </cell>
        </row>
        <row r="163">
          <cell r="AR163">
            <v>125000</v>
          </cell>
          <cell r="BT163" t="str">
            <v>Depreciation20</v>
          </cell>
        </row>
        <row r="164">
          <cell r="AR164">
            <v>10000</v>
          </cell>
          <cell r="BT164" t="str">
            <v>Depreciation90</v>
          </cell>
        </row>
        <row r="165">
          <cell r="AR165">
            <v>30000</v>
          </cell>
          <cell r="BT165" t="str">
            <v>Depreciation21</v>
          </cell>
        </row>
        <row r="166">
          <cell r="AR166">
            <v>143208</v>
          </cell>
          <cell r="BT166" t="str">
            <v>Depreciation30</v>
          </cell>
        </row>
        <row r="167">
          <cell r="AR167">
            <v>0</v>
          </cell>
          <cell r="BT167" t="str">
            <v>Depreciation20</v>
          </cell>
        </row>
        <row r="168">
          <cell r="AR168">
            <v>0</v>
          </cell>
          <cell r="BT168" t="str">
            <v>Depreciation21</v>
          </cell>
        </row>
        <row r="169">
          <cell r="AR169">
            <v>1305.3313600000001</v>
          </cell>
          <cell r="BT169" t="str">
            <v>Electives Department30</v>
          </cell>
        </row>
        <row r="170">
          <cell r="AR170">
            <v>3500</v>
          </cell>
          <cell r="BT170" t="str">
            <v>Electives Department20</v>
          </cell>
        </row>
        <row r="171">
          <cell r="AR171">
            <v>0</v>
          </cell>
          <cell r="BT171" t="str">
            <v>Electives Department21</v>
          </cell>
        </row>
        <row r="172">
          <cell r="AR172">
            <v>1750</v>
          </cell>
          <cell r="BT172" t="str">
            <v>Literacy Department20</v>
          </cell>
        </row>
        <row r="173">
          <cell r="AR173">
            <v>5500</v>
          </cell>
          <cell r="BT173" t="str">
            <v>English Department30</v>
          </cell>
        </row>
        <row r="174">
          <cell r="AR174">
            <v>9000</v>
          </cell>
          <cell r="BT174" t="str">
            <v>English Department20</v>
          </cell>
        </row>
        <row r="175">
          <cell r="AR175">
            <v>0</v>
          </cell>
          <cell r="BT175" t="str">
            <v>English Department21</v>
          </cell>
        </row>
        <row r="176">
          <cell r="AR176">
            <v>5459</v>
          </cell>
          <cell r="BT176" t="str">
            <v>Postage30</v>
          </cell>
        </row>
        <row r="177">
          <cell r="AR177">
            <v>10000</v>
          </cell>
          <cell r="BT177" t="str">
            <v>Postage20</v>
          </cell>
        </row>
        <row r="178">
          <cell r="AR178">
            <v>13450</v>
          </cell>
          <cell r="BT178" t="str">
            <v>Academic Depts21</v>
          </cell>
        </row>
        <row r="179">
          <cell r="AR179">
            <v>2000</v>
          </cell>
          <cell r="BT179" t="str">
            <v>Postage21</v>
          </cell>
        </row>
        <row r="180">
          <cell r="AR180">
            <v>1060.9000000000001</v>
          </cell>
          <cell r="BT180" t="str">
            <v>HS Academic Dean Budget30</v>
          </cell>
        </row>
        <row r="181">
          <cell r="AR181">
            <v>770.37408000000005</v>
          </cell>
          <cell r="BT181" t="str">
            <v>HS Academic Dean Budget21</v>
          </cell>
        </row>
        <row r="182">
          <cell r="AR182">
            <v>90000</v>
          </cell>
          <cell r="BT182" t="str">
            <v>Student Recruiting90</v>
          </cell>
        </row>
        <row r="183">
          <cell r="AR183">
            <v>4000</v>
          </cell>
          <cell r="BT183" t="str">
            <v>Foreign Language Department30</v>
          </cell>
        </row>
        <row r="184">
          <cell r="AR184">
            <v>3250</v>
          </cell>
          <cell r="BT184" t="str">
            <v>Foreign Language Department20</v>
          </cell>
        </row>
        <row r="185">
          <cell r="AR185">
            <v>13368.599999999999</v>
          </cell>
          <cell r="BT185" t="str">
            <v>Contracted Facilities30</v>
          </cell>
        </row>
        <row r="186">
          <cell r="AR186">
            <v>12486.599999999999</v>
          </cell>
          <cell r="BT186" t="str">
            <v>Contracted Facilities20</v>
          </cell>
        </row>
        <row r="187">
          <cell r="AR187">
            <v>0</v>
          </cell>
          <cell r="BT187" t="str">
            <v>Foreign Language Department21</v>
          </cell>
        </row>
        <row r="188">
          <cell r="AR188">
            <v>5000</v>
          </cell>
          <cell r="BT188" t="str">
            <v>Student Transportation Expenses30</v>
          </cell>
        </row>
        <row r="189">
          <cell r="AR189">
            <v>5000</v>
          </cell>
          <cell r="BT189" t="str">
            <v>Student Transportation Expenses20</v>
          </cell>
        </row>
        <row r="190">
          <cell r="AR190">
            <v>2533</v>
          </cell>
          <cell r="BT190" t="str">
            <v>Student Transportation Expenses21</v>
          </cell>
        </row>
        <row r="191">
          <cell r="AR191">
            <v>45000</v>
          </cell>
          <cell r="BT191" t="str">
            <v>HO Contractors90</v>
          </cell>
        </row>
        <row r="192">
          <cell r="AR192">
            <v>9500</v>
          </cell>
          <cell r="BT192" t="str">
            <v>Student Activities30</v>
          </cell>
        </row>
        <row r="193">
          <cell r="AR193">
            <v>-41509</v>
          </cell>
          <cell r="BT193" t="str">
            <v>Rent30</v>
          </cell>
        </row>
        <row r="194">
          <cell r="AR194">
            <v>41509</v>
          </cell>
          <cell r="BT194" t="str">
            <v>Rent90</v>
          </cell>
        </row>
        <row r="195">
          <cell r="AR195">
            <v>-25803.979508619654</v>
          </cell>
          <cell r="BT195" t="str">
            <v>Rent30</v>
          </cell>
        </row>
        <row r="196">
          <cell r="AR196">
            <v>25803.979508619654</v>
          </cell>
          <cell r="BT196" t="str">
            <v>Rent90</v>
          </cell>
        </row>
        <row r="197">
          <cell r="AR197">
            <v>-15912</v>
          </cell>
          <cell r="BT197" t="str">
            <v>Rent30</v>
          </cell>
        </row>
        <row r="198">
          <cell r="AR198">
            <v>15912</v>
          </cell>
          <cell r="BT198" t="str">
            <v>Rent90</v>
          </cell>
        </row>
        <row r="199">
          <cell r="AR199">
            <v>29623.125</v>
          </cell>
          <cell r="BT199" t="str">
            <v>Rent21</v>
          </cell>
        </row>
        <row r="200">
          <cell r="AR200">
            <v>20967.642642183939</v>
          </cell>
          <cell r="BT200" t="str">
            <v>Rent30</v>
          </cell>
        </row>
        <row r="201">
          <cell r="AR201">
            <v>-20967.642642183899</v>
          </cell>
          <cell r="BT201" t="str">
            <v>Rent40</v>
          </cell>
        </row>
        <row r="202">
          <cell r="AR202">
            <v>18000</v>
          </cell>
          <cell r="BT202" t="str">
            <v>MS Student Activities20</v>
          </cell>
        </row>
        <row r="203">
          <cell r="AR203">
            <v>12000</v>
          </cell>
          <cell r="BT203" t="str">
            <v>Student Activities20</v>
          </cell>
        </row>
        <row r="204">
          <cell r="AR204">
            <v>2500</v>
          </cell>
          <cell r="BT204" t="str">
            <v>Student Activities21</v>
          </cell>
        </row>
        <row r="205">
          <cell r="AR205">
            <v>5000</v>
          </cell>
          <cell r="BT205" t="str">
            <v>History Department30</v>
          </cell>
        </row>
        <row r="206">
          <cell r="AR206">
            <v>7000</v>
          </cell>
          <cell r="BT206" t="str">
            <v>History Department20</v>
          </cell>
        </row>
        <row r="207">
          <cell r="AR207">
            <v>0</v>
          </cell>
          <cell r="BT207" t="str">
            <v>System Professional Development90</v>
          </cell>
        </row>
        <row r="208">
          <cell r="AR208">
            <v>0</v>
          </cell>
          <cell r="BT208" t="str">
            <v>History Department21</v>
          </cell>
        </row>
        <row r="209">
          <cell r="AR209">
            <v>120000</v>
          </cell>
          <cell r="BT209" t="str">
            <v>System Professional Development90</v>
          </cell>
        </row>
        <row r="210">
          <cell r="AR210">
            <v>0</v>
          </cell>
          <cell r="BT210" t="str">
            <v>System Professional Development90</v>
          </cell>
        </row>
        <row r="211">
          <cell r="AR211">
            <v>2500</v>
          </cell>
          <cell r="BT211" t="str">
            <v>LEP Department30</v>
          </cell>
        </row>
        <row r="212">
          <cell r="AR212">
            <v>2250</v>
          </cell>
          <cell r="BT212" t="str">
            <v>LEP Department20</v>
          </cell>
        </row>
        <row r="213">
          <cell r="AR213">
            <v>0</v>
          </cell>
          <cell r="BT213" t="str">
            <v>LEP Department21</v>
          </cell>
        </row>
        <row r="214">
          <cell r="AR214">
            <v>2250</v>
          </cell>
          <cell r="BT214" t="str">
            <v>Library30</v>
          </cell>
        </row>
        <row r="215">
          <cell r="AR215">
            <v>3500</v>
          </cell>
          <cell r="BT215" t="str">
            <v>Library20</v>
          </cell>
        </row>
        <row r="216">
          <cell r="AR216">
            <v>818.85</v>
          </cell>
          <cell r="BT216" t="str">
            <v>Library21</v>
          </cell>
        </row>
        <row r="217">
          <cell r="AR217">
            <v>15900</v>
          </cell>
          <cell r="BT217" t="str">
            <v>Maintenance Supplies30</v>
          </cell>
        </row>
        <row r="218">
          <cell r="AR218">
            <v>22388</v>
          </cell>
          <cell r="BT218" t="str">
            <v>Maintenance Supplies20</v>
          </cell>
        </row>
        <row r="219">
          <cell r="AR219">
            <v>0</v>
          </cell>
          <cell r="BT219" t="str">
            <v>Maintenance Supplies21</v>
          </cell>
        </row>
        <row r="220">
          <cell r="AR220">
            <v>5000</v>
          </cell>
          <cell r="BT220" t="str">
            <v>Math Department30</v>
          </cell>
        </row>
        <row r="221">
          <cell r="AR221">
            <v>9000</v>
          </cell>
          <cell r="BT221" t="str">
            <v>Math Department20</v>
          </cell>
        </row>
        <row r="222">
          <cell r="AR222">
            <v>1300</v>
          </cell>
          <cell r="BT222" t="str">
            <v>CFOs OPS90</v>
          </cell>
        </row>
        <row r="223">
          <cell r="AR223">
            <v>0</v>
          </cell>
          <cell r="BT223" t="str">
            <v>Contracted Facilities21</v>
          </cell>
        </row>
        <row r="224">
          <cell r="AR224">
            <v>5000</v>
          </cell>
          <cell r="BT224" t="str">
            <v>CFOs OPS90</v>
          </cell>
        </row>
        <row r="225">
          <cell r="AR225">
            <v>0</v>
          </cell>
          <cell r="BT225" t="str">
            <v>Math Department21</v>
          </cell>
        </row>
        <row r="226">
          <cell r="AR226">
            <v>5254.8727272727274</v>
          </cell>
          <cell r="BT226" t="str">
            <v>CFOs OPS90</v>
          </cell>
        </row>
        <row r="227">
          <cell r="AR227">
            <v>2157.1633333333339</v>
          </cell>
          <cell r="BT227" t="str">
            <v>CFOs OPS90</v>
          </cell>
        </row>
        <row r="228">
          <cell r="AR228">
            <v>48000</v>
          </cell>
          <cell r="BT228" t="str">
            <v>MPD Officers20</v>
          </cell>
        </row>
        <row r="229">
          <cell r="AR229">
            <v>0</v>
          </cell>
          <cell r="BT229" t="str">
            <v>Reserve30</v>
          </cell>
        </row>
        <row r="230">
          <cell r="AR230">
            <v>17300</v>
          </cell>
          <cell r="BT230" t="str">
            <v>MPD Officers30</v>
          </cell>
        </row>
        <row r="231">
          <cell r="AR231">
            <v>0</v>
          </cell>
          <cell r="BT231" t="str">
            <v>MPD Officers21</v>
          </cell>
        </row>
        <row r="232">
          <cell r="AR232">
            <v>1000</v>
          </cell>
          <cell r="BT232" t="str">
            <v>New Teachers Institute20</v>
          </cell>
        </row>
        <row r="233">
          <cell r="AR233">
            <v>1000</v>
          </cell>
          <cell r="BT233" t="str">
            <v>New Teachers Institute30</v>
          </cell>
        </row>
        <row r="234">
          <cell r="AR234">
            <v>3000</v>
          </cell>
          <cell r="BT234" t="str">
            <v>New Teachers Institute90</v>
          </cell>
        </row>
        <row r="235">
          <cell r="AR235">
            <v>2500</v>
          </cell>
          <cell r="BT235" t="str">
            <v>New Teachers Institute21</v>
          </cell>
        </row>
        <row r="236">
          <cell r="AR236">
            <v>1060.9000000000001</v>
          </cell>
          <cell r="BT236" t="str">
            <v>Social and Health Services30</v>
          </cell>
        </row>
        <row r="237">
          <cell r="AR237">
            <v>1500</v>
          </cell>
          <cell r="BT237" t="str">
            <v>Nurse Supplies20</v>
          </cell>
        </row>
        <row r="238">
          <cell r="AR238">
            <v>1000</v>
          </cell>
          <cell r="BT238" t="str">
            <v>Nurse Supplies21</v>
          </cell>
        </row>
        <row r="239">
          <cell r="AR239">
            <v>3000</v>
          </cell>
          <cell r="BT239" t="str">
            <v>Social and Health Services20</v>
          </cell>
        </row>
        <row r="240">
          <cell r="AR240">
            <v>750</v>
          </cell>
          <cell r="BT240" t="str">
            <v>Social and Health Services21</v>
          </cell>
        </row>
        <row r="241">
          <cell r="AR241">
            <v>14852.6</v>
          </cell>
          <cell r="BT241" t="str">
            <v>Office Supplies and Equipment30</v>
          </cell>
        </row>
        <row r="242">
          <cell r="AR242">
            <v>40000</v>
          </cell>
          <cell r="BT242" t="str">
            <v>Office Supplies and Equipment20</v>
          </cell>
        </row>
        <row r="243">
          <cell r="AR243">
            <v>12500</v>
          </cell>
          <cell r="BT243" t="str">
            <v>Office Supplies and Equipment21</v>
          </cell>
        </row>
        <row r="244">
          <cell r="AR244">
            <v>5000</v>
          </cell>
          <cell r="BT244" t="str">
            <v>Office Supplies and Equipment90</v>
          </cell>
        </row>
        <row r="245">
          <cell r="AR245">
            <v>4000</v>
          </cell>
          <cell r="BT245" t="str">
            <v>Overtime Reserve30</v>
          </cell>
        </row>
        <row r="246">
          <cell r="AR246">
            <v>5900</v>
          </cell>
          <cell r="BT246" t="str">
            <v>Overtime Reserve20</v>
          </cell>
        </row>
        <row r="247">
          <cell r="AR247">
            <v>5000</v>
          </cell>
          <cell r="BT247" t="str">
            <v>Overtime Reserve21</v>
          </cell>
        </row>
        <row r="248">
          <cell r="AR248">
            <v>5000</v>
          </cell>
          <cell r="BT248" t="str">
            <v>Printing and Copying20</v>
          </cell>
        </row>
        <row r="249">
          <cell r="AR249">
            <v>6993.1850000000004</v>
          </cell>
          <cell r="BT249" t="str">
            <v>Printing and Copying30</v>
          </cell>
        </row>
        <row r="250">
          <cell r="AR250">
            <v>66582</v>
          </cell>
          <cell r="BT250" t="str">
            <v>Insurance90</v>
          </cell>
        </row>
        <row r="251">
          <cell r="AR251">
            <v>11639</v>
          </cell>
          <cell r="BT251" t="str">
            <v>Insurance90</v>
          </cell>
        </row>
        <row r="252">
          <cell r="AR252">
            <v>26125</v>
          </cell>
          <cell r="BT252" t="str">
            <v>Insurance90</v>
          </cell>
        </row>
        <row r="253">
          <cell r="AR253">
            <v>21801</v>
          </cell>
          <cell r="BT253" t="str">
            <v>Insurance21</v>
          </cell>
        </row>
        <row r="254">
          <cell r="AR254">
            <v>666.6</v>
          </cell>
          <cell r="BT254" t="str">
            <v>Postage Lease30</v>
          </cell>
        </row>
        <row r="255">
          <cell r="AR255">
            <v>906.08</v>
          </cell>
          <cell r="BT255" t="str">
            <v>Postage Lease20</v>
          </cell>
        </row>
        <row r="256">
          <cell r="AR256">
            <v>0</v>
          </cell>
          <cell r="BT256" t="str">
            <v>Postage Lease30</v>
          </cell>
        </row>
        <row r="257">
          <cell r="AR257">
            <v>0</v>
          </cell>
          <cell r="BT257" t="str">
            <v>Postage Lease30</v>
          </cell>
        </row>
        <row r="258">
          <cell r="AR258">
            <v>14852.6</v>
          </cell>
          <cell r="BT258" t="str">
            <v>Grant Expenses20</v>
          </cell>
        </row>
        <row r="259">
          <cell r="AR259">
            <v>10609</v>
          </cell>
          <cell r="BT259" t="str">
            <v>CFOs OPS30</v>
          </cell>
        </row>
        <row r="260">
          <cell r="AR260">
            <v>0</v>
          </cell>
          <cell r="BT260" t="str">
            <v>Postage Lease21</v>
          </cell>
        </row>
        <row r="261">
          <cell r="AR261">
            <v>7272.727272727273</v>
          </cell>
          <cell r="BT261" t="str">
            <v>CFOs OPS30</v>
          </cell>
        </row>
        <row r="262">
          <cell r="AR262">
            <v>12727.272727272728</v>
          </cell>
          <cell r="BT262" t="str">
            <v>CFOs OPS20</v>
          </cell>
        </row>
        <row r="263">
          <cell r="AR263">
            <v>1818.1818181818182</v>
          </cell>
          <cell r="BT263" t="str">
            <v>CFOs OPS21</v>
          </cell>
        </row>
        <row r="264">
          <cell r="AR264">
            <v>0</v>
          </cell>
          <cell r="BT264" t="str">
            <v>Grant Expenses21</v>
          </cell>
        </row>
        <row r="265">
          <cell r="AR265">
            <v>1086284.8700000001</v>
          </cell>
          <cell r="BT265" t="str">
            <v>Reserve90</v>
          </cell>
        </row>
        <row r="266">
          <cell r="AR266">
            <v>88425</v>
          </cell>
          <cell r="BT266" t="str">
            <v>Reserve30</v>
          </cell>
        </row>
        <row r="267">
          <cell r="AR267">
            <v>138420</v>
          </cell>
          <cell r="BT267" t="str">
            <v>Reserve20</v>
          </cell>
        </row>
        <row r="268">
          <cell r="AR268">
            <v>2340</v>
          </cell>
          <cell r="BT268" t="str">
            <v>Reserve90</v>
          </cell>
        </row>
        <row r="269">
          <cell r="AR269">
            <v>0</v>
          </cell>
          <cell r="BT269" t="str">
            <v>Reserve21</v>
          </cell>
        </row>
        <row r="270">
          <cell r="AR270">
            <v>1060.9000000000001</v>
          </cell>
          <cell r="BT270" t="str">
            <v>CFOs Ads90</v>
          </cell>
        </row>
        <row r="271">
          <cell r="AR271">
            <v>190000</v>
          </cell>
          <cell r="BT271" t="str">
            <v>School Food Services30</v>
          </cell>
        </row>
        <row r="272">
          <cell r="AR272">
            <v>280000</v>
          </cell>
          <cell r="BT272" t="str">
            <v>School Food Services20</v>
          </cell>
        </row>
        <row r="273">
          <cell r="AR273">
            <v>2500</v>
          </cell>
          <cell r="BT273" t="str">
            <v>Printing and Copying21</v>
          </cell>
        </row>
        <row r="274">
          <cell r="AR274">
            <v>5000</v>
          </cell>
          <cell r="BT274" t="str">
            <v>Science Department30</v>
          </cell>
        </row>
        <row r="275">
          <cell r="AR275">
            <v>8000</v>
          </cell>
          <cell r="BT275" t="str">
            <v>Science Department20</v>
          </cell>
        </row>
        <row r="276">
          <cell r="BT276" t="str">
            <v>School Food Services31</v>
          </cell>
        </row>
        <row r="277">
          <cell r="AR277">
            <v>60000</v>
          </cell>
          <cell r="BT277" t="str">
            <v>School Food Services21</v>
          </cell>
        </row>
        <row r="278">
          <cell r="AR278">
            <v>2121.8000000000002</v>
          </cell>
          <cell r="BT278" t="str">
            <v>Bank Charges90</v>
          </cell>
        </row>
        <row r="279">
          <cell r="AR279">
            <v>0</v>
          </cell>
          <cell r="BT279" t="str">
            <v>Science Department21</v>
          </cell>
        </row>
        <row r="280">
          <cell r="AR280">
            <v>55417</v>
          </cell>
          <cell r="BT280" t="str">
            <v>SES Providers30</v>
          </cell>
        </row>
        <row r="281">
          <cell r="AR281">
            <v>106408</v>
          </cell>
          <cell r="BT281" t="str">
            <v>SES Providers20</v>
          </cell>
        </row>
        <row r="282">
          <cell r="AR282">
            <v>14287</v>
          </cell>
          <cell r="BT282" t="str">
            <v>SES Providers21</v>
          </cell>
        </row>
        <row r="283">
          <cell r="AR283">
            <v>3000</v>
          </cell>
          <cell r="BT283" t="str">
            <v>Special Ed Department30</v>
          </cell>
        </row>
        <row r="284">
          <cell r="AR284">
            <v>6500</v>
          </cell>
          <cell r="BT284" t="str">
            <v>Special Ed Department20</v>
          </cell>
        </row>
        <row r="285">
          <cell r="AR285">
            <v>0</v>
          </cell>
          <cell r="BT285" t="str">
            <v>Special Ed Department21</v>
          </cell>
        </row>
        <row r="286">
          <cell r="AR286">
            <v>43260</v>
          </cell>
          <cell r="BT286" t="str">
            <v>Special Ed Contracted Services20</v>
          </cell>
        </row>
        <row r="287">
          <cell r="AR287">
            <v>12500</v>
          </cell>
          <cell r="BT287" t="str">
            <v>Special Ed Contracted Services21</v>
          </cell>
        </row>
        <row r="288">
          <cell r="AR288">
            <v>41200</v>
          </cell>
          <cell r="BT288" t="str">
            <v>Special Ed Contracted Services30</v>
          </cell>
        </row>
        <row r="289">
          <cell r="AR289">
            <v>12763</v>
          </cell>
          <cell r="BT289" t="str">
            <v>Department Movable Funds30</v>
          </cell>
        </row>
        <row r="290">
          <cell r="AR290">
            <v>0</v>
          </cell>
          <cell r="BT290" t="str">
            <v>CFOs OPS90</v>
          </cell>
        </row>
        <row r="291">
          <cell r="AR291">
            <v>10609</v>
          </cell>
          <cell r="BT291" t="str">
            <v>Sports30</v>
          </cell>
        </row>
        <row r="292">
          <cell r="AR292">
            <v>5000</v>
          </cell>
          <cell r="BT292" t="str">
            <v>Sports-MS20</v>
          </cell>
        </row>
        <row r="293">
          <cell r="AR293">
            <v>14420</v>
          </cell>
          <cell r="BT293" t="str">
            <v>Sports20</v>
          </cell>
        </row>
        <row r="294">
          <cell r="AR294">
            <v>2418.8520000000003</v>
          </cell>
          <cell r="BT294" t="str">
            <v>Telecommunications90</v>
          </cell>
        </row>
        <row r="295">
          <cell r="AR295">
            <v>0</v>
          </cell>
          <cell r="BT295" t="str">
            <v>System Professional Development90</v>
          </cell>
        </row>
        <row r="296">
          <cell r="AR296">
            <v>19200</v>
          </cell>
          <cell r="BT296" t="str">
            <v>CFOs OPS21</v>
          </cell>
        </row>
        <row r="297">
          <cell r="AR297">
            <v>1000</v>
          </cell>
          <cell r="BT297" t="str">
            <v>CFOs OPS21</v>
          </cell>
        </row>
        <row r="298">
          <cell r="AR298">
            <v>6510</v>
          </cell>
          <cell r="BT298" t="str">
            <v>Contracted Facilities20</v>
          </cell>
        </row>
        <row r="299">
          <cell r="AR299">
            <v>6327</v>
          </cell>
          <cell r="BT299" t="str">
            <v>Contracted Facilities30</v>
          </cell>
        </row>
        <row r="300">
          <cell r="AR300">
            <v>11550</v>
          </cell>
          <cell r="BT300" t="str">
            <v>Contracted Facilities21</v>
          </cell>
        </row>
        <row r="301">
          <cell r="AR301">
            <v>10395</v>
          </cell>
          <cell r="BT301" t="str">
            <v>Contracted Facilities20</v>
          </cell>
        </row>
        <row r="302">
          <cell r="AR302">
            <v>10395</v>
          </cell>
          <cell r="BT302" t="str">
            <v>Contracted Facilities30</v>
          </cell>
        </row>
        <row r="303">
          <cell r="AR303">
            <v>6326.76</v>
          </cell>
          <cell r="BT303" t="str">
            <v>Contracted Facilities20</v>
          </cell>
        </row>
        <row r="304">
          <cell r="BT304" t="str">
            <v>Contracted Facilities21</v>
          </cell>
        </row>
        <row r="305">
          <cell r="AR305">
            <v>0</v>
          </cell>
          <cell r="BT305" t="str">
            <v>Copier Leases21</v>
          </cell>
        </row>
        <row r="306">
          <cell r="AR306">
            <v>2500</v>
          </cell>
          <cell r="BT306" t="str">
            <v>Sports21</v>
          </cell>
        </row>
        <row r="307">
          <cell r="AR307">
            <v>7500</v>
          </cell>
          <cell r="BT307" t="str">
            <v>Dean's Office90</v>
          </cell>
        </row>
        <row r="308">
          <cell r="AR308">
            <v>0</v>
          </cell>
          <cell r="BT308" t="str">
            <v>Depreciation21</v>
          </cell>
        </row>
        <row r="309">
          <cell r="AR309">
            <v>1522.8000000000002</v>
          </cell>
          <cell r="BT309" t="str">
            <v>Contracted Facilities30</v>
          </cell>
        </row>
        <row r="310">
          <cell r="AR310">
            <v>2284.3200000000002</v>
          </cell>
          <cell r="BT310" t="str">
            <v>Contracted Facilities20</v>
          </cell>
        </row>
        <row r="311">
          <cell r="AR311">
            <v>0</v>
          </cell>
          <cell r="BT311" t="str">
            <v>Contracted Facilities21</v>
          </cell>
        </row>
        <row r="312">
          <cell r="AR312">
            <v>5128</v>
          </cell>
          <cell r="BT312" t="str">
            <v>Contracted Facilities20</v>
          </cell>
        </row>
        <row r="313">
          <cell r="AR313">
            <v>0</v>
          </cell>
          <cell r="BT313" t="str">
            <v>Contracted Facilities21</v>
          </cell>
        </row>
        <row r="314">
          <cell r="AR314">
            <v>984</v>
          </cell>
          <cell r="BT314" t="str">
            <v>Contracted Facilities20</v>
          </cell>
        </row>
        <row r="315">
          <cell r="AR315">
            <v>2625</v>
          </cell>
          <cell r="BT315" t="str">
            <v>Contracted Facilities30</v>
          </cell>
        </row>
        <row r="316">
          <cell r="AR316">
            <v>0</v>
          </cell>
          <cell r="BT316" t="str">
            <v>Contracted Facilities21</v>
          </cell>
        </row>
        <row r="317">
          <cell r="AR317">
            <v>12350</v>
          </cell>
          <cell r="BT317" t="str">
            <v>Contracted Facilities20</v>
          </cell>
        </row>
        <row r="318">
          <cell r="AR318">
            <v>1933</v>
          </cell>
          <cell r="BT318" t="str">
            <v>Contracted Facilities30</v>
          </cell>
        </row>
        <row r="319">
          <cell r="AR319">
            <v>1127</v>
          </cell>
          <cell r="BT319" t="str">
            <v>Contracted Facilities20</v>
          </cell>
        </row>
        <row r="320">
          <cell r="AR320">
            <v>7500</v>
          </cell>
          <cell r="BT320" t="str">
            <v>RMC Outsourcing30</v>
          </cell>
        </row>
        <row r="321">
          <cell r="AR321">
            <v>5625</v>
          </cell>
          <cell r="BT321" t="str">
            <v>RMC Outsourcing20</v>
          </cell>
        </row>
        <row r="322">
          <cell r="AR322">
            <v>0</v>
          </cell>
          <cell r="BT322" t="str">
            <v>RMC Outsourcing21</v>
          </cell>
        </row>
        <row r="323">
          <cell r="AR323">
            <v>0</v>
          </cell>
          <cell r="BT323" t="str">
            <v>Interest Expenses21</v>
          </cell>
        </row>
        <row r="324">
          <cell r="AR324">
            <v>1600</v>
          </cell>
          <cell r="BT324" t="str">
            <v>Postage Lease21</v>
          </cell>
        </row>
        <row r="325">
          <cell r="AR325">
            <v>80000</v>
          </cell>
          <cell r="BT325" t="str">
            <v>Rent21</v>
          </cell>
        </row>
        <row r="326">
          <cell r="AR326">
            <v>0</v>
          </cell>
          <cell r="BT326" t="str">
            <v>Rent21</v>
          </cell>
        </row>
        <row r="327">
          <cell r="AR327">
            <v>0</v>
          </cell>
          <cell r="BT327" t="str">
            <v>Utiliies21</v>
          </cell>
        </row>
        <row r="328">
          <cell r="AR328">
            <v>0</v>
          </cell>
          <cell r="BT328" t="str">
            <v>Rent21</v>
          </cell>
        </row>
        <row r="329">
          <cell r="AR329">
            <v>0</v>
          </cell>
          <cell r="BT329" t="str">
            <v>Rent40</v>
          </cell>
        </row>
        <row r="330">
          <cell r="AR330">
            <v>43730</v>
          </cell>
          <cell r="BT330" t="str">
            <v>Grant Expenses20</v>
          </cell>
        </row>
        <row r="331">
          <cell r="AR331">
            <v>0</v>
          </cell>
          <cell r="BT331" t="str">
            <v>Substitutes21</v>
          </cell>
        </row>
        <row r="332">
          <cell r="AR332">
            <v>0</v>
          </cell>
          <cell r="BT332" t="str">
            <v>Summer School Supplies21</v>
          </cell>
        </row>
        <row r="333">
          <cell r="AR333">
            <v>246</v>
          </cell>
          <cell r="BT333" t="str">
            <v>Telecommunications20</v>
          </cell>
        </row>
        <row r="334">
          <cell r="AR334">
            <v>0</v>
          </cell>
          <cell r="BT334" t="str">
            <v>Telecommunications21</v>
          </cell>
        </row>
        <row r="335">
          <cell r="AR335">
            <v>22000</v>
          </cell>
          <cell r="BT335" t="str">
            <v>CFOs OPS90</v>
          </cell>
        </row>
        <row r="336">
          <cell r="AR336">
            <v>0</v>
          </cell>
          <cell r="BT336" t="str">
            <v>Telecommunications21</v>
          </cell>
        </row>
        <row r="337">
          <cell r="AR337">
            <v>276000</v>
          </cell>
          <cell r="BT337" t="str">
            <v>Utiliies20</v>
          </cell>
        </row>
        <row r="338">
          <cell r="AR338">
            <v>0</v>
          </cell>
          <cell r="BT338" t="str">
            <v>Utiliies90</v>
          </cell>
        </row>
        <row r="339">
          <cell r="AR339">
            <v>0</v>
          </cell>
          <cell r="BT339" t="str">
            <v>Utiliies21</v>
          </cell>
        </row>
        <row r="340">
          <cell r="AR340">
            <v>0</v>
          </cell>
          <cell r="BT340" t="str">
            <v>Utiliies21</v>
          </cell>
        </row>
        <row r="341">
          <cell r="AR341">
            <v>22756.305</v>
          </cell>
          <cell r="BT341" t="str">
            <v>Substitutes30</v>
          </cell>
        </row>
        <row r="342">
          <cell r="AR342">
            <v>60000</v>
          </cell>
          <cell r="BT342" t="str">
            <v>Substitutes20</v>
          </cell>
        </row>
        <row r="343">
          <cell r="AR343">
            <v>48177</v>
          </cell>
          <cell r="BT343" t="str">
            <v>Summer School Personnel30</v>
          </cell>
        </row>
        <row r="344">
          <cell r="AR344">
            <v>57761.031149999995</v>
          </cell>
          <cell r="BT344" t="str">
            <v>Summer School Personnel20</v>
          </cell>
        </row>
        <row r="345">
          <cell r="AR345">
            <v>0</v>
          </cell>
          <cell r="BT345" t="str">
            <v>Summer School Personnel21</v>
          </cell>
        </row>
        <row r="346">
          <cell r="AR346">
            <v>7313</v>
          </cell>
          <cell r="BT346" t="str">
            <v>Summer School Supplies30</v>
          </cell>
        </row>
        <row r="347">
          <cell r="AR347">
            <v>0</v>
          </cell>
          <cell r="BT347" t="str">
            <v>Summer School Supplies21</v>
          </cell>
        </row>
        <row r="348">
          <cell r="AR348">
            <v>12797.75</v>
          </cell>
          <cell r="BT348" t="str">
            <v>Summer School Supplies20</v>
          </cell>
        </row>
        <row r="349">
          <cell r="AR349">
            <v>5000</v>
          </cell>
          <cell r="BT349" t="str">
            <v>Summer School Personnel30</v>
          </cell>
        </row>
        <row r="350">
          <cell r="AR350">
            <v>0</v>
          </cell>
          <cell r="BT350" t="str">
            <v>Summer School Personnel21</v>
          </cell>
        </row>
        <row r="351">
          <cell r="AR351">
            <v>12173.219800000006</v>
          </cell>
          <cell r="BT351" t="str">
            <v>Summer School Personnel20</v>
          </cell>
        </row>
        <row r="352">
          <cell r="AR352">
            <v>18000</v>
          </cell>
          <cell r="BT352" t="str">
            <v>Teacher Recruiting90</v>
          </cell>
        </row>
        <row r="353">
          <cell r="AR353">
            <v>25000</v>
          </cell>
          <cell r="BT353" t="str">
            <v>HS Teacher Professional Development30</v>
          </cell>
        </row>
        <row r="354">
          <cell r="AR354">
            <v>38000</v>
          </cell>
          <cell r="BT354" t="str">
            <v>HS Teacher Professional Development20</v>
          </cell>
        </row>
        <row r="355">
          <cell r="AR355">
            <v>2307.7200000000003</v>
          </cell>
          <cell r="BT355" t="str">
            <v>CFOs OPS30</v>
          </cell>
        </row>
        <row r="356">
          <cell r="AR356">
            <v>0</v>
          </cell>
          <cell r="BT356" t="str">
            <v>CFOs OPS20</v>
          </cell>
        </row>
        <row r="357">
          <cell r="AR357">
            <v>1500</v>
          </cell>
          <cell r="BT357" t="str">
            <v>Telecommunications90</v>
          </cell>
        </row>
        <row r="358">
          <cell r="AR358">
            <v>12730.8</v>
          </cell>
          <cell r="BT358" t="str">
            <v>Telecommunications30</v>
          </cell>
        </row>
        <row r="359">
          <cell r="AR359">
            <v>13719.6</v>
          </cell>
          <cell r="BT359" t="str">
            <v>Telecommunications20</v>
          </cell>
        </row>
        <row r="360">
          <cell r="AR360">
            <v>4000</v>
          </cell>
          <cell r="BT360" t="str">
            <v>HS Teacher Professional Development21</v>
          </cell>
        </row>
        <row r="361">
          <cell r="AR361">
            <v>0</v>
          </cell>
          <cell r="BT361" t="str">
            <v>Principal's Recruiting30</v>
          </cell>
        </row>
        <row r="362">
          <cell r="AR362">
            <v>0</v>
          </cell>
          <cell r="BT362" t="str">
            <v>Principal's Recruiting21</v>
          </cell>
        </row>
        <row r="363">
          <cell r="AR363">
            <v>0</v>
          </cell>
          <cell r="BT363" t="str">
            <v>Principal's Recruiting20</v>
          </cell>
        </row>
        <row r="364">
          <cell r="AR364">
            <v>9600</v>
          </cell>
          <cell r="BT364" t="str">
            <v>Copier Leases21</v>
          </cell>
        </row>
        <row r="365">
          <cell r="AR365">
            <v>40000</v>
          </cell>
          <cell r="BT365" t="str">
            <v>Copier Leases20</v>
          </cell>
        </row>
        <row r="366">
          <cell r="AR366">
            <v>11798</v>
          </cell>
          <cell r="BT366" t="str">
            <v>Copier Leases30</v>
          </cell>
        </row>
        <row r="367">
          <cell r="AR367">
            <v>11798</v>
          </cell>
          <cell r="BT367" t="str">
            <v>Copier Leases30</v>
          </cell>
        </row>
        <row r="368">
          <cell r="AR368">
            <v>6000</v>
          </cell>
          <cell r="BT368" t="str">
            <v>Telecommunications21</v>
          </cell>
        </row>
        <row r="369">
          <cell r="AR369">
            <v>5114.9573753552049</v>
          </cell>
          <cell r="BT369" t="str">
            <v>Benefits90</v>
          </cell>
        </row>
        <row r="370">
          <cell r="AR370">
            <v>39524.670627744767</v>
          </cell>
          <cell r="BT370" t="str">
            <v>Benefits20</v>
          </cell>
        </row>
        <row r="371">
          <cell r="AR371">
            <v>25710.410746577109</v>
          </cell>
          <cell r="BT371" t="str">
            <v>Benefits30</v>
          </cell>
        </row>
        <row r="372">
          <cell r="AR372">
            <v>4649.9612503229137</v>
          </cell>
          <cell r="BT372" t="str">
            <v>Benefits21</v>
          </cell>
        </row>
        <row r="373">
          <cell r="AR373">
            <v>60000</v>
          </cell>
          <cell r="BT373" t="str">
            <v>Surplus30</v>
          </cell>
        </row>
        <row r="374">
          <cell r="AR374">
            <v>84000</v>
          </cell>
          <cell r="BT374" t="str">
            <v>Surplus20</v>
          </cell>
        </row>
        <row r="375">
          <cell r="BT375" t="str">
            <v>District Funding20</v>
          </cell>
        </row>
        <row r="376">
          <cell r="BT376" t="str">
            <v>District Funding31</v>
          </cell>
        </row>
        <row r="377">
          <cell r="AR377">
            <v>2303721.6864550258</v>
          </cell>
          <cell r="BT377" t="str">
            <v>Personnel-Instructional30</v>
          </cell>
        </row>
        <row r="378">
          <cell r="AR378">
            <v>0</v>
          </cell>
          <cell r="BT378" t="str">
            <v>Personnel-Admin Prin30</v>
          </cell>
        </row>
        <row r="379">
          <cell r="AR379">
            <v>117088.52461538461</v>
          </cell>
          <cell r="BT379" t="str">
            <v>Personnel-Admin Prin30</v>
          </cell>
        </row>
        <row r="380">
          <cell r="AR380">
            <v>646602.98692307691</v>
          </cell>
          <cell r="BT380" t="str">
            <v>Personnel-Support30</v>
          </cell>
        </row>
        <row r="381">
          <cell r="AR381">
            <v>132308</v>
          </cell>
          <cell r="BT381" t="str">
            <v>Personnel-Facil &amp; Other30</v>
          </cell>
        </row>
        <row r="382">
          <cell r="AR382">
            <v>0</v>
          </cell>
          <cell r="BT382" t="str">
            <v>Personnel-Instructional30</v>
          </cell>
        </row>
        <row r="383">
          <cell r="AR383">
            <v>15000</v>
          </cell>
          <cell r="BT383" t="str">
            <v>Principal's Recruiting30</v>
          </cell>
        </row>
        <row r="384">
          <cell r="AR384">
            <v>319839.03105431382</v>
          </cell>
          <cell r="BT384" t="str">
            <v>Benefits30</v>
          </cell>
        </row>
        <row r="385">
          <cell r="AR385">
            <v>296285.84999999998</v>
          </cell>
          <cell r="BT385" t="str">
            <v>Taxes30</v>
          </cell>
        </row>
        <row r="386">
          <cell r="AR386">
            <v>3404364.1561292359</v>
          </cell>
          <cell r="BT386" t="str">
            <v>Personnel-Instructional20</v>
          </cell>
        </row>
        <row r="387">
          <cell r="AR387">
            <v>0</v>
          </cell>
          <cell r="BT387" t="str">
            <v>Personnel-Admin Prin20</v>
          </cell>
        </row>
        <row r="388">
          <cell r="AR388">
            <v>157400</v>
          </cell>
          <cell r="BT388" t="str">
            <v>Personnel-Admin Prin20</v>
          </cell>
        </row>
        <row r="389">
          <cell r="AR389">
            <v>1202089.0650000002</v>
          </cell>
          <cell r="BT389" t="str">
            <v>Personnel-Support20</v>
          </cell>
        </row>
        <row r="390">
          <cell r="AR390">
            <v>101377</v>
          </cell>
          <cell r="BT390" t="str">
            <v>Personnel-Facil &amp; Other20</v>
          </cell>
        </row>
        <row r="391">
          <cell r="AR391">
            <v>0</v>
          </cell>
          <cell r="BT391" t="str">
            <v>Personnel-Instructional20</v>
          </cell>
        </row>
        <row r="392">
          <cell r="AR392">
            <v>19510</v>
          </cell>
          <cell r="BT392" t="str">
            <v>Principal's Recruiting20</v>
          </cell>
        </row>
        <row r="393">
          <cell r="AR393">
            <v>456636.01176750154</v>
          </cell>
          <cell r="BT393" t="str">
            <v>Benefits20</v>
          </cell>
        </row>
        <row r="394">
          <cell r="AR394">
            <v>445950</v>
          </cell>
          <cell r="BT394" t="str">
            <v>Taxes20</v>
          </cell>
        </row>
        <row r="395">
          <cell r="AR395">
            <v>0</v>
          </cell>
          <cell r="BT395" t="str">
            <v>Personnel-Instructional31</v>
          </cell>
        </row>
        <row r="396">
          <cell r="AR396">
            <v>0</v>
          </cell>
          <cell r="BT396" t="str">
            <v>Personnel-Admin Prin31</v>
          </cell>
        </row>
        <row r="397">
          <cell r="AR397">
            <v>0</v>
          </cell>
          <cell r="BT397" t="str">
            <v>Personnel-Admin Prin31</v>
          </cell>
        </row>
        <row r="398">
          <cell r="AR398">
            <v>0</v>
          </cell>
          <cell r="BT398" t="str">
            <v>Personnel-Support31</v>
          </cell>
        </row>
        <row r="399">
          <cell r="AR399">
            <v>0</v>
          </cell>
          <cell r="BT399" t="str">
            <v>Personnel-Facil &amp; Other31</v>
          </cell>
        </row>
        <row r="400">
          <cell r="AR400">
            <v>0</v>
          </cell>
          <cell r="BT400" t="str">
            <v>Personnel-Instructional31</v>
          </cell>
        </row>
        <row r="401">
          <cell r="AR401">
            <v>0</v>
          </cell>
          <cell r="BT401" t="str">
            <v>Principal's Recruiting31</v>
          </cell>
        </row>
        <row r="402">
          <cell r="AR402">
            <v>0</v>
          </cell>
          <cell r="BT402" t="str">
            <v>Benefits31</v>
          </cell>
        </row>
        <row r="403">
          <cell r="AR403">
            <v>0</v>
          </cell>
          <cell r="BT403" t="str">
            <v>Taxes31</v>
          </cell>
        </row>
        <row r="404">
          <cell r="AR404">
            <v>0</v>
          </cell>
          <cell r="BT404" t="str">
            <v>Personnel-Admin Prin40</v>
          </cell>
        </row>
        <row r="405">
          <cell r="AR405">
            <v>0</v>
          </cell>
          <cell r="BT405" t="str">
            <v>Personnel-Support40</v>
          </cell>
        </row>
        <row r="406">
          <cell r="AR406">
            <v>0</v>
          </cell>
          <cell r="BT406" t="str">
            <v>Personnel-Facil &amp; Other40</v>
          </cell>
        </row>
        <row r="407">
          <cell r="AR407">
            <v>0</v>
          </cell>
          <cell r="BT407" t="str">
            <v>Benefits40</v>
          </cell>
        </row>
        <row r="408">
          <cell r="AR408">
            <v>0</v>
          </cell>
          <cell r="BT408" t="str">
            <v>Taxes40</v>
          </cell>
        </row>
        <row r="409">
          <cell r="AR409">
            <v>440503.47</v>
          </cell>
          <cell r="BT409" t="str">
            <v>Personnel-Instructional21</v>
          </cell>
        </row>
        <row r="410">
          <cell r="AR410">
            <v>0</v>
          </cell>
          <cell r="BT410" t="str">
            <v>Personnel-Admin Prin21</v>
          </cell>
        </row>
        <row r="411">
          <cell r="AR411">
            <v>51000</v>
          </cell>
          <cell r="BT411" t="str">
            <v>Personnel-Admin Prin21</v>
          </cell>
        </row>
        <row r="412">
          <cell r="AR412">
            <v>84390.720000000001</v>
          </cell>
          <cell r="BT412" t="str">
            <v>Personnel-Support21</v>
          </cell>
        </row>
        <row r="413">
          <cell r="AR413">
            <v>0</v>
          </cell>
          <cell r="BT413" t="str">
            <v>Personnel-Facil &amp; Other21</v>
          </cell>
        </row>
        <row r="414">
          <cell r="AR414">
            <v>0</v>
          </cell>
          <cell r="BT414" t="str">
            <v>Personnel-Instructional21</v>
          </cell>
        </row>
        <row r="415">
          <cell r="AR415">
            <v>19275</v>
          </cell>
          <cell r="BT415" t="str">
            <v>Principal's Recruiting21</v>
          </cell>
        </row>
        <row r="416">
          <cell r="AR416">
            <v>66906.647239237383</v>
          </cell>
          <cell r="BT416" t="str">
            <v>Benefits21</v>
          </cell>
        </row>
        <row r="417">
          <cell r="AR417">
            <v>57230.46</v>
          </cell>
          <cell r="BT417" t="str">
            <v>Taxes21</v>
          </cell>
        </row>
        <row r="418">
          <cell r="AR418">
            <v>92327.039999999994</v>
          </cell>
          <cell r="BT418" t="str">
            <v>Personnel-Admin Prin30</v>
          </cell>
        </row>
        <row r="419">
          <cell r="AR419">
            <v>90075.14880000001</v>
          </cell>
          <cell r="BT419" t="str">
            <v>Personnel-Admin Prin20</v>
          </cell>
        </row>
        <row r="420">
          <cell r="BT420" t="str">
            <v>Personnel-Admin Prin31</v>
          </cell>
        </row>
        <row r="421">
          <cell r="AR421">
            <v>60000</v>
          </cell>
          <cell r="BT421" t="str">
            <v>Personnel-Admin Prin21</v>
          </cell>
        </row>
        <row r="422">
          <cell r="AR422">
            <v>3334.5574999999999</v>
          </cell>
          <cell r="BT422" t="str">
            <v>Personnel-Support30</v>
          </cell>
        </row>
        <row r="423">
          <cell r="AR423">
            <v>8892.442500000001</v>
          </cell>
          <cell r="BT423" t="str">
            <v>Personnel-Admin Prin90</v>
          </cell>
        </row>
        <row r="424">
          <cell r="AR424">
            <v>0</v>
          </cell>
          <cell r="BT424" t="str">
            <v>Personnel-Support21</v>
          </cell>
        </row>
        <row r="425">
          <cell r="AR425">
            <v>119600</v>
          </cell>
          <cell r="BT425" t="str">
            <v>Personnel-Admin Prin90</v>
          </cell>
        </row>
        <row r="426">
          <cell r="AR426">
            <v>529076.76</v>
          </cell>
          <cell r="BT426" t="str">
            <v>Personnel-Admin Prin90</v>
          </cell>
        </row>
        <row r="427">
          <cell r="AR427">
            <v>321695</v>
          </cell>
          <cell r="BT427" t="str">
            <v>Personnel-Support90</v>
          </cell>
        </row>
        <row r="428">
          <cell r="AR428">
            <v>19275</v>
          </cell>
          <cell r="BT428" t="str">
            <v>Principal's Recruiting90</v>
          </cell>
        </row>
        <row r="429">
          <cell r="AR429">
            <v>66618.309938947335</v>
          </cell>
          <cell r="BT429" t="str">
            <v>Benefits90</v>
          </cell>
        </row>
        <row r="430">
          <cell r="AR430">
            <v>100851.84</v>
          </cell>
          <cell r="BT430" t="str">
            <v>Taxes90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General Assumptions"/>
      <sheetName val="Master Budget"/>
      <sheetName val="Charter Board Budget"/>
      <sheetName val="Consultants Budget"/>
      <sheetName val="Departmental Budget"/>
      <sheetName val="Board Budget"/>
      <sheetName val="Campus Comparison Budget"/>
      <sheetName val="Personnel Budget Summary"/>
      <sheetName val="Personnel Budget"/>
      <sheetName val="Salary Ranges"/>
      <sheetName val="Capital Budget"/>
      <sheetName val="CC Series 2011 Model"/>
      <sheetName val="Sheet3"/>
      <sheetName val="Summer School"/>
      <sheetName val="BP Rent Projection"/>
      <sheetName val="School Lunch"/>
      <sheetName val="E-Rate"/>
      <sheetName val="Peachtree Budget"/>
      <sheetName val="Printer Volume"/>
      <sheetName val="Printer Leases"/>
      <sheetName val="Sage 50"/>
      <sheetName val="Sage 50 Budget Sub"/>
      <sheetName val="Sheet1"/>
      <sheetName val="Sheet2"/>
      <sheetName val="Reguar Pay"/>
      <sheetName val="2011-2012 Spending"/>
    </sheetNames>
    <sheetDataSet>
      <sheetData sheetId="0"/>
      <sheetData sheetId="1"/>
      <sheetData sheetId="2">
        <row r="1">
          <cell r="L1" t="str">
            <v>2015-2016</v>
          </cell>
          <cell r="P1" t="str">
            <v>Charter Board Coding</v>
          </cell>
        </row>
        <row r="2">
          <cell r="L2">
            <v>-3116304</v>
          </cell>
          <cell r="P2" t="str">
            <v>UPSFF (Per Pupil) Payments</v>
          </cell>
        </row>
        <row r="3">
          <cell r="L3">
            <v>-3462189</v>
          </cell>
          <cell r="P3" t="str">
            <v>UPSFF (Per Pupil) Payments</v>
          </cell>
        </row>
        <row r="4">
          <cell r="L4">
            <v>-4157220</v>
          </cell>
          <cell r="P4" t="str">
            <v>UPSFF (Per Pupil) Payments</v>
          </cell>
        </row>
        <row r="5">
          <cell r="L5">
            <v>-4145640</v>
          </cell>
          <cell r="P5" t="str">
            <v>UPSFF (Per Pupil) Payments</v>
          </cell>
        </row>
        <row r="6">
          <cell r="L6">
            <v>-933888</v>
          </cell>
          <cell r="P6" t="str">
            <v>Facilities Allowance Payments</v>
          </cell>
        </row>
        <row r="7">
          <cell r="L7">
            <v>-1016832</v>
          </cell>
          <cell r="P7" t="str">
            <v>Facilities Allowance Payments</v>
          </cell>
        </row>
        <row r="8">
          <cell r="L8">
            <v>-1102848</v>
          </cell>
          <cell r="P8" t="str">
            <v>Facilities Allowance Payments</v>
          </cell>
        </row>
        <row r="9">
          <cell r="L9">
            <v>-1099776</v>
          </cell>
          <cell r="P9" t="str">
            <v>Facilities Allowance Payments</v>
          </cell>
        </row>
        <row r="10">
          <cell r="L10">
            <v>-32557</v>
          </cell>
          <cell r="P10" t="str">
            <v>UPSFF (Per Pupil) Payments</v>
          </cell>
        </row>
        <row r="11">
          <cell r="L11">
            <v>-358127</v>
          </cell>
          <cell r="P11" t="str">
            <v>UPSFF (Per Pupil) Payments</v>
          </cell>
        </row>
        <row r="12">
          <cell r="L12">
            <v>-93020</v>
          </cell>
          <cell r="P12" t="str">
            <v>UPSFF (Per Pupil) Payments</v>
          </cell>
        </row>
        <row r="13">
          <cell r="L13">
            <v>-41859</v>
          </cell>
          <cell r="P13" t="str">
            <v>UPSFF (Per Pupil) Payments</v>
          </cell>
        </row>
        <row r="14">
          <cell r="L14">
            <v>-491957</v>
          </cell>
          <cell r="P14" t="str">
            <v>UPSFF (Per Pupil) Payments</v>
          </cell>
        </row>
        <row r="15">
          <cell r="L15">
            <v>-64500</v>
          </cell>
          <cell r="P15" t="str">
            <v>UPSFF (Per Pupil) Payments</v>
          </cell>
        </row>
        <row r="16">
          <cell r="L16">
            <v>-521666</v>
          </cell>
          <cell r="P16" t="str">
            <v>UPSFF (Per Pupil) Payments</v>
          </cell>
        </row>
        <row r="17">
          <cell r="L17">
            <v>-73500</v>
          </cell>
          <cell r="P17" t="str">
            <v>UPSFF (Per Pupil) Payments</v>
          </cell>
        </row>
        <row r="18">
          <cell r="L18">
            <v>-105000</v>
          </cell>
          <cell r="P18" t="str">
            <v>UPSFF (Per Pupil) Payments</v>
          </cell>
        </row>
        <row r="19">
          <cell r="L19">
            <v>-988381</v>
          </cell>
          <cell r="P19" t="str">
            <v>UPSFF (Per Pupil) Payments</v>
          </cell>
        </row>
        <row r="20">
          <cell r="L20">
            <v>-66000</v>
          </cell>
          <cell r="P20" t="str">
            <v>UPSFF (Per Pupil) Payments</v>
          </cell>
        </row>
        <row r="21">
          <cell r="L21">
            <v>-605196</v>
          </cell>
          <cell r="P21" t="str">
            <v>UPSFF (Per Pupil) Payments</v>
          </cell>
        </row>
        <row r="22">
          <cell r="L22">
            <v>-403277.11200000002</v>
          </cell>
          <cell r="P22" t="str">
            <v>UPSFF (Per Pupil) Payments</v>
          </cell>
        </row>
        <row r="23">
          <cell r="L23">
            <v>-340914.67200000002</v>
          </cell>
          <cell r="P23" t="str">
            <v>UPSFF (Per Pupil) Payments</v>
          </cell>
        </row>
        <row r="24">
          <cell r="L24">
            <v>-340914.67200000002</v>
          </cell>
          <cell r="P24" t="str">
            <v>UPSFF (Per Pupil) Payments</v>
          </cell>
        </row>
        <row r="25">
          <cell r="L25">
            <v>-405355.86</v>
          </cell>
          <cell r="P25" t="str">
            <v>UPSFF (Per Pupil) Payments</v>
          </cell>
        </row>
        <row r="26">
          <cell r="P26" t="str">
            <v>UPSFF (Per Pupil) Payments</v>
          </cell>
        </row>
        <row r="27">
          <cell r="L27">
            <v>0</v>
          </cell>
          <cell r="P27" t="str">
            <v>UPSFF (Per Pupil) Payments</v>
          </cell>
        </row>
        <row r="28">
          <cell r="P28" t="str">
            <v>UPSFF (Per Pupil) Payments</v>
          </cell>
        </row>
        <row r="29">
          <cell r="L29">
            <v>0</v>
          </cell>
          <cell r="P29" t="str">
            <v>UPSFF (Per Pupil) Payments</v>
          </cell>
        </row>
        <row r="30">
          <cell r="L30">
            <v>-180454.80473372783</v>
          </cell>
          <cell r="P30" t="str">
            <v>Federal Entitlements</v>
          </cell>
        </row>
        <row r="31">
          <cell r="L31">
            <v>-196482.04068047338</v>
          </cell>
          <cell r="P31" t="str">
            <v>Federal Entitlements</v>
          </cell>
        </row>
        <row r="32">
          <cell r="L32">
            <v>-213102.87795857989</v>
          </cell>
          <cell r="P32" t="str">
            <v>Federal Entitlements</v>
          </cell>
        </row>
        <row r="33">
          <cell r="L33">
            <v>-212509.27662721896</v>
          </cell>
          <cell r="P33" t="str">
            <v>Federal Entitlements</v>
          </cell>
        </row>
        <row r="34">
          <cell r="L34">
            <v>-46873.562130177517</v>
          </cell>
          <cell r="P34" t="str">
            <v>Federal Entitlements</v>
          </cell>
        </row>
        <row r="35">
          <cell r="L35">
            <v>-51036.674556213016</v>
          </cell>
          <cell r="P35" t="str">
            <v>Federal Entitlements</v>
          </cell>
        </row>
        <row r="36">
          <cell r="L36">
            <v>-55353.976331360944</v>
          </cell>
          <cell r="P36" t="str">
            <v>Federal Entitlements</v>
          </cell>
        </row>
        <row r="37">
          <cell r="L37">
            <v>-55199.786982248523</v>
          </cell>
          <cell r="P37" t="str">
            <v>Federal Entitlements</v>
          </cell>
        </row>
        <row r="38">
          <cell r="L38">
            <v>-2737.5739644970417</v>
          </cell>
          <cell r="P38" t="str">
            <v>Federal Entitlements</v>
          </cell>
        </row>
        <row r="39">
          <cell r="L39">
            <v>-2980.7137573964496</v>
          </cell>
          <cell r="P39" t="str">
            <v>Federal Entitlements</v>
          </cell>
        </row>
        <row r="40">
          <cell r="L40">
            <v>-3232.8587278106506</v>
          </cell>
          <cell r="P40" t="str">
            <v>Federal Entitlements</v>
          </cell>
        </row>
        <row r="41">
          <cell r="L41">
            <v>-3223.8535502958584</v>
          </cell>
          <cell r="P41" t="str">
            <v>Federal Entitlements</v>
          </cell>
        </row>
        <row r="42">
          <cell r="L42">
            <v>-30000</v>
          </cell>
          <cell r="P42" t="str">
            <v>Other Government Funding / Grants</v>
          </cell>
        </row>
        <row r="43">
          <cell r="L43">
            <v>-30000</v>
          </cell>
          <cell r="P43" t="str">
            <v>Other Government Funding / Grants</v>
          </cell>
        </row>
        <row r="44">
          <cell r="L44">
            <v>-30000</v>
          </cell>
          <cell r="P44" t="str">
            <v>Other Government Funding / Grants</v>
          </cell>
        </row>
        <row r="45">
          <cell r="L45">
            <v>-20000</v>
          </cell>
          <cell r="P45" t="str">
            <v>Other Government Funding / Grants</v>
          </cell>
        </row>
        <row r="46">
          <cell r="L46">
            <v>-152169.95202499998</v>
          </cell>
          <cell r="P46" t="str">
            <v>Other Government Funding / Grants</v>
          </cell>
        </row>
        <row r="47">
          <cell r="L47">
            <v>-157943.75283049999</v>
          </cell>
          <cell r="P47" t="str">
            <v>Other Government Funding / Grants</v>
          </cell>
        </row>
        <row r="48">
          <cell r="L48">
            <v>-91528.394775999986</v>
          </cell>
          <cell r="P48" t="str">
            <v>Other Government Funding / Grants</v>
          </cell>
        </row>
        <row r="49">
          <cell r="L49">
            <v>-182603.94243</v>
          </cell>
          <cell r="P49" t="str">
            <v>Other Government Funding / Grants</v>
          </cell>
        </row>
        <row r="50">
          <cell r="P50" t="str">
            <v>Other Government Funding / Grants</v>
          </cell>
        </row>
        <row r="51">
          <cell r="P51" t="str">
            <v>Other Government Funding / Grants</v>
          </cell>
        </row>
        <row r="52">
          <cell r="L52">
            <v>-79200</v>
          </cell>
          <cell r="P52" t="str">
            <v>Private Grants and Donations</v>
          </cell>
        </row>
        <row r="53">
          <cell r="L53">
            <v>-22000</v>
          </cell>
          <cell r="P53" t="str">
            <v>Private Grants and Donations</v>
          </cell>
        </row>
        <row r="54">
          <cell r="P54" t="str">
            <v>Private Grants and Donations</v>
          </cell>
        </row>
        <row r="55">
          <cell r="P55" t="str">
            <v>Other Income</v>
          </cell>
        </row>
        <row r="56">
          <cell r="L56">
            <v>-24316.06</v>
          </cell>
          <cell r="P56" t="str">
            <v>Other Income</v>
          </cell>
        </row>
        <row r="57">
          <cell r="L57">
            <v>-17304</v>
          </cell>
          <cell r="P57" t="str">
            <v>Private Grants and Donations</v>
          </cell>
        </row>
        <row r="58">
          <cell r="L58">
            <v>-11964</v>
          </cell>
          <cell r="P58" t="str">
            <v>Private Grants and Donations</v>
          </cell>
        </row>
        <row r="59">
          <cell r="L59">
            <v>-150000</v>
          </cell>
          <cell r="P59" t="str">
            <v>Other Income</v>
          </cell>
        </row>
        <row r="60">
          <cell r="L60">
            <v>0</v>
          </cell>
          <cell r="P60" t="str">
            <v>Private Grants and Donations</v>
          </cell>
        </row>
        <row r="61">
          <cell r="L61">
            <v>0</v>
          </cell>
          <cell r="P61" t="str">
            <v>Principal/Executive Salaries</v>
          </cell>
        </row>
        <row r="62">
          <cell r="L62">
            <v>115000.00000000001</v>
          </cell>
          <cell r="P62" t="str">
            <v>Principal/Executive Salaries</v>
          </cell>
        </row>
        <row r="63">
          <cell r="L63">
            <v>125000</v>
          </cell>
          <cell r="P63" t="str">
            <v>Principal/Executive Salaries</v>
          </cell>
        </row>
        <row r="64">
          <cell r="L64">
            <v>118500</v>
          </cell>
          <cell r="P64" t="str">
            <v>Principal/Executive Salaries</v>
          </cell>
        </row>
        <row r="65">
          <cell r="L65">
            <v>620000</v>
          </cell>
          <cell r="P65" t="str">
            <v>Principal/Executive Salaries</v>
          </cell>
        </row>
        <row r="66">
          <cell r="L66">
            <v>93600</v>
          </cell>
          <cell r="P66" t="str">
            <v>Other Education Professionals Salaries</v>
          </cell>
        </row>
        <row r="67">
          <cell r="L67">
            <v>92999.999999999985</v>
          </cell>
          <cell r="P67" t="str">
            <v>Other Education Professionals Salaries</v>
          </cell>
        </row>
        <row r="68">
          <cell r="L68">
            <v>92000</v>
          </cell>
          <cell r="P68" t="str">
            <v>Other Education Professionals Salaries</v>
          </cell>
        </row>
        <row r="69">
          <cell r="L69">
            <v>93000.000000000015</v>
          </cell>
          <cell r="P69" t="str">
            <v>Other Education Professionals Salaries</v>
          </cell>
        </row>
        <row r="70">
          <cell r="L70">
            <v>107743.6</v>
          </cell>
          <cell r="P70" t="str">
            <v>Other Education Professionals Salaries</v>
          </cell>
        </row>
        <row r="71">
          <cell r="L71">
            <v>132888.54999999999</v>
          </cell>
          <cell r="P71" t="str">
            <v>Other Education Professionals Salaries</v>
          </cell>
        </row>
        <row r="72">
          <cell r="L72">
            <v>208020</v>
          </cell>
          <cell r="P72" t="str">
            <v>Other Education Professionals Salaries</v>
          </cell>
        </row>
        <row r="73">
          <cell r="L73">
            <v>104155.6</v>
          </cell>
          <cell r="P73" t="str">
            <v>Other Education Professionals Salaries</v>
          </cell>
        </row>
        <row r="74">
          <cell r="L74">
            <v>48500</v>
          </cell>
          <cell r="P74" t="str">
            <v>Other Education Professionals Salaries</v>
          </cell>
        </row>
        <row r="75">
          <cell r="L75">
            <v>960895.6</v>
          </cell>
          <cell r="P75" t="str">
            <v>Business/Operations Salaries</v>
          </cell>
        </row>
        <row r="76">
          <cell r="L76">
            <v>5000</v>
          </cell>
          <cell r="P76" t="str">
            <v>Teachers Salaries</v>
          </cell>
        </row>
        <row r="77">
          <cell r="L77">
            <v>1564704.3496000001</v>
          </cell>
          <cell r="P77" t="str">
            <v>Teachers Salaries</v>
          </cell>
        </row>
        <row r="78">
          <cell r="L78">
            <v>5000</v>
          </cell>
          <cell r="P78" t="str">
            <v>Teachers Salaries</v>
          </cell>
        </row>
        <row r="79">
          <cell r="L79">
            <v>1798503.6699999997</v>
          </cell>
          <cell r="P79" t="str">
            <v>Teachers Salaries</v>
          </cell>
        </row>
        <row r="80">
          <cell r="L80">
            <v>5000</v>
          </cell>
          <cell r="P80" t="str">
            <v>Teachers Salaries</v>
          </cell>
        </row>
        <row r="81">
          <cell r="L81">
            <v>1893039.7080000001</v>
          </cell>
          <cell r="P81" t="str">
            <v>Teachers Salaries</v>
          </cell>
        </row>
        <row r="82">
          <cell r="L82">
            <v>5000</v>
          </cell>
          <cell r="P82" t="str">
            <v>Teachers Salaries</v>
          </cell>
        </row>
        <row r="83">
          <cell r="L83">
            <v>1830233.8900000001</v>
          </cell>
          <cell r="P83" t="str">
            <v>Teachers Salaries</v>
          </cell>
        </row>
        <row r="84">
          <cell r="L84">
            <v>5000</v>
          </cell>
          <cell r="P84" t="str">
            <v>Teachers Salaries</v>
          </cell>
        </row>
        <row r="85">
          <cell r="L85">
            <v>281938.08</v>
          </cell>
          <cell r="P85" t="str">
            <v>Teacher Aides/Assistance Salaries</v>
          </cell>
        </row>
        <row r="86">
          <cell r="L86">
            <v>428889.68</v>
          </cell>
          <cell r="P86" t="str">
            <v>Teacher Aides/Assistance Salaries</v>
          </cell>
        </row>
        <row r="87">
          <cell r="L87">
            <v>408000.2</v>
          </cell>
          <cell r="P87" t="str">
            <v>Teacher Aides/Assistance Salaries</v>
          </cell>
        </row>
        <row r="88">
          <cell r="L88">
            <v>475403</v>
          </cell>
          <cell r="P88" t="str">
            <v>Teacher Aides/Assistance Salaries</v>
          </cell>
        </row>
        <row r="89">
          <cell r="L89">
            <v>56242</v>
          </cell>
          <cell r="P89" t="str">
            <v>Teacher Aides/Assistance Salaries</v>
          </cell>
        </row>
        <row r="90">
          <cell r="L90">
            <v>1849750</v>
          </cell>
          <cell r="P90" t="str">
            <v>Business/Operations Salaries</v>
          </cell>
        </row>
        <row r="91">
          <cell r="L91">
            <v>25000</v>
          </cell>
          <cell r="P91" t="str">
            <v>Teachers Salaries</v>
          </cell>
        </row>
        <row r="92">
          <cell r="L92">
            <v>25000</v>
          </cell>
          <cell r="P92" t="str">
            <v>Teachers Salaries</v>
          </cell>
        </row>
        <row r="93">
          <cell r="L93">
            <v>50000</v>
          </cell>
          <cell r="P93" t="str">
            <v>Teachers Salaries</v>
          </cell>
        </row>
        <row r="94">
          <cell r="L94">
            <v>45000</v>
          </cell>
          <cell r="P94" t="str">
            <v>Teachers Salaries</v>
          </cell>
        </row>
        <row r="95">
          <cell r="L95">
            <v>50000</v>
          </cell>
          <cell r="P95" t="str">
            <v>Teachers Salaries</v>
          </cell>
        </row>
        <row r="96">
          <cell r="L96">
            <v>50000</v>
          </cell>
          <cell r="P96" t="str">
            <v>Teachers Salaries</v>
          </cell>
        </row>
        <row r="97">
          <cell r="L97">
            <v>75000</v>
          </cell>
          <cell r="P97" t="str">
            <v>Teachers Salaries</v>
          </cell>
        </row>
        <row r="98">
          <cell r="L98">
            <v>75000</v>
          </cell>
          <cell r="P98" t="str">
            <v>Teachers Salaries</v>
          </cell>
        </row>
        <row r="99">
          <cell r="L99">
            <v>5356</v>
          </cell>
          <cell r="P99" t="str">
            <v>Employee Benefits</v>
          </cell>
        </row>
        <row r="100">
          <cell r="L100">
            <v>2652</v>
          </cell>
          <cell r="P100" t="str">
            <v>Employee Benefits</v>
          </cell>
        </row>
        <row r="101">
          <cell r="L101">
            <v>9079.2000000000007</v>
          </cell>
          <cell r="P101" t="str">
            <v>Employee Benefits</v>
          </cell>
        </row>
        <row r="102">
          <cell r="L102">
            <v>6219.2</v>
          </cell>
          <cell r="P102" t="str">
            <v>Employee Benefits</v>
          </cell>
        </row>
        <row r="103">
          <cell r="L103">
            <v>195660.96123059996</v>
          </cell>
          <cell r="P103" t="str">
            <v>Employee Benefits</v>
          </cell>
        </row>
        <row r="104">
          <cell r="L104">
            <v>236831.75527499994</v>
          </cell>
          <cell r="P104" t="str">
            <v>Employee Benefits</v>
          </cell>
        </row>
        <row r="105">
          <cell r="L105">
            <v>251571.27651299999</v>
          </cell>
          <cell r="P105" t="str">
            <v>Employee Benefits</v>
          </cell>
        </row>
        <row r="106">
          <cell r="L106">
            <v>238216.48220249999</v>
          </cell>
          <cell r="P106" t="str">
            <v>Employee Benefits</v>
          </cell>
        </row>
        <row r="107">
          <cell r="L107">
            <v>16857.949499999999</v>
          </cell>
          <cell r="P107" t="str">
            <v>Employee Benefits</v>
          </cell>
        </row>
        <row r="108">
          <cell r="L108">
            <v>316477.05659999995</v>
          </cell>
          <cell r="P108" t="str">
            <v>Employee Benefits</v>
          </cell>
        </row>
        <row r="109">
          <cell r="L109">
            <v>174675</v>
          </cell>
          <cell r="P109" t="str">
            <v>Employee Benefits</v>
          </cell>
        </row>
        <row r="110">
          <cell r="L110">
            <v>211430</v>
          </cell>
          <cell r="P110" t="str">
            <v>Employee Benefits</v>
          </cell>
        </row>
        <row r="111">
          <cell r="L111">
            <v>224589</v>
          </cell>
          <cell r="P111" t="str">
            <v>Employee Benefits</v>
          </cell>
        </row>
        <row r="112">
          <cell r="L112">
            <v>212666</v>
          </cell>
          <cell r="P112" t="str">
            <v>Employee Benefits</v>
          </cell>
        </row>
        <row r="113">
          <cell r="L113">
            <v>15050</v>
          </cell>
          <cell r="P113" t="str">
            <v>Employee Benefits</v>
          </cell>
        </row>
        <row r="114">
          <cell r="L114">
            <v>327883</v>
          </cell>
          <cell r="P114" t="str">
            <v>Employee Benefits</v>
          </cell>
        </row>
        <row r="115">
          <cell r="L115">
            <v>68565</v>
          </cell>
          <cell r="P115" t="str">
            <v>Insurance</v>
          </cell>
        </row>
        <row r="116">
          <cell r="L116">
            <v>5000</v>
          </cell>
          <cell r="P116" t="str">
            <v>Staff Development Costs</v>
          </cell>
        </row>
        <row r="117">
          <cell r="L117">
            <v>5000</v>
          </cell>
          <cell r="P117" t="str">
            <v>Staff Development Costs</v>
          </cell>
        </row>
        <row r="118">
          <cell r="L118">
            <v>5000</v>
          </cell>
          <cell r="P118" t="str">
            <v>Staff Development Costs</v>
          </cell>
        </row>
        <row r="119">
          <cell r="L119">
            <v>5000</v>
          </cell>
          <cell r="P119" t="str">
            <v>Staff Development Costs</v>
          </cell>
        </row>
        <row r="120">
          <cell r="L120">
            <v>50000</v>
          </cell>
          <cell r="P120" t="str">
            <v>Staff Development Costs</v>
          </cell>
        </row>
        <row r="121">
          <cell r="L121">
            <v>12000</v>
          </cell>
          <cell r="P121" t="str">
            <v>Student Supplies and Materials</v>
          </cell>
        </row>
        <row r="122">
          <cell r="L122">
            <v>15000</v>
          </cell>
          <cell r="P122" t="str">
            <v>Student Supplies and Materials</v>
          </cell>
        </row>
        <row r="123">
          <cell r="L123">
            <v>10000</v>
          </cell>
          <cell r="P123" t="str">
            <v>Student Supplies and Materials</v>
          </cell>
        </row>
        <row r="124">
          <cell r="L124">
            <v>15000</v>
          </cell>
          <cell r="P124" t="str">
            <v>Student Supplies and Materials</v>
          </cell>
        </row>
        <row r="125">
          <cell r="P125" t="str">
            <v>Student Supplies and Materials</v>
          </cell>
        </row>
        <row r="126">
          <cell r="P126" t="str">
            <v>Student Supplies and Materials</v>
          </cell>
        </row>
        <row r="127">
          <cell r="P127" t="str">
            <v>Student Supplies and Materials</v>
          </cell>
        </row>
        <row r="128">
          <cell r="P128" t="str">
            <v>Student Supplies and Materials</v>
          </cell>
        </row>
        <row r="129">
          <cell r="P129" t="str">
            <v>Student Supplies and Materials</v>
          </cell>
        </row>
        <row r="130">
          <cell r="P130" t="str">
            <v>Student Supplies and Materials</v>
          </cell>
        </row>
        <row r="131">
          <cell r="P131" t="str">
            <v>Student Supplies and Materials</v>
          </cell>
        </row>
        <row r="132">
          <cell r="P132" t="str">
            <v>Student Supplies and Materials</v>
          </cell>
        </row>
        <row r="133">
          <cell r="P133" t="str">
            <v>Student Supplies and Materials</v>
          </cell>
        </row>
        <row r="134">
          <cell r="P134" t="str">
            <v>Student Supplies and Materials</v>
          </cell>
        </row>
        <row r="135">
          <cell r="P135" t="str">
            <v>Student Supplies and Materials</v>
          </cell>
        </row>
        <row r="136">
          <cell r="P136" t="str">
            <v>Student Supplies and Materials</v>
          </cell>
        </row>
        <row r="137">
          <cell r="P137" t="str">
            <v>Student Supplies and Materials</v>
          </cell>
        </row>
        <row r="138">
          <cell r="P138" t="str">
            <v>Student Supplies and Materials</v>
          </cell>
        </row>
        <row r="139">
          <cell r="P139" t="str">
            <v>Student Supplies and Materials</v>
          </cell>
        </row>
        <row r="140">
          <cell r="P140" t="str">
            <v>Student Supplies and Materials</v>
          </cell>
        </row>
        <row r="141">
          <cell r="P141" t="str">
            <v>Student Supplies and Materials</v>
          </cell>
        </row>
        <row r="142">
          <cell r="P142" t="str">
            <v>Student Supplies and Materials</v>
          </cell>
        </row>
        <row r="143">
          <cell r="P143" t="str">
            <v>Student Supplies and Materials</v>
          </cell>
        </row>
        <row r="144">
          <cell r="P144" t="str">
            <v>Student Supplies and Materials</v>
          </cell>
        </row>
        <row r="145">
          <cell r="P145" t="str">
            <v>Student Supplies and Materials</v>
          </cell>
        </row>
        <row r="146">
          <cell r="P146" t="str">
            <v>Student Supplies and Materials</v>
          </cell>
        </row>
        <row r="147">
          <cell r="P147" t="str">
            <v>Student Supplies and Materials</v>
          </cell>
        </row>
        <row r="148">
          <cell r="P148" t="str">
            <v>Student Supplies and Materials</v>
          </cell>
        </row>
        <row r="149">
          <cell r="P149" t="str">
            <v>Student Supplies and Materials</v>
          </cell>
        </row>
        <row r="150">
          <cell r="P150" t="str">
            <v>Student Supplies and Materials</v>
          </cell>
        </row>
        <row r="151">
          <cell r="P151" t="str">
            <v>Student Supplies and Materials</v>
          </cell>
        </row>
        <row r="152">
          <cell r="P152" t="str">
            <v>Student Supplies and Materials</v>
          </cell>
        </row>
        <row r="153">
          <cell r="L153">
            <v>26000</v>
          </cell>
          <cell r="P153" t="str">
            <v>Student Supplies and Materials</v>
          </cell>
        </row>
        <row r="154">
          <cell r="L154">
            <v>16372</v>
          </cell>
          <cell r="P154" t="str">
            <v>Student Supplies and Materials</v>
          </cell>
        </row>
        <row r="155">
          <cell r="L155">
            <v>20000</v>
          </cell>
          <cell r="P155" t="str">
            <v>Student Supplies and Materials</v>
          </cell>
        </row>
        <row r="156">
          <cell r="L156">
            <v>6500</v>
          </cell>
          <cell r="P156" t="str">
            <v>Student Supplies and Materials</v>
          </cell>
        </row>
        <row r="157">
          <cell r="L157">
            <v>20000</v>
          </cell>
          <cell r="P157" t="str">
            <v>Student Supplies and Materials</v>
          </cell>
        </row>
        <row r="158">
          <cell r="L158">
            <v>2400</v>
          </cell>
          <cell r="P158" t="str">
            <v>Student Supplies and Materials</v>
          </cell>
        </row>
        <row r="159">
          <cell r="L159">
            <v>7000</v>
          </cell>
          <cell r="P159" t="str">
            <v>Student Supplies and Materials</v>
          </cell>
        </row>
        <row r="160">
          <cell r="L160">
            <v>15700</v>
          </cell>
          <cell r="P160" t="str">
            <v>Student Supplies and Materials</v>
          </cell>
        </row>
        <row r="161">
          <cell r="P161" t="str">
            <v>Student Supplies and Materials</v>
          </cell>
        </row>
        <row r="162">
          <cell r="P162" t="str">
            <v>Student Supplies and Materials</v>
          </cell>
        </row>
        <row r="163">
          <cell r="P163" t="str">
            <v>Student Supplies and Materials</v>
          </cell>
        </row>
        <row r="164">
          <cell r="P164" t="str">
            <v>Student Supplies and Materials</v>
          </cell>
        </row>
        <row r="165">
          <cell r="L165">
            <v>1500</v>
          </cell>
          <cell r="P165" t="str">
            <v>Student Supplies and Materials</v>
          </cell>
        </row>
        <row r="166">
          <cell r="L166">
            <v>1500</v>
          </cell>
          <cell r="P166" t="str">
            <v>Student Supplies and Materials</v>
          </cell>
        </row>
        <row r="167">
          <cell r="L167">
            <v>1500</v>
          </cell>
          <cell r="P167" t="str">
            <v>Student Supplies and Materials</v>
          </cell>
        </row>
        <row r="168">
          <cell r="L168">
            <v>1500</v>
          </cell>
          <cell r="P168" t="str">
            <v>Student Supplies and Materials</v>
          </cell>
        </row>
        <row r="169">
          <cell r="L169">
            <v>50000</v>
          </cell>
          <cell r="P169" t="str">
            <v>Student Supplies and Materials</v>
          </cell>
        </row>
        <row r="170">
          <cell r="L170">
            <v>20000</v>
          </cell>
          <cell r="P170" t="str">
            <v>Student Supplies and Materials</v>
          </cell>
        </row>
        <row r="171">
          <cell r="L171">
            <v>40000</v>
          </cell>
          <cell r="P171" t="str">
            <v>Teachers Salaries</v>
          </cell>
        </row>
        <row r="172">
          <cell r="L172">
            <v>8000</v>
          </cell>
          <cell r="P172" t="str">
            <v>Student Assessment Materials</v>
          </cell>
        </row>
        <row r="173">
          <cell r="L173">
            <v>4000</v>
          </cell>
          <cell r="P173" t="str">
            <v>Other General Expense</v>
          </cell>
        </row>
        <row r="174">
          <cell r="L174">
            <v>2500</v>
          </cell>
          <cell r="P174" t="str">
            <v>Staff Development Costs</v>
          </cell>
        </row>
        <row r="175">
          <cell r="L175">
            <v>20000</v>
          </cell>
          <cell r="P175" t="str">
            <v>Student Assessment Materials</v>
          </cell>
        </row>
        <row r="176">
          <cell r="L176">
            <v>3000</v>
          </cell>
          <cell r="P176" t="str">
            <v>Student Supplies and Materials</v>
          </cell>
        </row>
        <row r="177">
          <cell r="L177">
            <v>3000</v>
          </cell>
          <cell r="P177" t="str">
            <v>Student Supplies and Materials</v>
          </cell>
        </row>
        <row r="178">
          <cell r="L178">
            <v>3000</v>
          </cell>
          <cell r="P178" t="str">
            <v>Student Supplies and Materials</v>
          </cell>
        </row>
        <row r="179">
          <cell r="L179">
            <v>3000</v>
          </cell>
          <cell r="P179" t="str">
            <v>Student Supplies and Materials</v>
          </cell>
        </row>
        <row r="180">
          <cell r="L180">
            <v>10000</v>
          </cell>
          <cell r="P180" t="str">
            <v>Other General Expense</v>
          </cell>
        </row>
        <row r="181">
          <cell r="L181">
            <v>1500</v>
          </cell>
          <cell r="P181" t="str">
            <v>Other General Expense</v>
          </cell>
        </row>
        <row r="182">
          <cell r="L182">
            <v>40000</v>
          </cell>
          <cell r="P182" t="str">
            <v>Contracted Student Services</v>
          </cell>
        </row>
        <row r="183">
          <cell r="L183">
            <v>40000</v>
          </cell>
          <cell r="P183" t="str">
            <v>Contracted Student Services</v>
          </cell>
        </row>
        <row r="184">
          <cell r="L184">
            <v>40000</v>
          </cell>
          <cell r="P184" t="str">
            <v>Contracted Student Services</v>
          </cell>
        </row>
        <row r="185">
          <cell r="L185">
            <v>40000</v>
          </cell>
          <cell r="P185" t="str">
            <v>Contracted Student Services</v>
          </cell>
        </row>
        <row r="186">
          <cell r="L186">
            <v>7000</v>
          </cell>
          <cell r="P186" t="str">
            <v>Contracted Student Services</v>
          </cell>
        </row>
        <row r="187">
          <cell r="L187">
            <v>7000</v>
          </cell>
          <cell r="P187" t="str">
            <v>Contracted Student Services</v>
          </cell>
        </row>
        <row r="188">
          <cell r="L188">
            <v>7000</v>
          </cell>
          <cell r="P188" t="str">
            <v>Contracted Student Services</v>
          </cell>
        </row>
        <row r="189">
          <cell r="L189">
            <v>7000</v>
          </cell>
          <cell r="P189" t="str">
            <v>Contracted Student Services</v>
          </cell>
        </row>
        <row r="190">
          <cell r="L190">
            <v>80000</v>
          </cell>
          <cell r="P190" t="str">
            <v>Staff Development Costs</v>
          </cell>
        </row>
        <row r="191">
          <cell r="P191" t="str">
            <v>Computers and Materials</v>
          </cell>
        </row>
        <row r="192">
          <cell r="L192">
            <v>15300</v>
          </cell>
          <cell r="P192" t="str">
            <v>Student Assessment Materials</v>
          </cell>
        </row>
        <row r="193">
          <cell r="L193">
            <v>20000</v>
          </cell>
          <cell r="P193" t="str">
            <v>Student Assessment Materials</v>
          </cell>
        </row>
        <row r="194">
          <cell r="L194">
            <v>10500</v>
          </cell>
          <cell r="P194" t="str">
            <v>Student Assessment Materials</v>
          </cell>
        </row>
        <row r="195">
          <cell r="L195">
            <v>16125</v>
          </cell>
          <cell r="P195" t="str">
            <v>Student Assessment Materials</v>
          </cell>
        </row>
        <row r="196">
          <cell r="L196">
            <v>17000</v>
          </cell>
          <cell r="P196" t="str">
            <v>Student Assessment Materials</v>
          </cell>
        </row>
        <row r="197">
          <cell r="L197">
            <v>45000</v>
          </cell>
          <cell r="P197" t="str">
            <v>Student Assessment Materials</v>
          </cell>
        </row>
        <row r="198">
          <cell r="L198">
            <v>10000</v>
          </cell>
          <cell r="P198" t="str">
            <v>Transportation</v>
          </cell>
        </row>
        <row r="199">
          <cell r="L199">
            <v>10000</v>
          </cell>
          <cell r="P199" t="str">
            <v>Transportation</v>
          </cell>
        </row>
        <row r="200">
          <cell r="L200">
            <v>12000</v>
          </cell>
          <cell r="P200" t="str">
            <v>Transportation</v>
          </cell>
        </row>
        <row r="201">
          <cell r="L201">
            <v>12000</v>
          </cell>
          <cell r="P201" t="str">
            <v>Transportation</v>
          </cell>
        </row>
        <row r="202">
          <cell r="L202">
            <v>217385.64575</v>
          </cell>
          <cell r="P202" t="str">
            <v>Food Service</v>
          </cell>
        </row>
        <row r="203">
          <cell r="L203">
            <v>225633.932615</v>
          </cell>
          <cell r="P203" t="str">
            <v>Food Service</v>
          </cell>
        </row>
        <row r="204">
          <cell r="L204">
            <v>130754.84967999998</v>
          </cell>
          <cell r="P204" t="str">
            <v>Food Service</v>
          </cell>
        </row>
        <row r="205">
          <cell r="L205">
            <v>260862.77490000002</v>
          </cell>
          <cell r="P205" t="str">
            <v>Food Service</v>
          </cell>
        </row>
        <row r="206">
          <cell r="L206">
            <v>8000</v>
          </cell>
          <cell r="P206" t="str">
            <v>Student Supplies and Materials</v>
          </cell>
        </row>
        <row r="207">
          <cell r="L207">
            <v>8000</v>
          </cell>
          <cell r="P207" t="str">
            <v>Student Supplies and Materials</v>
          </cell>
        </row>
        <row r="208">
          <cell r="L208">
            <v>8000</v>
          </cell>
          <cell r="P208" t="str">
            <v>Student Supplies and Materials</v>
          </cell>
        </row>
        <row r="209">
          <cell r="L209">
            <v>8000</v>
          </cell>
          <cell r="P209" t="str">
            <v>Student Supplies and Materials</v>
          </cell>
        </row>
        <row r="210">
          <cell r="L210">
            <v>5000</v>
          </cell>
          <cell r="P210" t="str">
            <v>Student Supplies and Materials</v>
          </cell>
        </row>
        <row r="211">
          <cell r="L211">
            <v>5000</v>
          </cell>
          <cell r="P211" t="str">
            <v>Student Supplies and Materials</v>
          </cell>
        </row>
        <row r="212">
          <cell r="L212">
            <v>5000</v>
          </cell>
          <cell r="P212" t="str">
            <v>Student Supplies and Materials</v>
          </cell>
        </row>
        <row r="213">
          <cell r="L213">
            <v>5000</v>
          </cell>
          <cell r="P213" t="str">
            <v>Student Supplies and Materials</v>
          </cell>
        </row>
        <row r="214">
          <cell r="L214">
            <v>10000</v>
          </cell>
          <cell r="P214" t="str">
            <v>Student Supplies and Materials</v>
          </cell>
        </row>
        <row r="215">
          <cell r="L215">
            <v>12000</v>
          </cell>
          <cell r="P215" t="str">
            <v>Student Supplies and Materials</v>
          </cell>
        </row>
        <row r="216">
          <cell r="L216">
            <v>20000</v>
          </cell>
          <cell r="P216" t="str">
            <v>Student Supplies and Materials</v>
          </cell>
        </row>
        <row r="217">
          <cell r="L217">
            <v>20000</v>
          </cell>
          <cell r="P217" t="str">
            <v>Student Supplies and Materials</v>
          </cell>
        </row>
        <row r="218">
          <cell r="P218" t="str">
            <v>Student Supplies and Materials</v>
          </cell>
        </row>
        <row r="219">
          <cell r="P219" t="str">
            <v>Student Supplies and Materials</v>
          </cell>
        </row>
        <row r="220">
          <cell r="P220" t="str">
            <v>Student Supplies and Materials</v>
          </cell>
        </row>
        <row r="221">
          <cell r="P221" t="str">
            <v>Student Supplies and Materials</v>
          </cell>
        </row>
        <row r="222">
          <cell r="P222" t="str">
            <v>Student Supplies and Materials</v>
          </cell>
        </row>
        <row r="223">
          <cell r="P223" t="str">
            <v>Student Supplies and Materials</v>
          </cell>
        </row>
        <row r="224">
          <cell r="P224" t="str">
            <v>Student Supplies and Materials</v>
          </cell>
        </row>
        <row r="225">
          <cell r="P225" t="str">
            <v>Student Supplies and Materials</v>
          </cell>
        </row>
        <row r="226">
          <cell r="L226">
            <v>15000</v>
          </cell>
          <cell r="P226" t="str">
            <v>Student Supplies and Materials</v>
          </cell>
        </row>
        <row r="227">
          <cell r="L227">
            <v>1000</v>
          </cell>
          <cell r="P227" t="str">
            <v>Student Supplies and Materials</v>
          </cell>
        </row>
        <row r="228">
          <cell r="L228">
            <v>1000</v>
          </cell>
          <cell r="P228" t="str">
            <v>Student Supplies and Materials</v>
          </cell>
        </row>
        <row r="229">
          <cell r="L229">
            <v>1000</v>
          </cell>
          <cell r="P229" t="str">
            <v>Student Supplies and Materials</v>
          </cell>
        </row>
        <row r="230">
          <cell r="L230">
            <v>1000</v>
          </cell>
          <cell r="P230" t="str">
            <v>Student Supplies and Materials</v>
          </cell>
        </row>
        <row r="231">
          <cell r="L231">
            <v>156923.45385020608</v>
          </cell>
          <cell r="P231" t="str">
            <v>Rent</v>
          </cell>
        </row>
        <row r="232">
          <cell r="L232">
            <v>434807</v>
          </cell>
          <cell r="P232" t="str">
            <v>Rent</v>
          </cell>
        </row>
        <row r="233">
          <cell r="L233">
            <v>4700</v>
          </cell>
          <cell r="P233" t="str">
            <v>Building Maintenance and Repairs</v>
          </cell>
        </row>
        <row r="234">
          <cell r="P234" t="str">
            <v>Building Maintenance and Repairs</v>
          </cell>
        </row>
        <row r="235">
          <cell r="L235">
            <v>3800</v>
          </cell>
          <cell r="P235" t="str">
            <v>Equipment Rental and Maintenance</v>
          </cell>
        </row>
        <row r="236">
          <cell r="L236">
            <v>2550</v>
          </cell>
          <cell r="P236" t="str">
            <v>Contracted Building Services</v>
          </cell>
        </row>
        <row r="237">
          <cell r="L237">
            <v>70000</v>
          </cell>
          <cell r="P237" t="str">
            <v>Contracted Building Services</v>
          </cell>
        </row>
        <row r="238">
          <cell r="L238">
            <v>2400</v>
          </cell>
          <cell r="P238" t="str">
            <v>Building Maintenance and Repairs</v>
          </cell>
        </row>
        <row r="239">
          <cell r="L239">
            <v>0.40000000000009095</v>
          </cell>
          <cell r="P239" t="str">
            <v>Building Maintenance and Repairs</v>
          </cell>
        </row>
        <row r="240">
          <cell r="L240">
            <v>1000</v>
          </cell>
          <cell r="P240" t="str">
            <v>Equipment Rental and Maintenance</v>
          </cell>
        </row>
        <row r="241">
          <cell r="L241">
            <v>2550</v>
          </cell>
          <cell r="P241" t="str">
            <v>Contracted Building Services</v>
          </cell>
        </row>
        <row r="242">
          <cell r="L242">
            <v>75000</v>
          </cell>
          <cell r="P242" t="str">
            <v>Contracted Building Services</v>
          </cell>
        </row>
        <row r="243">
          <cell r="L243">
            <v>4000</v>
          </cell>
          <cell r="P243" t="str">
            <v>Building Maintenance and Repairs</v>
          </cell>
        </row>
        <row r="244">
          <cell r="L244">
            <v>1500</v>
          </cell>
          <cell r="P244" t="str">
            <v>Building Maintenance and Repairs</v>
          </cell>
        </row>
        <row r="245">
          <cell r="L245">
            <v>2000</v>
          </cell>
          <cell r="P245" t="str">
            <v>Building Maintenance and Repairs</v>
          </cell>
        </row>
        <row r="246">
          <cell r="L246">
            <v>10000</v>
          </cell>
          <cell r="P246" t="str">
            <v>Utilities</v>
          </cell>
        </row>
        <row r="247">
          <cell r="L247">
            <v>20400</v>
          </cell>
          <cell r="P247" t="str">
            <v>Utilities</v>
          </cell>
        </row>
        <row r="248">
          <cell r="L248">
            <v>18000</v>
          </cell>
          <cell r="P248" t="str">
            <v>Utilities</v>
          </cell>
        </row>
        <row r="249">
          <cell r="L249">
            <v>45000</v>
          </cell>
          <cell r="P249" t="str">
            <v>Utilities</v>
          </cell>
        </row>
        <row r="250">
          <cell r="L250">
            <v>215220</v>
          </cell>
          <cell r="P250" t="str">
            <v>Utilities</v>
          </cell>
        </row>
        <row r="251">
          <cell r="L251">
            <v>-141494</v>
          </cell>
          <cell r="P251" t="str">
            <v>Utilities</v>
          </cell>
        </row>
        <row r="252">
          <cell r="L252">
            <v>214200</v>
          </cell>
          <cell r="P252" t="str">
            <v>Utilities</v>
          </cell>
        </row>
        <row r="253">
          <cell r="L253">
            <v>2550</v>
          </cell>
          <cell r="P253" t="str">
            <v>Utilities</v>
          </cell>
        </row>
        <row r="254">
          <cell r="L254">
            <v>2550</v>
          </cell>
          <cell r="P254" t="str">
            <v>Utilities</v>
          </cell>
        </row>
        <row r="255">
          <cell r="L255">
            <v>2550</v>
          </cell>
          <cell r="P255" t="str">
            <v>Utilities</v>
          </cell>
        </row>
        <row r="256">
          <cell r="L256">
            <v>25000</v>
          </cell>
          <cell r="P256" t="str">
            <v>Building Maintenance and Repairs</v>
          </cell>
        </row>
        <row r="257">
          <cell r="L257">
            <v>25000</v>
          </cell>
          <cell r="P257" t="str">
            <v>Building Maintenance and Repairs</v>
          </cell>
        </row>
        <row r="258">
          <cell r="L258">
            <v>25000</v>
          </cell>
          <cell r="P258" t="str">
            <v>Building Maintenance and Repairs</v>
          </cell>
        </row>
        <row r="259">
          <cell r="L259">
            <v>10000</v>
          </cell>
          <cell r="P259" t="str">
            <v>Building Maintenance and Repairs</v>
          </cell>
        </row>
        <row r="260">
          <cell r="L260">
            <v>13371.48</v>
          </cell>
          <cell r="P260" t="str">
            <v>Building Maintenance and Repairs</v>
          </cell>
        </row>
        <row r="261">
          <cell r="L261">
            <v>2400</v>
          </cell>
          <cell r="P261" t="str">
            <v>Building Maintenance and Repairs</v>
          </cell>
        </row>
        <row r="262">
          <cell r="L262">
            <v>4676.8</v>
          </cell>
          <cell r="P262" t="str">
            <v>Equipment Rental and Maintenance</v>
          </cell>
        </row>
        <row r="263">
          <cell r="L263">
            <v>250000</v>
          </cell>
          <cell r="P263" t="str">
            <v>Contracted Building Services</v>
          </cell>
        </row>
        <row r="264">
          <cell r="L264">
            <v>5000</v>
          </cell>
          <cell r="P264" t="str">
            <v>Equipment Rental and Maintenance</v>
          </cell>
        </row>
        <row r="265">
          <cell r="L265">
            <v>21000</v>
          </cell>
          <cell r="P265" t="str">
            <v>Equipment Rental and Maintenance</v>
          </cell>
        </row>
        <row r="266">
          <cell r="L266">
            <v>3400</v>
          </cell>
          <cell r="P266" t="str">
            <v>Equipment Rental and Maintenance</v>
          </cell>
        </row>
        <row r="267">
          <cell r="L267">
            <v>17089.32</v>
          </cell>
          <cell r="P267" t="str">
            <v>Building Maintenance and Repairs</v>
          </cell>
        </row>
        <row r="268">
          <cell r="L268">
            <v>1729</v>
          </cell>
          <cell r="P268" t="str">
            <v>Building Maintenance and Repairs</v>
          </cell>
        </row>
        <row r="269">
          <cell r="L269">
            <v>5555.56</v>
          </cell>
          <cell r="P269" t="str">
            <v>Equipment Rental and Maintenance</v>
          </cell>
        </row>
        <row r="270">
          <cell r="L270">
            <v>250000</v>
          </cell>
          <cell r="P270" t="str">
            <v>Contracted Building Services</v>
          </cell>
        </row>
        <row r="271">
          <cell r="L271">
            <v>10300</v>
          </cell>
          <cell r="P271" t="str">
            <v>Equipment Rental and Maintenance</v>
          </cell>
        </row>
        <row r="272">
          <cell r="L272">
            <v>3360</v>
          </cell>
          <cell r="P272" t="str">
            <v>Equipment Rental and Maintenance</v>
          </cell>
        </row>
        <row r="273">
          <cell r="L273">
            <v>16493.28</v>
          </cell>
          <cell r="P273" t="str">
            <v>Building Maintenance and Repairs</v>
          </cell>
        </row>
        <row r="274">
          <cell r="L274">
            <v>2639.52</v>
          </cell>
          <cell r="P274" t="str">
            <v>Building Maintenance and Repairs</v>
          </cell>
        </row>
        <row r="275">
          <cell r="L275">
            <v>8368.36</v>
          </cell>
          <cell r="P275" t="str">
            <v>Building Maintenance and Repairs</v>
          </cell>
        </row>
        <row r="276">
          <cell r="L276">
            <v>302648</v>
          </cell>
          <cell r="P276" t="str">
            <v>Contracted Building Services</v>
          </cell>
        </row>
        <row r="277">
          <cell r="L277">
            <v>4000</v>
          </cell>
          <cell r="P277" t="str">
            <v>Contracted Building Services</v>
          </cell>
        </row>
        <row r="278">
          <cell r="L278">
            <v>18000</v>
          </cell>
          <cell r="P278" t="str">
            <v>Equipment Rental and Maintenance</v>
          </cell>
        </row>
        <row r="279">
          <cell r="L279">
            <v>10000</v>
          </cell>
          <cell r="P279" t="str">
            <v>Janitorial Supplies</v>
          </cell>
        </row>
        <row r="280">
          <cell r="L280">
            <v>123457</v>
          </cell>
          <cell r="P280" t="str">
            <v>Depreciation and Amortization</v>
          </cell>
        </row>
        <row r="281">
          <cell r="L281">
            <v>458729</v>
          </cell>
          <cell r="P281" t="str">
            <v>Depreciation and Amortization</v>
          </cell>
        </row>
        <row r="282">
          <cell r="L282">
            <v>50562</v>
          </cell>
          <cell r="P282" t="str">
            <v>Depreciation and Amortization</v>
          </cell>
        </row>
        <row r="283">
          <cell r="L283">
            <v>253414</v>
          </cell>
          <cell r="P283" t="str">
            <v>Depreciation and Amortization</v>
          </cell>
        </row>
        <row r="284">
          <cell r="L284">
            <v>471801</v>
          </cell>
          <cell r="P284" t="str">
            <v>Depreciation and Amortization</v>
          </cell>
        </row>
        <row r="285">
          <cell r="L285">
            <v>132380</v>
          </cell>
          <cell r="P285" t="str">
            <v>Depreciation and Amortization</v>
          </cell>
        </row>
        <row r="286">
          <cell r="L286">
            <v>1000</v>
          </cell>
          <cell r="P286" t="str">
            <v>Library and Media Center Materials</v>
          </cell>
        </row>
        <row r="287">
          <cell r="P287" t="str">
            <v>Library and Media Center Materials</v>
          </cell>
        </row>
        <row r="288">
          <cell r="L288">
            <v>1000</v>
          </cell>
          <cell r="P288" t="str">
            <v>Library and Media Center Materials</v>
          </cell>
        </row>
        <row r="289">
          <cell r="L289">
            <v>5000</v>
          </cell>
          <cell r="P289" t="str">
            <v>Student Supplies and Materials</v>
          </cell>
        </row>
        <row r="290">
          <cell r="L290">
            <v>40000</v>
          </cell>
          <cell r="P290" t="str">
            <v>Other General Expense</v>
          </cell>
        </row>
        <row r="291">
          <cell r="L291">
            <v>30000</v>
          </cell>
          <cell r="P291" t="str">
            <v>Office Supplies and Materials</v>
          </cell>
        </row>
        <row r="292">
          <cell r="L292">
            <v>30000</v>
          </cell>
          <cell r="P292" t="str">
            <v>Office Supplies and Materials</v>
          </cell>
        </row>
        <row r="293">
          <cell r="L293">
            <v>30000</v>
          </cell>
          <cell r="P293" t="str">
            <v>Office Supplies and Materials</v>
          </cell>
        </row>
        <row r="294">
          <cell r="L294">
            <v>30000</v>
          </cell>
          <cell r="P294" t="str">
            <v>Office Supplies and Materials</v>
          </cell>
        </row>
        <row r="295">
          <cell r="L295">
            <v>10000</v>
          </cell>
          <cell r="P295" t="str">
            <v>Office Supplies and Materials</v>
          </cell>
        </row>
        <row r="296">
          <cell r="L296">
            <v>20000</v>
          </cell>
          <cell r="P296" t="str">
            <v>Computers and Materials</v>
          </cell>
        </row>
        <row r="297">
          <cell r="L297">
            <v>12240</v>
          </cell>
          <cell r="P297" t="str">
            <v>Printing and Copying</v>
          </cell>
        </row>
        <row r="298">
          <cell r="L298">
            <v>4590</v>
          </cell>
          <cell r="P298" t="str">
            <v>Printing and Copying</v>
          </cell>
        </row>
        <row r="299">
          <cell r="L299">
            <v>51000</v>
          </cell>
          <cell r="P299" t="str">
            <v>Printing and Copying</v>
          </cell>
        </row>
        <row r="300">
          <cell r="L300">
            <v>7140</v>
          </cell>
          <cell r="P300" t="str">
            <v>Printing and Copying</v>
          </cell>
        </row>
        <row r="301">
          <cell r="L301">
            <v>79200</v>
          </cell>
          <cell r="P301" t="str">
            <v>Student Supplies and Materials</v>
          </cell>
        </row>
        <row r="302">
          <cell r="L302">
            <v>2288.88</v>
          </cell>
          <cell r="P302" t="str">
            <v>Office Equipment Rental and Maintenance</v>
          </cell>
        </row>
        <row r="303">
          <cell r="L303">
            <v>1228.08</v>
          </cell>
          <cell r="P303" t="str">
            <v>Office Equipment Rental and Maintenance</v>
          </cell>
        </row>
        <row r="304">
          <cell r="L304">
            <v>2280.7200000000003</v>
          </cell>
          <cell r="P304" t="str">
            <v>Office Equipment Rental and Maintenance</v>
          </cell>
        </row>
        <row r="305">
          <cell r="L305">
            <v>5000</v>
          </cell>
          <cell r="P305" t="str">
            <v>Postage and Shipping</v>
          </cell>
        </row>
        <row r="306">
          <cell r="L306">
            <v>5000</v>
          </cell>
          <cell r="P306" t="str">
            <v>Postage and Shipping</v>
          </cell>
        </row>
        <row r="307">
          <cell r="L307">
            <v>10000</v>
          </cell>
          <cell r="P307" t="str">
            <v>Postage and Shipping</v>
          </cell>
        </row>
        <row r="308">
          <cell r="L308">
            <v>1000</v>
          </cell>
          <cell r="P308" t="str">
            <v>Postage and Shipping</v>
          </cell>
        </row>
        <row r="309">
          <cell r="L309">
            <v>28560</v>
          </cell>
          <cell r="P309" t="str">
            <v>Office Equipment Rental and Maintenance</v>
          </cell>
        </row>
        <row r="310">
          <cell r="L310">
            <v>21420</v>
          </cell>
          <cell r="P310" t="str">
            <v>Office Equipment Rental and Maintenance</v>
          </cell>
        </row>
        <row r="311">
          <cell r="L311">
            <v>35700</v>
          </cell>
          <cell r="P311" t="str">
            <v>Office Equipment Rental and Maintenance</v>
          </cell>
        </row>
        <row r="312">
          <cell r="L312">
            <v>3600</v>
          </cell>
          <cell r="P312" t="str">
            <v>Office Equipment Rental and Maintenance</v>
          </cell>
        </row>
        <row r="313">
          <cell r="L313">
            <v>20000</v>
          </cell>
          <cell r="P313" t="str">
            <v>Telephone/Telecommunications</v>
          </cell>
        </row>
        <row r="314">
          <cell r="L314">
            <v>20000</v>
          </cell>
          <cell r="P314" t="str">
            <v>Telephone/Telecommunications</v>
          </cell>
        </row>
        <row r="315">
          <cell r="L315">
            <v>20000</v>
          </cell>
          <cell r="P315" t="str">
            <v>Telephone/Telecommunications</v>
          </cell>
        </row>
        <row r="316">
          <cell r="L316">
            <v>4210.05</v>
          </cell>
          <cell r="P316" t="str">
            <v>Telephone/Telecommunications</v>
          </cell>
        </row>
        <row r="317">
          <cell r="L317">
            <v>2040</v>
          </cell>
          <cell r="P317" t="str">
            <v>Telephone/Telecommunications</v>
          </cell>
        </row>
        <row r="318">
          <cell r="P318" t="str">
            <v>Telephone/Telecommunications</v>
          </cell>
        </row>
        <row r="319">
          <cell r="L319">
            <v>35200</v>
          </cell>
          <cell r="P319" t="str">
            <v>Utilities</v>
          </cell>
        </row>
        <row r="320">
          <cell r="L320">
            <v>1836</v>
          </cell>
          <cell r="P320" t="str">
            <v>Utilities</v>
          </cell>
        </row>
        <row r="321">
          <cell r="L321">
            <v>47440</v>
          </cell>
          <cell r="P321" t="str">
            <v>Utilities</v>
          </cell>
        </row>
        <row r="322">
          <cell r="L322">
            <v>1836</v>
          </cell>
          <cell r="P322" t="str">
            <v>Utilities</v>
          </cell>
        </row>
        <row r="323">
          <cell r="L323">
            <v>47440</v>
          </cell>
          <cell r="P323" t="str">
            <v>Utilities</v>
          </cell>
        </row>
        <row r="324">
          <cell r="L324">
            <v>1836</v>
          </cell>
          <cell r="P324" t="str">
            <v>Utilities</v>
          </cell>
        </row>
        <row r="325">
          <cell r="L325">
            <v>3500</v>
          </cell>
          <cell r="P325" t="str">
            <v>Utilities</v>
          </cell>
        </row>
        <row r="326">
          <cell r="L326">
            <v>1000</v>
          </cell>
          <cell r="P326" t="str">
            <v>Miscellaneous Student Costs</v>
          </cell>
        </row>
        <row r="327">
          <cell r="L327">
            <v>2000</v>
          </cell>
          <cell r="P327" t="str">
            <v>Miscellaneous Student Costs</v>
          </cell>
        </row>
        <row r="328">
          <cell r="L328">
            <v>2000</v>
          </cell>
          <cell r="P328" t="str">
            <v>Miscellaneous Student Costs</v>
          </cell>
        </row>
        <row r="329">
          <cell r="L329">
            <v>8900</v>
          </cell>
          <cell r="P329" t="str">
            <v>Student Supplies and Materials</v>
          </cell>
        </row>
        <row r="330">
          <cell r="L330">
            <v>65000</v>
          </cell>
          <cell r="P330" t="str">
            <v>Student Supplies and Materials</v>
          </cell>
        </row>
        <row r="331">
          <cell r="L331">
            <v>15000</v>
          </cell>
          <cell r="P331" t="str">
            <v>Student Supplies and Materials</v>
          </cell>
        </row>
        <row r="332">
          <cell r="L332">
            <v>6000</v>
          </cell>
          <cell r="P332" t="str">
            <v>Student Supplies and Materials</v>
          </cell>
        </row>
        <row r="333">
          <cell r="L333">
            <v>15000</v>
          </cell>
          <cell r="P333" t="str">
            <v>Student Supplies and Materials</v>
          </cell>
        </row>
        <row r="334">
          <cell r="L334">
            <v>25000</v>
          </cell>
          <cell r="P334" t="str">
            <v>Student Supplies and Materials</v>
          </cell>
        </row>
        <row r="335">
          <cell r="L335">
            <v>5000</v>
          </cell>
          <cell r="P335" t="str">
            <v>Student Supplies and Materials</v>
          </cell>
        </row>
        <row r="336">
          <cell r="L336">
            <v>7500</v>
          </cell>
          <cell r="P336" t="str">
            <v>Staff Development Costs</v>
          </cell>
        </row>
        <row r="337">
          <cell r="L337">
            <v>8000</v>
          </cell>
          <cell r="P337" t="str">
            <v>Other General Expense</v>
          </cell>
        </row>
        <row r="338">
          <cell r="L338">
            <v>20000</v>
          </cell>
          <cell r="P338" t="str">
            <v>Other General Expense</v>
          </cell>
        </row>
        <row r="339">
          <cell r="L339">
            <v>62400</v>
          </cell>
          <cell r="P339" t="str">
            <v>Insurance</v>
          </cell>
        </row>
        <row r="340">
          <cell r="L340">
            <v>18000</v>
          </cell>
          <cell r="P340" t="str">
            <v>Insurance</v>
          </cell>
        </row>
        <row r="341">
          <cell r="L341">
            <v>15600</v>
          </cell>
          <cell r="P341" t="str">
            <v>Insurance</v>
          </cell>
        </row>
        <row r="342">
          <cell r="L342">
            <v>10000</v>
          </cell>
          <cell r="P342" t="str">
            <v>Transportation</v>
          </cell>
        </row>
        <row r="343">
          <cell r="P343" t="str">
            <v>Staff Development Costs</v>
          </cell>
        </row>
        <row r="344">
          <cell r="P344" t="str">
            <v>Staff Development Costs</v>
          </cell>
        </row>
        <row r="345">
          <cell r="P345" t="str">
            <v>Staff Development Costs</v>
          </cell>
        </row>
        <row r="346">
          <cell r="P346" t="str">
            <v>Staff Development Costs</v>
          </cell>
        </row>
        <row r="347">
          <cell r="P347" t="str">
            <v>Staff Development Costs</v>
          </cell>
        </row>
        <row r="348">
          <cell r="P348" t="str">
            <v>Staff Development Costs</v>
          </cell>
        </row>
        <row r="349">
          <cell r="P349" t="str">
            <v>Staff Development Costs</v>
          </cell>
        </row>
        <row r="350">
          <cell r="P350" t="str">
            <v>Staff Development Costs</v>
          </cell>
        </row>
        <row r="351">
          <cell r="P351" t="str">
            <v>Staff Development Costs</v>
          </cell>
        </row>
        <row r="352">
          <cell r="P352" t="str">
            <v>Staff Development Costs</v>
          </cell>
        </row>
        <row r="353">
          <cell r="P353" t="str">
            <v>Staff Development Costs</v>
          </cell>
        </row>
        <row r="354">
          <cell r="P354" t="str">
            <v>Staff Development Costs</v>
          </cell>
        </row>
        <row r="355">
          <cell r="L355">
            <v>752463.55808046984</v>
          </cell>
          <cell r="P355" t="str">
            <v>Interest Expense</v>
          </cell>
        </row>
        <row r="356">
          <cell r="L356">
            <v>209273.44033691395</v>
          </cell>
          <cell r="P356" t="str">
            <v>Interest Expense</v>
          </cell>
        </row>
        <row r="357">
          <cell r="L357">
            <v>942813.01158261637</v>
          </cell>
          <cell r="P357" t="str">
            <v>Interest Expense</v>
          </cell>
        </row>
        <row r="358">
          <cell r="L358">
            <v>244680.49679999999</v>
          </cell>
          <cell r="P358" t="str">
            <v>Administration Fee</v>
          </cell>
        </row>
        <row r="359">
          <cell r="L359">
            <v>5610</v>
          </cell>
          <cell r="P359" t="str">
            <v>Other General Expense</v>
          </cell>
        </row>
        <row r="360">
          <cell r="L360">
            <v>6630</v>
          </cell>
          <cell r="P360" t="str">
            <v>Other General Expense</v>
          </cell>
        </row>
        <row r="361">
          <cell r="L361">
            <v>82399.680000000008</v>
          </cell>
          <cell r="P361" t="str">
            <v>Legal, Accounting and Payroll Services</v>
          </cell>
        </row>
        <row r="362">
          <cell r="L362">
            <v>5202</v>
          </cell>
          <cell r="P362" t="str">
            <v>Legal, Accounting and Payroll Services</v>
          </cell>
        </row>
        <row r="363">
          <cell r="L363">
            <v>41616</v>
          </cell>
          <cell r="P363" t="str">
            <v>Legal, Accounting and Payroll Services</v>
          </cell>
        </row>
        <row r="364">
          <cell r="L364">
            <v>6242.4000000000005</v>
          </cell>
          <cell r="P364" t="str">
            <v>Legal, Accounting and Payroll Services</v>
          </cell>
        </row>
        <row r="365">
          <cell r="L365">
            <v>20808</v>
          </cell>
          <cell r="P365" t="str">
            <v>Legal, Accounting and Payroll Services</v>
          </cell>
        </row>
        <row r="366">
          <cell r="L366">
            <v>5000</v>
          </cell>
          <cell r="P366" t="str">
            <v>Legal, Accounting and Payroll Services</v>
          </cell>
        </row>
        <row r="367">
          <cell r="L367">
            <v>30600</v>
          </cell>
          <cell r="P367" t="str">
            <v>Legal, Accounting and Payroll Services</v>
          </cell>
        </row>
        <row r="368">
          <cell r="L368">
            <v>15000</v>
          </cell>
          <cell r="P368" t="str">
            <v>Other General Expense</v>
          </cell>
        </row>
        <row r="369">
          <cell r="P369" t="str">
            <v>Other General Expense</v>
          </cell>
        </row>
        <row r="370">
          <cell r="P370" t="str">
            <v>Other General Expense</v>
          </cell>
        </row>
        <row r="371">
          <cell r="L371">
            <v>150000</v>
          </cell>
          <cell r="P371" t="str">
            <v>Other General Expense</v>
          </cell>
        </row>
        <row r="372">
          <cell r="L372">
            <v>20000</v>
          </cell>
          <cell r="P372" t="str">
            <v>Legal, Accounting and Payroll Services</v>
          </cell>
        </row>
        <row r="373">
          <cell r="L373">
            <v>150000</v>
          </cell>
          <cell r="P373" t="str">
            <v>Legal, Accounting and Payroll Services</v>
          </cell>
        </row>
        <row r="374">
          <cell r="L374">
            <v>10200</v>
          </cell>
          <cell r="P374" t="str">
            <v>Other General Expense</v>
          </cell>
        </row>
        <row r="375">
          <cell r="L375">
            <v>3500</v>
          </cell>
          <cell r="P375" t="str">
            <v>Other General Expense</v>
          </cell>
        </row>
        <row r="376">
          <cell r="L376">
            <v>0</v>
          </cell>
          <cell r="P376" t="str">
            <v>Other General Expense</v>
          </cell>
        </row>
        <row r="377">
          <cell r="P377" t="str">
            <v>Other General Expense</v>
          </cell>
        </row>
        <row r="378">
          <cell r="L378">
            <v>12240</v>
          </cell>
          <cell r="P378" t="str">
            <v>Computers and Materials</v>
          </cell>
        </row>
        <row r="379">
          <cell r="L379">
            <v>10000</v>
          </cell>
          <cell r="P379" t="str">
            <v>Other General Expense</v>
          </cell>
        </row>
        <row r="380">
          <cell r="L380">
            <v>10000</v>
          </cell>
          <cell r="P380" t="str">
            <v>Other General Expense</v>
          </cell>
        </row>
        <row r="381">
          <cell r="L381">
            <v>8000</v>
          </cell>
          <cell r="P381" t="str">
            <v>Other General Expense</v>
          </cell>
        </row>
        <row r="382">
          <cell r="L382">
            <v>10000</v>
          </cell>
          <cell r="P382" t="str">
            <v>Other General Expense</v>
          </cell>
        </row>
        <row r="383">
          <cell r="L383">
            <v>15000</v>
          </cell>
          <cell r="P383" t="str">
            <v>Other General Expense</v>
          </cell>
        </row>
        <row r="384">
          <cell r="L384">
            <v>5000</v>
          </cell>
          <cell r="P384" t="str">
            <v>Other General Expense</v>
          </cell>
        </row>
        <row r="385">
          <cell r="L385">
            <v>8000</v>
          </cell>
          <cell r="P385" t="str">
            <v>Other General Expense</v>
          </cell>
        </row>
        <row r="386">
          <cell r="P386" t="str">
            <v>Other General Expense</v>
          </cell>
        </row>
        <row r="387">
          <cell r="L387">
            <v>15000</v>
          </cell>
          <cell r="P387" t="str">
            <v>Other General Expense</v>
          </cell>
        </row>
        <row r="388">
          <cell r="L388">
            <v>5000</v>
          </cell>
          <cell r="P388" t="str">
            <v>Other General Expense</v>
          </cell>
        </row>
        <row r="389">
          <cell r="P389" t="str">
            <v>Other General Expense</v>
          </cell>
        </row>
        <row r="390">
          <cell r="P390" t="str">
            <v>Other General Expense</v>
          </cell>
        </row>
        <row r="391">
          <cell r="P391" t="str">
            <v>Other General Expense</v>
          </cell>
        </row>
        <row r="392">
          <cell r="L392">
            <v>90000</v>
          </cell>
          <cell r="P392" t="str">
            <v>Other General Expense</v>
          </cell>
        </row>
        <row r="393">
          <cell r="P393" t="str">
            <v>Other General Expense</v>
          </cell>
        </row>
        <row r="394">
          <cell r="P394" t="str">
            <v>Other General Expense</v>
          </cell>
        </row>
        <row r="395">
          <cell r="L395">
            <v>5000</v>
          </cell>
          <cell r="P395" t="str">
            <v>Other General Expense</v>
          </cell>
        </row>
        <row r="396">
          <cell r="L396">
            <v>10200</v>
          </cell>
          <cell r="P396" t="str">
            <v>Other General Expense</v>
          </cell>
        </row>
        <row r="397">
          <cell r="L397">
            <v>-202772.9155451929</v>
          </cell>
        </row>
      </sheetData>
      <sheetData sheetId="3"/>
      <sheetData sheetId="4"/>
      <sheetData sheetId="5">
        <row r="120">
          <cell r="AH120">
            <v>850000</v>
          </cell>
        </row>
        <row r="121">
          <cell r="AH121">
            <v>541249.99999999953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zoomScale="150" zoomScaleNormal="150" workbookViewId="0">
      <selection activeCell="A81" sqref="A81"/>
    </sheetView>
  </sheetViews>
  <sheetFormatPr defaultColWidth="11.42578125" defaultRowHeight="12.75" x14ac:dyDescent="0.2"/>
  <cols>
    <col min="1" max="1" width="6.7109375" style="2" customWidth="1"/>
    <col min="2" max="2" width="35.28515625" style="2" bestFit="1" customWidth="1"/>
    <col min="3" max="3" width="6.85546875" style="2" customWidth="1"/>
    <col min="4" max="4" width="15.140625" style="3" customWidth="1"/>
    <col min="5" max="5" width="2.42578125" style="2" customWidth="1"/>
    <col min="6" max="6" width="15.7109375" style="2" customWidth="1"/>
    <col min="7" max="7" width="13.140625" style="2" bestFit="1" customWidth="1"/>
    <col min="8" max="16384" width="11.42578125" style="2"/>
  </cols>
  <sheetData>
    <row r="1" spans="1:7" x14ac:dyDescent="0.2">
      <c r="A1" s="1" t="s">
        <v>0</v>
      </c>
    </row>
    <row r="2" spans="1:7" x14ac:dyDescent="0.2">
      <c r="A2" s="1" t="s">
        <v>1</v>
      </c>
    </row>
    <row r="3" spans="1:7" x14ac:dyDescent="0.2">
      <c r="A3" s="4" t="s">
        <v>2</v>
      </c>
    </row>
    <row r="4" spans="1:7" x14ac:dyDescent="0.2">
      <c r="A4" s="1"/>
      <c r="B4" s="1"/>
      <c r="C4" s="1"/>
      <c r="D4" s="5"/>
      <c r="E4" s="1"/>
      <c r="F4" s="1"/>
    </row>
    <row r="5" spans="1:7" x14ac:dyDescent="0.2">
      <c r="A5" s="1"/>
      <c r="D5" s="5" t="s">
        <v>3</v>
      </c>
      <c r="F5" s="1"/>
    </row>
    <row r="6" spans="1:7" x14ac:dyDescent="0.2">
      <c r="A6" s="1" t="s">
        <v>4</v>
      </c>
    </row>
    <row r="7" spans="1:7" x14ac:dyDescent="0.2">
      <c r="B7" s="2" t="s">
        <v>5</v>
      </c>
      <c r="D7" s="3">
        <f>-SUMIF('[2]Master Budget'!$P:$P, 'Charter Board Budget'!B7, '[2]Master Budget'!$L:$L)</f>
        <v>19813578.315999996</v>
      </c>
      <c r="F7" s="6"/>
      <c r="G7" s="7"/>
    </row>
    <row r="8" spans="1:7" x14ac:dyDescent="0.2">
      <c r="B8" s="2" t="s">
        <v>6</v>
      </c>
      <c r="D8" s="3">
        <f>-SUMIF('[2]Master Budget'!$P:$P, 'Charter Board Budget'!B8, '[2]Master Budget'!$L:$L)</f>
        <v>4153344</v>
      </c>
      <c r="F8" s="6"/>
      <c r="G8" s="7"/>
    </row>
    <row r="9" spans="1:7" x14ac:dyDescent="0.2">
      <c r="B9" s="2" t="s">
        <v>7</v>
      </c>
      <c r="D9" s="3">
        <f>-SUMIF('[2]Master Budget'!$P:$P, 'Charter Board Budget'!B9, '[2]Master Budget'!$L:$L)</f>
        <v>1023188</v>
      </c>
      <c r="F9" s="6"/>
      <c r="G9" s="7"/>
    </row>
    <row r="10" spans="1:7" x14ac:dyDescent="0.2">
      <c r="B10" s="2" t="s">
        <v>8</v>
      </c>
      <c r="D10" s="3">
        <f>-SUMIF('[2]Master Budget'!$P:$P, 'Charter Board Budget'!B10, '[2]Master Budget'!$L:$L)</f>
        <v>694246.04206150002</v>
      </c>
      <c r="F10" s="6"/>
      <c r="G10" s="7"/>
    </row>
    <row r="11" spans="1:7" x14ac:dyDescent="0.2">
      <c r="B11" s="2" t="s">
        <v>9</v>
      </c>
      <c r="D11" s="3">
        <f>-SUMIF('[2]Master Budget'!$P:$P, 'Charter Board Budget'!B11, '[2]Master Budget'!$L:$L)</f>
        <v>130468</v>
      </c>
      <c r="F11" s="6"/>
    </row>
    <row r="12" spans="1:7" x14ac:dyDescent="0.2">
      <c r="B12" s="2" t="s">
        <v>10</v>
      </c>
      <c r="D12" s="3">
        <f>-SUMIF('[2]Master Budget'!$P:$P, 'Charter Board Budget'!B12, '[2]Master Budget'!$L:$L)</f>
        <v>174316.06</v>
      </c>
      <c r="F12" s="6"/>
    </row>
    <row r="14" spans="1:7" x14ac:dyDescent="0.2">
      <c r="B14" s="1" t="s">
        <v>11</v>
      </c>
      <c r="D14" s="3">
        <f>SUM(D7:D13)</f>
        <v>25989140.418061495</v>
      </c>
      <c r="F14" s="8"/>
      <c r="G14" s="8"/>
    </row>
    <row r="16" spans="1:7" x14ac:dyDescent="0.2">
      <c r="A16" s="1" t="s">
        <v>12</v>
      </c>
    </row>
    <row r="17" spans="1:7" x14ac:dyDescent="0.2">
      <c r="A17" s="9" t="s">
        <v>13</v>
      </c>
    </row>
    <row r="18" spans="1:7" x14ac:dyDescent="0.2">
      <c r="B18" s="2" t="s">
        <v>14</v>
      </c>
      <c r="D18" s="3">
        <f>-SUMIF('[2]Master Budget'!$P:$P, 'Charter Board Budget'!B18, '[2]Master Budget'!$L:$L)</f>
        <v>-978500</v>
      </c>
      <c r="F18" s="6"/>
    </row>
    <row r="19" spans="1:7" x14ac:dyDescent="0.2">
      <c r="B19" s="2" t="s">
        <v>15</v>
      </c>
      <c r="D19" s="3">
        <f>-SUMIF('[2]Master Budget'!$P:$P, 'Charter Board Budget'!B19, '[2]Master Budget'!$L:$L)</f>
        <v>-7546481.6175999995</v>
      </c>
      <c r="F19" s="6"/>
    </row>
    <row r="20" spans="1:7" x14ac:dyDescent="0.2">
      <c r="B20" s="2" t="s">
        <v>16</v>
      </c>
      <c r="D20" s="3">
        <f>-SUMIF('[2]Master Budget'!$P:$P, 'Charter Board Budget'!B20, '[2]Master Budget'!$L:$L)</f>
        <v>-1650472.96</v>
      </c>
      <c r="F20" s="6"/>
    </row>
    <row r="21" spans="1:7" x14ac:dyDescent="0.2">
      <c r="B21" s="2" t="s">
        <v>17</v>
      </c>
      <c r="D21" s="3">
        <f>-SUMIF('[2]Master Budget'!$P:$P, 'Charter Board Budget'!B21, '[2]Master Budget'!$L:$L)</f>
        <v>-972907.74999999988</v>
      </c>
      <c r="F21" s="6"/>
    </row>
    <row r="22" spans="1:7" x14ac:dyDescent="0.2">
      <c r="B22" s="2" t="s">
        <v>18</v>
      </c>
      <c r="D22" s="3">
        <f>-SUMIF('[2]Master Budget'!$P:$P, 'Charter Board Budget'!B22, '[2]Master Budget'!$L:$L)</f>
        <v>-2810645.6</v>
      </c>
      <c r="F22" s="6"/>
      <c r="G22" s="10"/>
    </row>
    <row r="23" spans="1:7" x14ac:dyDescent="0.2">
      <c r="B23" s="2" t="s">
        <v>19</v>
      </c>
      <c r="D23" s="3">
        <f>-SUMIF('[2]Master Budget'!$P:$P, 'Charter Board Budget'!B23, '[2]Master Budget'!$L:$L)</f>
        <v>0</v>
      </c>
      <c r="F23" s="6"/>
    </row>
    <row r="24" spans="1:7" x14ac:dyDescent="0.2">
      <c r="B24" s="2" t="s">
        <v>20</v>
      </c>
      <c r="D24" s="3">
        <f>-SUMIF('[2]Master Budget'!$P:$P, 'Charter Board Budget'!B24, '[2]Master Budget'!$L:$L)</f>
        <v>-2445214.8813210996</v>
      </c>
      <c r="F24" s="6"/>
    </row>
    <row r="25" spans="1:7" x14ac:dyDescent="0.2">
      <c r="B25" s="2" t="s">
        <v>21</v>
      </c>
      <c r="D25" s="3">
        <f>-SUMIF('[2]Master Budget'!$P:$P, 'Charter Board Budget'!B25, '[2]Master Budget'!$L:$L)</f>
        <v>-160000</v>
      </c>
      <c r="F25" s="6"/>
    </row>
    <row r="26" spans="1:7" x14ac:dyDescent="0.2">
      <c r="F26" s="8"/>
    </row>
    <row r="27" spans="1:7" x14ac:dyDescent="0.2">
      <c r="B27" s="1" t="s">
        <v>22</v>
      </c>
      <c r="D27" s="3">
        <f>SUM(D18:D25)</f>
        <v>-16564222.808921099</v>
      </c>
      <c r="F27" s="11"/>
    </row>
    <row r="28" spans="1:7" x14ac:dyDescent="0.2">
      <c r="B28" s="1"/>
    </row>
    <row r="29" spans="1:7" x14ac:dyDescent="0.2">
      <c r="A29" s="9" t="s">
        <v>23</v>
      </c>
    </row>
    <row r="30" spans="1:7" x14ac:dyDescent="0.2">
      <c r="B30" s="2" t="s">
        <v>24</v>
      </c>
      <c r="D30" s="3">
        <f>-SUMIF('[2]Master Budget'!$P:$P, 'Charter Board Budget'!B30, '[2]Master Budget'!$L:$L)</f>
        <v>-611072</v>
      </c>
      <c r="F30" s="12"/>
    </row>
    <row r="31" spans="1:7" x14ac:dyDescent="0.2">
      <c r="B31" s="2" t="s">
        <v>25</v>
      </c>
      <c r="D31" s="3">
        <f>-SUMIF('[2]Master Budget'!$P:$P, 'Charter Board Budget'!B31, '[2]Master Budget'!$L:$L)</f>
        <v>-2000</v>
      </c>
      <c r="F31" s="12"/>
    </row>
    <row r="32" spans="1:7" x14ac:dyDescent="0.2">
      <c r="B32" s="2" t="s">
        <v>26</v>
      </c>
      <c r="D32" s="3">
        <f>-SUMIF('[2]Master Budget'!$P:$P, 'Charter Board Budget'!B32, '[2]Master Budget'!$L:$L)</f>
        <v>-32240</v>
      </c>
      <c r="F32" s="12"/>
    </row>
    <row r="33" spans="1:6" x14ac:dyDescent="0.2">
      <c r="B33" s="2" t="s">
        <v>27</v>
      </c>
      <c r="D33" s="3">
        <f>-SUMIF('[2]Master Budget'!$P:$P, 'Charter Board Budget'!B33, '[2]Master Budget'!$L:$L)</f>
        <v>-151925</v>
      </c>
      <c r="F33" s="12"/>
    </row>
    <row r="34" spans="1:6" x14ac:dyDescent="0.2">
      <c r="B34" s="2" t="s">
        <v>28</v>
      </c>
      <c r="D34" s="3">
        <f>-SUMIF('[2]Master Budget'!$P:$P, 'Charter Board Budget'!B34, '[2]Master Budget'!$L:$L)</f>
        <v>-188000</v>
      </c>
      <c r="F34" s="12"/>
    </row>
    <row r="35" spans="1:6" x14ac:dyDescent="0.2">
      <c r="B35" s="2" t="s">
        <v>29</v>
      </c>
      <c r="D35" s="3">
        <f>-SUMIF('[2]Master Budget'!$P:$P, 'Charter Board Budget'!B35, '[2]Master Budget'!$L:$L)</f>
        <v>-5000</v>
      </c>
      <c r="F35" s="12"/>
    </row>
    <row r="37" spans="1:6" x14ac:dyDescent="0.2">
      <c r="B37" s="1" t="s">
        <v>30</v>
      </c>
      <c r="D37" s="3">
        <f>SUM(D30:D35)</f>
        <v>-990237</v>
      </c>
      <c r="F37" s="8"/>
    </row>
    <row r="38" spans="1:6" x14ac:dyDescent="0.2">
      <c r="B38" s="1"/>
    </row>
    <row r="39" spans="1:6" x14ac:dyDescent="0.2">
      <c r="A39" s="9" t="s">
        <v>31</v>
      </c>
    </row>
    <row r="40" spans="1:6" x14ac:dyDescent="0.2">
      <c r="B40" s="2" t="s">
        <v>32</v>
      </c>
      <c r="D40" s="3">
        <f>-SUMIF('[2]Master Budget'!$P:$P, 'Charter Board Budget'!B40, '[2]Master Budget'!$L:$L)</f>
        <v>-591730.4538502061</v>
      </c>
      <c r="F40" s="6"/>
    </row>
    <row r="41" spans="1:6" x14ac:dyDescent="0.2">
      <c r="B41" s="13" t="s">
        <v>33</v>
      </c>
      <c r="D41" s="3">
        <f>-SUMIF('[2]Master Budget'!$P:$P, 'Charter Board Budget'!B41, '[2]Master Budget'!$L:$L)</f>
        <v>-1904550.0100000002</v>
      </c>
      <c r="F41" s="6"/>
    </row>
    <row r="42" spans="1:6" x14ac:dyDescent="0.2">
      <c r="B42" s="2" t="s">
        <v>34</v>
      </c>
      <c r="D42" s="3">
        <f>-SUMIF('[2]Master Budget'!$P:$P, 'Charter Board Budget'!B42, '[2]Master Budget'!$L:$L)</f>
        <v>-161691.35999999999</v>
      </c>
      <c r="F42" s="6"/>
    </row>
    <row r="43" spans="1:6" x14ac:dyDescent="0.2">
      <c r="B43" s="2" t="s">
        <v>35</v>
      </c>
      <c r="D43" s="3">
        <f>-SUMIF('[2]Master Budget'!$P:$P, 'Charter Board Budget'!B43, '[2]Master Budget'!$L:$L)</f>
        <v>-528064</v>
      </c>
      <c r="F43" s="6"/>
    </row>
    <row r="44" spans="1:6" x14ac:dyDescent="0.2">
      <c r="B44" s="2" t="s">
        <v>36</v>
      </c>
      <c r="D44" s="3">
        <f>-SUMIF('[2]Master Budget'!$P:$P, 'Charter Board Budget'!B44, '[2]Master Budget'!$L:$L)</f>
        <v>-10000</v>
      </c>
      <c r="F44" s="6"/>
    </row>
    <row r="45" spans="1:6" x14ac:dyDescent="0.2">
      <c r="B45" s="2" t="s">
        <v>37</v>
      </c>
      <c r="D45" s="3">
        <f>-SUMIF('[2]Master Budget'!$P:$P, 'Charter Board Budget'!B45, '[2]Master Budget'!$L:$L)</f>
        <v>-76092.36</v>
      </c>
      <c r="F45" s="6"/>
    </row>
    <row r="46" spans="1:6" x14ac:dyDescent="0.2">
      <c r="B46" s="2" t="s">
        <v>38</v>
      </c>
      <c r="D46" s="3">
        <f>-SUMIF('[2]Master Budget'!$P:$P, 'Charter Board Budget'!B46, '[2]Master Budget'!$L:$L)</f>
        <v>-956748</v>
      </c>
      <c r="F46" s="6"/>
    </row>
    <row r="47" spans="1:6" ht="11.25" customHeight="1" x14ac:dyDescent="0.2"/>
    <row r="48" spans="1:6" x14ac:dyDescent="0.2">
      <c r="B48" s="1" t="s">
        <v>39</v>
      </c>
      <c r="D48" s="3">
        <f>SUM(D40:D46)</f>
        <v>-4228876.1838502064</v>
      </c>
      <c r="F48" s="8"/>
    </row>
    <row r="50" spans="1:6" x14ac:dyDescent="0.2">
      <c r="A50" s="9" t="s">
        <v>40</v>
      </c>
    </row>
    <row r="51" spans="1:6" x14ac:dyDescent="0.2">
      <c r="B51" s="2" t="s">
        <v>41</v>
      </c>
      <c r="D51" s="3">
        <f>-SUMIF('[2]Master Budget'!$P:$P, 'Charter Board Budget'!B51, '[2]Master Budget'!$L:$L)</f>
        <v>-130000</v>
      </c>
      <c r="F51" s="6"/>
    </row>
    <row r="52" spans="1:6" x14ac:dyDescent="0.2">
      <c r="B52" s="2" t="s">
        <v>42</v>
      </c>
      <c r="D52" s="3">
        <f>-SUMIF('[2]Master Budget'!$P:$P, 'Charter Board Budget'!B52, '[2]Master Budget'!$L:$L)</f>
        <v>-95077.68</v>
      </c>
      <c r="F52" s="6"/>
    </row>
    <row r="53" spans="1:6" x14ac:dyDescent="0.2">
      <c r="B53" s="2" t="s">
        <v>43</v>
      </c>
      <c r="D53" s="3">
        <f>-SUMIF('[2]Master Budget'!$P:$P, 'Charter Board Budget'!B53, '[2]Master Budget'!$L:$L)</f>
        <v>-66250.05</v>
      </c>
      <c r="F53" s="6"/>
    </row>
    <row r="54" spans="1:6" x14ac:dyDescent="0.2">
      <c r="B54" s="2" t="s">
        <v>44</v>
      </c>
      <c r="D54" s="3">
        <f>-SUMIF('[2]Master Budget'!$P:$P, 'Charter Board Budget'!B54, '[2]Master Budget'!$L:$L)</f>
        <v>-361868.08</v>
      </c>
      <c r="F54" s="6"/>
    </row>
    <row r="55" spans="1:6" x14ac:dyDescent="0.2">
      <c r="B55" s="2" t="s">
        <v>45</v>
      </c>
      <c r="D55" s="3">
        <f>-SUMIF('[2]Master Budget'!$P:$P, 'Charter Board Budget'!B55, '[2]Master Budget'!$L:$L)</f>
        <v>-74970</v>
      </c>
      <c r="F55" s="6"/>
    </row>
    <row r="56" spans="1:6" x14ac:dyDescent="0.2">
      <c r="B56" s="2" t="s">
        <v>46</v>
      </c>
      <c r="D56" s="3">
        <f>-SUMIF('[2]Master Budget'!$P:$P, 'Charter Board Budget'!B56, '[2]Master Budget'!$L:$L)</f>
        <v>-21000</v>
      </c>
      <c r="F56" s="6"/>
    </row>
    <row r="58" spans="1:6" x14ac:dyDescent="0.2">
      <c r="B58" s="1" t="s">
        <v>47</v>
      </c>
      <c r="D58" s="3">
        <f>SUM(D51:D56)</f>
        <v>-749165.81</v>
      </c>
      <c r="F58" s="8"/>
    </row>
    <row r="60" spans="1:6" x14ac:dyDescent="0.2">
      <c r="A60" s="9" t="s">
        <v>48</v>
      </c>
    </row>
    <row r="61" spans="1:6" x14ac:dyDescent="0.2">
      <c r="B61" s="2" t="s">
        <v>49</v>
      </c>
      <c r="D61" s="3">
        <f>-SUMIF('[2]Master Budget'!$P:$P, 'Charter Board Budget'!B61, '[2]Master Budget'!$L:$L)</f>
        <v>-164565</v>
      </c>
      <c r="F61" s="6"/>
    </row>
    <row r="62" spans="1:6" x14ac:dyDescent="0.2">
      <c r="F62" s="6"/>
    </row>
    <row r="63" spans="1:6" x14ac:dyDescent="0.2">
      <c r="B63" s="2" t="s">
        <v>50</v>
      </c>
      <c r="D63" s="3">
        <f>-SUMIF('[2]Master Budget'!$P:$P, 'Charter Board Budget'!B63, '[2]Master Budget'!$L:$L)</f>
        <v>-1490343</v>
      </c>
      <c r="F63" s="6"/>
    </row>
    <row r="64" spans="1:6" x14ac:dyDescent="0.2">
      <c r="B64" s="2" t="s">
        <v>51</v>
      </c>
      <c r="D64" s="3">
        <f>-SUMIF('[2]Master Budget'!$P:$P, 'Charter Board Budget'!B64, '[2]Master Budget'!$L:$L)</f>
        <v>-54000</v>
      </c>
      <c r="F64" s="6"/>
    </row>
    <row r="65" spans="1:6" x14ac:dyDescent="0.2">
      <c r="B65" s="2" t="s">
        <v>52</v>
      </c>
      <c r="D65" s="3">
        <f>-SUMIF('[2]Master Budget'!$P:$P, 'Charter Board Budget'!B65, '[2]Master Budget'!$L:$L)</f>
        <v>-834637.20294500003</v>
      </c>
      <c r="F65" s="6"/>
    </row>
    <row r="66" spans="1:6" x14ac:dyDescent="0.2">
      <c r="B66" s="2" t="s">
        <v>53</v>
      </c>
      <c r="D66" s="3">
        <f>-SUMIF('[2]Master Budget'!$P:$P, 'Charter Board Budget'!B66, '[2]Master Budget'!$L:$L)</f>
        <v>-244680.49679999999</v>
      </c>
      <c r="F66" s="6"/>
    </row>
    <row r="67" spans="1:6" x14ac:dyDescent="0.2">
      <c r="B67" s="2" t="s">
        <v>54</v>
      </c>
      <c r="D67" s="3">
        <f>-SUMIF('[2]Master Budget'!$P:$P, 'Charter Board Budget'!B67, '[2]Master Budget'!$L:$L)</f>
        <v>-465640</v>
      </c>
      <c r="F67" s="6"/>
    </row>
    <row r="69" spans="1:6" x14ac:dyDescent="0.2">
      <c r="B69" s="1" t="s">
        <v>55</v>
      </c>
      <c r="D69" s="3">
        <f>SUM(D61:D67)</f>
        <v>-3253865.6997449999</v>
      </c>
      <c r="F69" s="8"/>
    </row>
    <row r="71" spans="1:6" x14ac:dyDescent="0.2">
      <c r="B71" s="1" t="s">
        <v>56</v>
      </c>
      <c r="D71" s="3">
        <f>SUM(D27,D37,D48,D58,D69)</f>
        <v>-25786367.502516303</v>
      </c>
      <c r="F71" s="8"/>
    </row>
    <row r="73" spans="1:6" x14ac:dyDescent="0.2">
      <c r="A73" s="1" t="s">
        <v>57</v>
      </c>
      <c r="D73" s="3">
        <f>SUM(D14+D71)</f>
        <v>202772.91554519162</v>
      </c>
      <c r="F73" s="8"/>
    </row>
    <row r="75" spans="1:6" x14ac:dyDescent="0.2">
      <c r="B75" s="14" t="s">
        <v>58</v>
      </c>
      <c r="D75" s="3">
        <f>'[2]Departmental Budget'!AH121</f>
        <v>541249.99999999953</v>
      </c>
    </row>
    <row r="76" spans="1:6" x14ac:dyDescent="0.2">
      <c r="B76" s="14" t="s">
        <v>59</v>
      </c>
      <c r="D76" s="3">
        <f>'[2]Departmental Budget'!AH120</f>
        <v>850000</v>
      </c>
    </row>
    <row r="77" spans="1:6" x14ac:dyDescent="0.2">
      <c r="B77" s="14" t="s">
        <v>60</v>
      </c>
      <c r="D77" s="3">
        <f>D63</f>
        <v>-1490343</v>
      </c>
    </row>
    <row r="79" spans="1:6" x14ac:dyDescent="0.2">
      <c r="A79" s="2" t="s">
        <v>61</v>
      </c>
      <c r="D79" s="3">
        <f>D73-D75-D76-D77</f>
        <v>301865.91554519208</v>
      </c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</sheetData>
  <dataValidations count="1">
    <dataValidation type="list" allowBlank="1" showInputMessage="1" showErrorMessage="1" sqref="C4">
      <formula1>$H$9:$H$30</formula1>
    </dataValidation>
  </dataValidations>
  <pageMargins left="0.75" right="0.75" top="1" bottom="1" header="0.5" footer="0.5"/>
  <pageSetup scale="64" orientation="portrait" r:id="rId1"/>
  <headerFooter alignWithMargins="0">
    <oddHeader xml:space="preserve">&amp;C&amp;"Arial,Bold"&amp;11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Charter Board Budget</vt:lpstr>
      <vt:lpstr>'Charter Board Budget'!Print_Area</vt:lpstr>
    </vt:vector>
  </TitlesOfParts>
  <Company>Cesar Chavez PCS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Dept.</dc:creator>
  <cp:lastModifiedBy>IT Dept.</cp:lastModifiedBy>
  <dcterms:created xsi:type="dcterms:W3CDTF">2015-06-01T14:53:11Z</dcterms:created>
  <dcterms:modified xsi:type="dcterms:W3CDTF">2015-06-01T16:55:40Z</dcterms:modified>
</cp:coreProperties>
</file>