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19155" windowHeight="8250"/>
  </bookViews>
  <sheets>
    <sheet name="Year 1 Budget" sheetId="1" r:id="rId1"/>
  </sheets>
  <externalReferences>
    <externalReference r:id="rId2"/>
    <externalReference r:id="rId3"/>
  </externalReferences>
  <definedNames>
    <definedName name="eRateDiscount">[2]Pop!$C$115:$H$115</definedName>
    <definedName name="ERateDiscountTable">[2]Pop!$C$126:$D$131</definedName>
    <definedName name="Infl">'[2]Exp-Per'!$C$8</definedName>
    <definedName name="Inflation">'[1]V. Other Expenses'!$G$164:$Q$164</definedName>
    <definedName name="_xlnm.Print_Area" localSheetId="0">'Year 1 Budget'!$A$1:$I$102</definedName>
    <definedName name="_xlnm.Print_Titles" localSheetId="0">'Year 1 Budget'!$20:$20</definedName>
  </definedNames>
  <calcPr calcId="145621"/>
</workbook>
</file>

<file path=xl/calcChain.xml><?xml version="1.0" encoding="utf-8"?>
<calcChain xmlns="http://schemas.openxmlformats.org/spreadsheetml/2006/main">
  <c r="A2" i="1" l="1"/>
  <c r="A1" i="1"/>
  <c r="H16" i="1" l="1"/>
  <c r="H79" i="1" l="1"/>
  <c r="H7" i="1"/>
  <c r="H24" i="1"/>
  <c r="H28" i="1"/>
  <c r="H32" i="1"/>
  <c r="H50" i="1"/>
  <c r="H54" i="1"/>
  <c r="H6" i="1"/>
  <c r="H13" i="1"/>
  <c r="H29" i="1"/>
  <c r="H51" i="1"/>
  <c r="H9" i="1"/>
  <c r="H14" i="1"/>
  <c r="H22" i="1"/>
  <c r="H26" i="1"/>
  <c r="H30" i="1"/>
  <c r="H52" i="1"/>
  <c r="H93" i="1"/>
  <c r="H8" i="1"/>
  <c r="H23" i="1"/>
  <c r="H27" i="1"/>
  <c r="H31" i="1"/>
  <c r="H53" i="1"/>
  <c r="H72" i="1"/>
  <c r="H56" i="1"/>
  <c r="H25" i="1"/>
  <c r="H41" i="1"/>
  <c r="H40" i="1"/>
  <c r="H65" i="1"/>
  <c r="H71" i="1"/>
  <c r="H42" i="1"/>
  <c r="H84" i="1"/>
  <c r="H59" i="1"/>
  <c r="H61" i="1"/>
  <c r="H64" i="1"/>
  <c r="H74" i="1"/>
  <c r="H34" i="1"/>
  <c r="H60" i="1"/>
  <c r="H44" i="1"/>
  <c r="H43" i="1"/>
  <c r="H63" i="1"/>
  <c r="H45" i="1"/>
  <c r="H47" i="1"/>
  <c r="H10" i="1"/>
  <c r="H91" i="1"/>
  <c r="H35" i="1"/>
  <c r="H73" i="1"/>
  <c r="H70" i="1"/>
  <c r="H11" i="1"/>
  <c r="H33" i="1"/>
  <c r="H37" i="1"/>
  <c r="H62" i="1"/>
  <c r="H92" i="1"/>
  <c r="H67" i="1"/>
  <c r="H75" i="1"/>
  <c r="H90" i="1"/>
  <c r="H95" i="1"/>
  <c r="H77" i="1"/>
  <c r="H15" i="1"/>
  <c r="H83" i="1"/>
  <c r="H81" i="1" l="1"/>
  <c r="H86" i="1"/>
</calcChain>
</file>

<file path=xl/comments1.xml><?xml version="1.0" encoding="utf-8"?>
<comments xmlns="http://schemas.openxmlformats.org/spreadsheetml/2006/main">
  <authors>
    <author>Dan Theisen</author>
  </authors>
  <commentList>
    <comment ref="A1" authorId="0">
      <text>
        <r>
          <rPr>
            <sz val="9"/>
            <color indexed="81"/>
            <rFont val="Tahoma"/>
            <family val="2"/>
          </rPr>
          <t>Copy tab and freeze values once budget passed.</t>
        </r>
      </text>
    </comment>
  </commentList>
</comments>
</file>

<file path=xl/sharedStrings.xml><?xml version="1.0" encoding="utf-8"?>
<sst xmlns="http://schemas.openxmlformats.org/spreadsheetml/2006/main" count="85" uniqueCount="82">
  <si>
    <t>As of March 1, 2014</t>
  </si>
  <si>
    <t>REVENUE</t>
  </si>
  <si>
    <t>Percent of Total Revenue</t>
  </si>
  <si>
    <t>Per Pupil Charter Payments</t>
  </si>
  <si>
    <t>Funding Levels</t>
  </si>
  <si>
    <t>Master</t>
  </si>
  <si>
    <t>Per Pupil Summer School</t>
  </si>
  <si>
    <t>Per Pupil Facilities Allowance</t>
  </si>
  <si>
    <t>Federal Entitlements</t>
  </si>
  <si>
    <t>Other Government Funding/Grants</t>
  </si>
  <si>
    <t>Total Public Funding</t>
  </si>
  <si>
    <t>Private Grants and Donations</t>
  </si>
  <si>
    <t>Activity Fees</t>
  </si>
  <si>
    <t>Other Income</t>
  </si>
  <si>
    <t>Total Non-Public Funding</t>
  </si>
  <si>
    <t>TOTAL REVENUES</t>
  </si>
  <si>
    <t>ORDINARY EXPENSE</t>
  </si>
  <si>
    <t>Personnel Salaries and Benefits</t>
  </si>
  <si>
    <t>Principal/Executive</t>
  </si>
  <si>
    <t>Teachers</t>
  </si>
  <si>
    <t>Special Education</t>
  </si>
  <si>
    <t>Summer School</t>
  </si>
  <si>
    <t>Teacher Aides/Assistants</t>
  </si>
  <si>
    <t>Before/After Care</t>
  </si>
  <si>
    <t>Other Education Professionals</t>
  </si>
  <si>
    <t>Business/Operations</t>
  </si>
  <si>
    <t>Clerical</t>
  </si>
  <si>
    <t>Custodial</t>
  </si>
  <si>
    <t>Other Staff</t>
  </si>
  <si>
    <t>Employee Benefits &amp; Taxes</t>
  </si>
  <si>
    <t xml:space="preserve">Contracted Staff </t>
  </si>
  <si>
    <t>Staff Development Expense</t>
  </si>
  <si>
    <t>Subtotal: Personnel Expense</t>
  </si>
  <si>
    <t>Direct Student Expense</t>
  </si>
  <si>
    <t>Textbooks</t>
  </si>
  <si>
    <t>Student Supplies and Materials</t>
  </si>
  <si>
    <t>Library and Media Center Materials</t>
  </si>
  <si>
    <t>Student Assessment Materials</t>
  </si>
  <si>
    <t>Contracted Student Services</t>
  </si>
  <si>
    <t>Miscellaneous Student Expense</t>
  </si>
  <si>
    <t>Subtotal: Direct Student Expense</t>
  </si>
  <si>
    <t>Occupancy Expenses</t>
  </si>
  <si>
    <t>Rent</t>
  </si>
  <si>
    <t>Building Maintenance and Repairs</t>
  </si>
  <si>
    <t>Utilities</t>
  </si>
  <si>
    <t>Janitorial Supplies</t>
  </si>
  <si>
    <t>Contracted Building Services</t>
  </si>
  <si>
    <t>Subtotal: Occupancy Expenses</t>
  </si>
  <si>
    <t>Office Expenses</t>
  </si>
  <si>
    <t>Office Supplies and Materials</t>
  </si>
  <si>
    <t>Office Equipment Rental and Maintenance</t>
  </si>
  <si>
    <t>Telephone/Telecommunications</t>
  </si>
  <si>
    <t>Legal, Accounting and Payroll Services</t>
  </si>
  <si>
    <t>Printing and Copying</t>
  </si>
  <si>
    <t>Postage and Shipping</t>
  </si>
  <si>
    <t>Other Office Expense</t>
  </si>
  <si>
    <t>Subtotal: Office Expenses</t>
  </si>
  <si>
    <t>General Expenses</t>
  </si>
  <si>
    <t>Insurance</t>
  </si>
  <si>
    <t>Transportation</t>
  </si>
  <si>
    <t>Food Service</t>
  </si>
  <si>
    <t>Administration Fee (to PCSB)</t>
  </si>
  <si>
    <t>Management Fee</t>
  </si>
  <si>
    <t>Other General Expense</t>
  </si>
  <si>
    <t>Subtotal: General Expenses</t>
  </si>
  <si>
    <t>TOTAL ORDINARY EXPENSES</t>
  </si>
  <si>
    <t>NET ORDINARY INCOME</t>
  </si>
  <si>
    <t>Depreciation Expense</t>
  </si>
  <si>
    <t>Interest Expense</t>
  </si>
  <si>
    <t>NET INCOME</t>
  </si>
  <si>
    <t>CAPITAL BUDGET</t>
  </si>
  <si>
    <t>Computers and Materials</t>
  </si>
  <si>
    <t>Classroom Furnishings and Supplies</t>
  </si>
  <si>
    <t>Office Furnishings and Equipment</t>
  </si>
  <si>
    <t>Renovation/Leasehold Improvements</t>
  </si>
  <si>
    <t>TOTAL CAPITAL BUDGET</t>
  </si>
  <si>
    <t>ASSUMPTIONS</t>
  </si>
  <si>
    <t>Student Enrollment</t>
  </si>
  <si>
    <t>Facility Size (square footage)</t>
  </si>
  <si>
    <t>Average Teacher Salary</t>
  </si>
  <si>
    <t>Average Class Size</t>
  </si>
  <si>
    <t>2014-15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</si>
</sst>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0.0%"/>
    <numFmt numFmtId="166" formatCode="0.0"/>
    <numFmt numFmtId="167" formatCode="_(* #,##0.00_);_(* \(#,##0.00\);_(* &quot;-&quot;??_);_(* 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1"/>
      <color indexed="8"/>
      <name val="Calibri"/>
      <family val="2"/>
    </font>
    <font>
      <u/>
      <sz val="11"/>
      <color theme="10"/>
      <name val="Calibri"/>
      <family val="2"/>
    </font>
    <font>
      <b/>
      <i/>
      <sz val="10"/>
      <name val="Arial"/>
      <family val="2"/>
    </font>
    <font>
      <sz val="11"/>
      <name val="Arial"/>
      <family val="2"/>
    </font>
    <font>
      <sz val="9"/>
      <color indexed="81"/>
      <name val="Tahoma"/>
      <family val="2"/>
    </font>
    <font>
      <u/>
      <sz val="10"/>
      <color theme="10"/>
      <name val="Arial"/>
      <family val="2"/>
    </font>
    <font>
      <sz val="10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7">
    <xf numFmtId="0" fontId="0" fillId="0" borderId="0"/>
    <xf numFmtId="9" fontId="6" fillId="0" borderId="0" applyFont="0" applyFill="0" applyBorder="0" applyAlignment="0" applyProtection="0"/>
    <xf numFmtId="0" fontId="2" fillId="0" borderId="0"/>
    <xf numFmtId="0" fontId="7" fillId="0" borderId="0" applyNumberFormat="0" applyFill="0" applyBorder="0" applyAlignment="0" applyProtection="0">
      <alignment vertical="top"/>
      <protection locked="0"/>
    </xf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1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2" fillId="0" borderId="0"/>
    <xf numFmtId="0" fontId="2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3">
    <xf numFmtId="0" fontId="0" fillId="0" borderId="0" xfId="0"/>
    <xf numFmtId="0" fontId="3" fillId="0" borderId="0" xfId="2" applyFont="1" applyAlignment="1">
      <alignment horizontal="centerContinuous"/>
    </xf>
    <xf numFmtId="0" fontId="2" fillId="0" borderId="0" xfId="2" applyAlignment="1">
      <alignment horizontal="centerContinuous"/>
    </xf>
    <xf numFmtId="0" fontId="2" fillId="0" borderId="0" xfId="2"/>
    <xf numFmtId="0" fontId="4" fillId="0" borderId="0" xfId="2" applyFont="1" applyAlignment="1">
      <alignment horizontal="centerContinuous"/>
    </xf>
    <xf numFmtId="0" fontId="5" fillId="0" borderId="0" xfId="2" applyFont="1" applyAlignment="1">
      <alignment horizontal="centerContinuous"/>
    </xf>
    <xf numFmtId="0" fontId="5" fillId="0" borderId="0" xfId="2" applyFont="1" applyAlignment="1">
      <alignment vertical="center"/>
    </xf>
    <xf numFmtId="0" fontId="5" fillId="0" borderId="0" xfId="2" applyFont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5" fillId="2" borderId="0" xfId="2" applyFont="1" applyFill="1"/>
    <xf numFmtId="0" fontId="2" fillId="2" borderId="0" xfId="2" applyFill="1"/>
    <xf numFmtId="0" fontId="5" fillId="2" borderId="1" xfId="2" applyFont="1" applyFill="1" applyBorder="1" applyAlignment="1">
      <alignment horizontal="center" vertical="center" wrapText="1"/>
    </xf>
    <xf numFmtId="0" fontId="5" fillId="2" borderId="0" xfId="2" applyFont="1" applyFill="1" applyBorder="1" applyAlignment="1">
      <alignment horizontal="center" vertical="center" wrapText="1"/>
    </xf>
    <xf numFmtId="0" fontId="5" fillId="0" borderId="0" xfId="2" applyFont="1" applyFill="1"/>
    <xf numFmtId="0" fontId="2" fillId="0" borderId="0" xfId="2" applyFill="1"/>
    <xf numFmtId="0" fontId="2" fillId="0" borderId="2" xfId="2" quotePrefix="1" applyFont="1" applyBorder="1" applyAlignment="1">
      <alignment horizontal="right"/>
    </xf>
    <xf numFmtId="0" fontId="2" fillId="0" borderId="2" xfId="2" applyBorder="1"/>
    <xf numFmtId="164" fontId="2" fillId="0" borderId="2" xfId="2" applyNumberFormat="1" applyBorder="1" applyAlignment="1">
      <alignment horizontal="center"/>
    </xf>
    <xf numFmtId="9" fontId="2" fillId="0" borderId="2" xfId="1" applyFont="1" applyFill="1" applyBorder="1" applyAlignment="1">
      <alignment horizontal="center"/>
    </xf>
    <xf numFmtId="0" fontId="7" fillId="0" borderId="0" xfId="3" applyAlignment="1" applyProtection="1"/>
    <xf numFmtId="0" fontId="2" fillId="0" borderId="3" xfId="2" quotePrefix="1" applyFont="1" applyBorder="1" applyAlignment="1">
      <alignment horizontal="right"/>
    </xf>
    <xf numFmtId="0" fontId="2" fillId="0" borderId="3" xfId="2" applyBorder="1"/>
    <xf numFmtId="164" fontId="2" fillId="0" borderId="3" xfId="2" applyNumberFormat="1" applyBorder="1" applyAlignment="1">
      <alignment horizontal="center"/>
    </xf>
    <xf numFmtId="0" fontId="2" fillId="0" borderId="0" xfId="2" applyAlignment="1">
      <alignment horizontal="right"/>
    </xf>
    <xf numFmtId="0" fontId="5" fillId="0" borderId="0" xfId="2" applyFont="1"/>
    <xf numFmtId="164" fontId="2" fillId="0" borderId="4" xfId="2" applyNumberFormat="1" applyBorder="1" applyAlignment="1">
      <alignment horizontal="center"/>
    </xf>
    <xf numFmtId="164" fontId="2" fillId="0" borderId="0" xfId="2" applyNumberFormat="1" applyAlignment="1">
      <alignment horizontal="center"/>
    </xf>
    <xf numFmtId="165" fontId="2" fillId="0" borderId="5" xfId="1" applyNumberFormat="1" applyFont="1" applyFill="1" applyBorder="1" applyAlignment="1">
      <alignment horizontal="center"/>
    </xf>
    <xf numFmtId="164" fontId="2" fillId="0" borderId="0" xfId="2" applyNumberFormat="1" applyBorder="1" applyAlignment="1">
      <alignment horizontal="center"/>
    </xf>
    <xf numFmtId="165" fontId="2" fillId="0" borderId="0" xfId="1" applyNumberFormat="1" applyFont="1" applyFill="1" applyBorder="1" applyAlignment="1">
      <alignment horizontal="center"/>
    </xf>
    <xf numFmtId="165" fontId="2" fillId="0" borderId="2" xfId="1" applyNumberFormat="1" applyFont="1" applyFill="1" applyBorder="1" applyAlignment="1">
      <alignment horizontal="center"/>
    </xf>
    <xf numFmtId="0" fontId="2" fillId="0" borderId="3" xfId="2" applyFont="1" applyBorder="1"/>
    <xf numFmtId="164" fontId="2" fillId="0" borderId="6" xfId="2" applyNumberFormat="1" applyBorder="1" applyAlignment="1">
      <alignment horizontal="center"/>
    </xf>
    <xf numFmtId="0" fontId="8" fillId="0" borderId="2" xfId="2" applyFont="1" applyBorder="1"/>
    <xf numFmtId="165" fontId="2" fillId="0" borderId="2" xfId="2" applyNumberFormat="1" applyBorder="1" applyAlignment="1">
      <alignment horizontal="center"/>
    </xf>
    <xf numFmtId="165" fontId="2" fillId="0" borderId="3" xfId="2" applyNumberFormat="1" applyBorder="1" applyAlignment="1">
      <alignment horizontal="center"/>
    </xf>
    <xf numFmtId="165" fontId="2" fillId="0" borderId="0" xfId="2" applyNumberFormat="1" applyAlignment="1">
      <alignment horizontal="center"/>
    </xf>
    <xf numFmtId="164" fontId="2" fillId="0" borderId="5" xfId="2" applyNumberFormat="1" applyBorder="1" applyAlignment="1">
      <alignment horizontal="center"/>
    </xf>
    <xf numFmtId="165" fontId="2" fillId="0" borderId="5" xfId="2" applyNumberFormat="1" applyBorder="1" applyAlignment="1">
      <alignment horizontal="center"/>
    </xf>
    <xf numFmtId="0" fontId="8" fillId="0" borderId="0" xfId="2" applyFont="1"/>
    <xf numFmtId="165" fontId="2" fillId="0" borderId="7" xfId="2" applyNumberFormat="1" applyBorder="1" applyAlignment="1">
      <alignment horizontal="center"/>
    </xf>
    <xf numFmtId="164" fontId="5" fillId="2" borderId="6" xfId="2" applyNumberFormat="1" applyFont="1" applyFill="1" applyBorder="1" applyAlignment="1">
      <alignment horizontal="center"/>
    </xf>
    <xf numFmtId="164" fontId="2" fillId="2" borderId="0" xfId="2" applyNumberFormat="1" applyFill="1" applyAlignment="1">
      <alignment horizontal="center"/>
    </xf>
    <xf numFmtId="165" fontId="5" fillId="2" borderId="6" xfId="2" applyNumberFormat="1" applyFont="1" applyFill="1" applyBorder="1" applyAlignment="1">
      <alignment horizontal="center"/>
    </xf>
    <xf numFmtId="0" fontId="2" fillId="0" borderId="0" xfId="2" quotePrefix="1" applyFont="1"/>
    <xf numFmtId="0" fontId="2" fillId="0" borderId="0" xfId="2" applyFont="1"/>
    <xf numFmtId="165" fontId="2" fillId="2" borderId="0" xfId="2" applyNumberFormat="1" applyFill="1" applyAlignment="1">
      <alignment horizontal="center"/>
    </xf>
    <xf numFmtId="1" fontId="5" fillId="0" borderId="2" xfId="2" applyNumberFormat="1" applyFont="1" applyFill="1" applyBorder="1" applyAlignment="1">
      <alignment horizontal="center"/>
    </xf>
    <xf numFmtId="3" fontId="2" fillId="0" borderId="2" xfId="2" applyNumberFormat="1" applyFill="1" applyBorder="1" applyAlignment="1">
      <alignment horizontal="center"/>
    </xf>
    <xf numFmtId="164" fontId="2" fillId="0" borderId="2" xfId="2" applyNumberFormat="1" applyFill="1" applyBorder="1" applyAlignment="1">
      <alignment horizontal="center"/>
    </xf>
    <xf numFmtId="0" fontId="2" fillId="0" borderId="0" xfId="2" applyFont="1" applyFill="1"/>
    <xf numFmtId="166" fontId="2" fillId="0" borderId="2" xfId="2" applyNumberFormat="1" applyFill="1" applyBorder="1" applyAlignment="1">
      <alignment horizontal="center"/>
    </xf>
    <xf numFmtId="0" fontId="9" fillId="0" borderId="0" xfId="2" applyFont="1"/>
  </cellXfs>
  <cellStyles count="27">
    <cellStyle name="Comma 2" xfId="4"/>
    <cellStyle name="Comma 2 2" xfId="5"/>
    <cellStyle name="Comma 3" xfId="6"/>
    <cellStyle name="Comma 3 2" xfId="7"/>
    <cellStyle name="Comma 4" xfId="8"/>
    <cellStyle name="Comma 5" xfId="9"/>
    <cellStyle name="Comma 5 3" xfId="10"/>
    <cellStyle name="Comma 6" xfId="11"/>
    <cellStyle name="Comma 7" xfId="12"/>
    <cellStyle name="Currency 2" xfId="13"/>
    <cellStyle name="Currency 3" xfId="14"/>
    <cellStyle name="Hyperlink" xfId="3" builtinId="8"/>
    <cellStyle name="Hyperlink 2" xfId="15"/>
    <cellStyle name="Normal" xfId="0" builtinId="0"/>
    <cellStyle name="Normal 2" xfId="2"/>
    <cellStyle name="Normal 2 2" xfId="16"/>
    <cellStyle name="Normal 3" xfId="17"/>
    <cellStyle name="Normal 4" xfId="18"/>
    <cellStyle name="Normal 4 2" xfId="19"/>
    <cellStyle name="Normal 5" xfId="20"/>
    <cellStyle name="Normal 6" xfId="21"/>
    <cellStyle name="Normal 6 2" xfId="22"/>
    <cellStyle name="Percent" xfId="1" builtinId="5"/>
    <cellStyle name="Percent 2" xfId="23"/>
    <cellStyle name="Percent 3" xfId="24"/>
    <cellStyle name="Percent 4" xfId="25"/>
    <cellStyle name="Percent 5" xf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ee%20Montessori%20-%20FY15%20Financial%20Model%20-%20140318%20-%20APPROVED%2004.28.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undoverde.basecamphq.com/Documents%20and%20Settings/Bob/Local%20Settings/Temporary%20Internet%20Files/Content.IE5/B96OLA4D/Mundo%20Verde%201.8%20-%20sendou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TD"/>
      <sheetName val="Cash Flow"/>
      <sheetName val="Dashboard"/>
      <sheetName val="Chart Data"/>
      <sheetName val="Powerpoint Charts"/>
      <sheetName val="YTD BS"/>
      <sheetName val="PCSB IS"/>
      <sheetName val="PCSB BS"/>
      <sheetName val="I. Enrollment"/>
      <sheetName val="II.b. Revenue"/>
      <sheetName val="II.a. Revenue-Statutory Funding"/>
      <sheetName val="III. Staffing"/>
      <sheetName val="III.b. Detailed Staffing Roster"/>
      <sheetName val="IV. Facilities"/>
      <sheetName val="V. Other Expenses"/>
      <sheetName val="V.a Actuals"/>
      <sheetName val="VI. Depreciation"/>
      <sheetName val="Year 1 Budget"/>
      <sheetName val="Cash Flow Projection"/>
      <sheetName val="Enrollment"/>
      <sheetName val="5 Year Budget"/>
      <sheetName val="Comparables"/>
      <sheetName val="Program Budgets"/>
      <sheetName val="Balance Sheet"/>
      <sheetName val="PCSB GPA"/>
      <sheetName val="Start-up Budget"/>
      <sheetName val="Start-up Cash Flow"/>
      <sheetName val="Two Year Op-Year ONE"/>
      <sheetName val="Two Year Op-Year TWO"/>
      <sheetName val="5 Year Charter Ap Budget"/>
      <sheetName val="Capital Budget"/>
      <sheetName val="Charter App - Cash Flow"/>
      <sheetName val="Source of Funds"/>
      <sheetName val="Master"/>
      <sheetName val="Categories"/>
      <sheetName val="Calendar"/>
      <sheetName val="Bridge-Account to Summar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4">
          <cell r="B4" t="str">
            <v>Lee Montesorri PCS</v>
          </cell>
        </row>
      </sheetData>
      <sheetData sheetId="9">
        <row r="3">
          <cell r="C3" t="str">
            <v>2014-15</v>
          </cell>
        </row>
      </sheetData>
      <sheetData sheetId="10"/>
      <sheetData sheetId="11"/>
      <sheetData sheetId="12"/>
      <sheetData sheetId="13"/>
      <sheetData sheetId="14">
        <row r="164">
          <cell r="G164">
            <v>1</v>
          </cell>
          <cell r="H164">
            <v>1.03</v>
          </cell>
          <cell r="I164">
            <v>1.0609</v>
          </cell>
          <cell r="J164">
            <v>1.092727</v>
          </cell>
          <cell r="K164">
            <v>1.1255088100000001</v>
          </cell>
          <cell r="L164">
            <v>1.1592740743000001</v>
          </cell>
          <cell r="M164">
            <v>1.1940522965290001</v>
          </cell>
          <cell r="N164">
            <v>1.2298738654248702</v>
          </cell>
          <cell r="O164">
            <v>1.2667700813876164</v>
          </cell>
          <cell r="P164">
            <v>1.3047731838292449</v>
          </cell>
          <cell r="Q164">
            <v>1.3439163793441222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ar ONE"/>
      <sheetName val="Year TWO"/>
      <sheetName val="5 Year"/>
      <sheetName val="CF0"/>
      <sheetName val="CF1"/>
      <sheetName val="Caoital"/>
      <sheetName val="IS2"/>
      <sheetName val="IS4"/>
      <sheetName val="Rev-DC"/>
      <sheetName val="Rev-Fed"/>
      <sheetName val="Rev-Fed2"/>
      <sheetName val="Rev-Oth"/>
      <sheetName val="Exp-Per"/>
      <sheetName val="Exp-Stu"/>
      <sheetName val="Exp-Ofc"/>
      <sheetName val="Exp-Occ"/>
      <sheetName val="Exp-Gen"/>
      <sheetName val="Pop"/>
    </sheetNames>
    <sheetDataSet>
      <sheetData sheetId="0"/>
      <sheetData sheetId="1"/>
      <sheetData sheetId="2"/>
      <sheetData sheetId="3"/>
      <sheetData sheetId="4"/>
      <sheetData sheetId="5"/>
      <sheetData sheetId="6">
        <row r="56">
          <cell r="F56">
            <v>0</v>
          </cell>
        </row>
      </sheetData>
      <sheetData sheetId="7"/>
      <sheetData sheetId="8">
        <row r="8">
          <cell r="C8">
            <v>8700</v>
          </cell>
        </row>
      </sheetData>
      <sheetData sheetId="9"/>
      <sheetData sheetId="10">
        <row r="43">
          <cell r="C43">
            <v>0</v>
          </cell>
        </row>
      </sheetData>
      <sheetData sheetId="11"/>
      <sheetData sheetId="12">
        <row r="8">
          <cell r="C8">
            <v>1.03</v>
          </cell>
        </row>
      </sheetData>
      <sheetData sheetId="13"/>
      <sheetData sheetId="14"/>
      <sheetData sheetId="15">
        <row r="15">
          <cell r="D15">
            <v>18600</v>
          </cell>
        </row>
      </sheetData>
      <sheetData sheetId="16"/>
      <sheetData sheetId="17">
        <row r="55">
          <cell r="C55">
            <v>0</v>
          </cell>
        </row>
        <row r="115">
          <cell r="C115">
            <v>0.8</v>
          </cell>
          <cell r="D115">
            <v>0.8</v>
          </cell>
          <cell r="E115">
            <v>0.8</v>
          </cell>
          <cell r="F115">
            <v>0.8</v>
          </cell>
          <cell r="G115">
            <v>0.8</v>
          </cell>
          <cell r="H115">
            <v>0.8</v>
          </cell>
        </row>
        <row r="126">
          <cell r="C126">
            <v>0.01</v>
          </cell>
          <cell r="D126">
            <v>0.4</v>
          </cell>
        </row>
        <row r="127">
          <cell r="C127">
            <v>0.2</v>
          </cell>
          <cell r="D127">
            <v>0.5</v>
          </cell>
        </row>
        <row r="128">
          <cell r="C128">
            <v>0.35</v>
          </cell>
          <cell r="D128">
            <v>0.6</v>
          </cell>
        </row>
        <row r="129">
          <cell r="C129">
            <v>0.5</v>
          </cell>
          <cell r="D129">
            <v>0.8</v>
          </cell>
        </row>
        <row r="131">
          <cell r="C131">
            <v>0.75</v>
          </cell>
          <cell r="D131">
            <v>0.9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21"/>
  </sheetPr>
  <dimension ref="A1:J103"/>
  <sheetViews>
    <sheetView tabSelected="1" zoomScaleNormal="100" workbookViewId="0">
      <selection activeCell="J17" sqref="J17"/>
    </sheetView>
  </sheetViews>
  <sheetFormatPr defaultColWidth="9.140625" defaultRowHeight="12.75" x14ac:dyDescent="0.2"/>
  <cols>
    <col min="1" max="1" width="6.42578125" style="3" customWidth="1"/>
    <col min="2" max="4" width="9.140625" style="3"/>
    <col min="5" max="5" width="10" style="3" customWidth="1"/>
    <col min="6" max="6" width="15.7109375" style="3" customWidth="1"/>
    <col min="7" max="7" width="1.42578125" style="3" customWidth="1"/>
    <col min="8" max="8" width="16.85546875" style="3" customWidth="1"/>
    <col min="9" max="9" width="1.42578125" style="3" customWidth="1"/>
    <col min="10" max="10" width="15" style="3" bestFit="1" customWidth="1"/>
    <col min="11" max="16384" width="9.140625" style="3"/>
  </cols>
  <sheetData>
    <row r="1" spans="1:10" ht="18" x14ac:dyDescent="0.25">
      <c r="A1" s="1" t="str">
        <f>'[1]I. Enrollment'!B4</f>
        <v>Lee Montesorri PCS</v>
      </c>
      <c r="B1" s="2"/>
      <c r="C1" s="2"/>
      <c r="D1" s="2"/>
      <c r="E1" s="2"/>
      <c r="F1" s="2"/>
      <c r="G1" s="2"/>
      <c r="H1" s="2"/>
      <c r="I1" s="2"/>
    </row>
    <row r="2" spans="1:10" ht="15" x14ac:dyDescent="0.25">
      <c r="A2" s="4" t="str">
        <f>CONCATENATE('[1]II.b. Revenue'!C3," Budget")</f>
        <v>2014-15 Budget</v>
      </c>
      <c r="B2" s="2"/>
      <c r="C2" s="2"/>
      <c r="D2" s="2"/>
      <c r="E2" s="2"/>
      <c r="F2" s="2"/>
      <c r="G2" s="2"/>
      <c r="H2" s="2"/>
      <c r="I2" s="2"/>
    </row>
    <row r="3" spans="1:10" x14ac:dyDescent="0.2">
      <c r="A3" s="5" t="s">
        <v>0</v>
      </c>
      <c r="B3" s="2"/>
      <c r="C3" s="2"/>
      <c r="D3" s="2"/>
      <c r="E3" s="2"/>
      <c r="F3" s="2"/>
      <c r="G3" s="2"/>
      <c r="H3" s="2"/>
      <c r="I3" s="2"/>
    </row>
    <row r="4" spans="1:10" x14ac:dyDescent="0.2">
      <c r="A4" s="6"/>
      <c r="B4" s="6"/>
      <c r="C4" s="6"/>
      <c r="D4" s="6"/>
      <c r="E4" s="7"/>
      <c r="F4" s="8"/>
      <c r="G4" s="8"/>
    </row>
    <row r="5" spans="1:10" s="14" customFormat="1" ht="33.75" customHeight="1" x14ac:dyDescent="0.2">
      <c r="A5" s="9" t="s">
        <v>1</v>
      </c>
      <c r="B5" s="10"/>
      <c r="C5" s="10"/>
      <c r="D5" s="10"/>
      <c r="E5" s="10"/>
      <c r="F5" s="11" t="s">
        <v>81</v>
      </c>
      <c r="G5" s="12"/>
      <c r="H5" s="11" t="s">
        <v>2</v>
      </c>
      <c r="I5" s="12"/>
    </row>
    <row r="6" spans="1:10" ht="15" x14ac:dyDescent="0.25">
      <c r="A6" s="15"/>
      <c r="B6" s="16" t="s">
        <v>3</v>
      </c>
      <c r="C6" s="16"/>
      <c r="D6" s="16"/>
      <c r="E6" s="16"/>
      <c r="F6" s="17">
        <v>911389.69757394015</v>
      </c>
      <c r="G6" s="17"/>
      <c r="H6" s="18">
        <f>F6/F$18</f>
        <v>0.6189725864442609</v>
      </c>
      <c r="I6" s="17"/>
      <c r="J6" s="19" t="s">
        <v>5</v>
      </c>
    </row>
    <row r="7" spans="1:10" x14ac:dyDescent="0.2">
      <c r="A7" s="15"/>
      <c r="B7" s="16" t="s">
        <v>6</v>
      </c>
      <c r="C7" s="16"/>
      <c r="D7" s="16"/>
      <c r="E7" s="16"/>
      <c r="F7" s="17">
        <v>0</v>
      </c>
      <c r="G7" s="17"/>
      <c r="H7" s="18">
        <f>F7/F$18</f>
        <v>0</v>
      </c>
      <c r="I7" s="17"/>
    </row>
    <row r="8" spans="1:10" x14ac:dyDescent="0.2">
      <c r="A8" s="20"/>
      <c r="B8" s="21" t="s">
        <v>7</v>
      </c>
      <c r="C8" s="21"/>
      <c r="D8" s="21"/>
      <c r="E8" s="21"/>
      <c r="F8" s="22">
        <v>210000</v>
      </c>
      <c r="G8" s="22"/>
      <c r="H8" s="18">
        <f t="shared" ref="H8:H16" si="0">F8/F$18</f>
        <v>0.14262202381627131</v>
      </c>
      <c r="I8" s="22"/>
    </row>
    <row r="9" spans="1:10" ht="15" x14ac:dyDescent="0.25">
      <c r="A9" s="20"/>
      <c r="B9" s="21" t="s">
        <v>8</v>
      </c>
      <c r="C9" s="21"/>
      <c r="D9" s="21"/>
      <c r="E9" s="21"/>
      <c r="F9" s="22">
        <v>271926.3160037013</v>
      </c>
      <c r="G9" s="22"/>
      <c r="H9" s="18">
        <f t="shared" si="0"/>
        <v>0.1846794357969086</v>
      </c>
      <c r="I9" s="22"/>
      <c r="J9" s="19" t="s">
        <v>5</v>
      </c>
    </row>
    <row r="10" spans="1:10" ht="15" x14ac:dyDescent="0.25">
      <c r="A10" s="20"/>
      <c r="B10" s="21" t="s">
        <v>9</v>
      </c>
      <c r="C10" s="21"/>
      <c r="D10" s="21"/>
      <c r="E10" s="21"/>
      <c r="F10" s="22">
        <v>22044.636317812499</v>
      </c>
      <c r="G10" s="22"/>
      <c r="H10" s="18">
        <f t="shared" si="0"/>
        <v>1.4971669742571875E-2</v>
      </c>
      <c r="I10" s="22"/>
      <c r="J10" s="19" t="s">
        <v>4</v>
      </c>
    </row>
    <row r="11" spans="1:10" ht="13.5" thickBot="1" x14ac:dyDescent="0.25">
      <c r="A11" s="23"/>
      <c r="C11" s="24" t="s">
        <v>10</v>
      </c>
      <c r="F11" s="25">
        <v>1415360.6498954541</v>
      </c>
      <c r="G11" s="26"/>
      <c r="H11" s="27">
        <f t="shared" si="0"/>
        <v>0.96124571580001283</v>
      </c>
      <c r="I11" s="26"/>
    </row>
    <row r="12" spans="1:10" x14ac:dyDescent="0.2">
      <c r="A12" s="23"/>
      <c r="C12" s="24"/>
      <c r="F12" s="28"/>
      <c r="G12" s="26"/>
      <c r="H12" s="29"/>
      <c r="I12" s="26"/>
    </row>
    <row r="13" spans="1:10" x14ac:dyDescent="0.2">
      <c r="A13" s="15"/>
      <c r="B13" s="16" t="s">
        <v>11</v>
      </c>
      <c r="C13" s="16"/>
      <c r="D13" s="16"/>
      <c r="E13" s="16"/>
      <c r="F13" s="17">
        <v>10000</v>
      </c>
      <c r="G13" s="17"/>
      <c r="H13" s="30">
        <f t="shared" si="0"/>
        <v>6.791524943631967E-3</v>
      </c>
      <c r="I13" s="17"/>
    </row>
    <row r="14" spans="1:10" x14ac:dyDescent="0.2">
      <c r="A14" s="20"/>
      <c r="B14" s="21" t="s">
        <v>12</v>
      </c>
      <c r="C14" s="21"/>
      <c r="D14" s="21"/>
      <c r="E14" s="21"/>
      <c r="F14" s="22">
        <v>45275.401296562493</v>
      </c>
      <c r="G14" s="22"/>
      <c r="H14" s="30">
        <f t="shared" si="0"/>
        <v>3.0748901723855127E-2</v>
      </c>
      <c r="I14" s="22"/>
    </row>
    <row r="15" spans="1:10" x14ac:dyDescent="0.2">
      <c r="A15" s="20"/>
      <c r="B15" s="31" t="s">
        <v>13</v>
      </c>
      <c r="C15" s="21"/>
      <c r="D15" s="21"/>
      <c r="E15" s="21"/>
      <c r="F15" s="22">
        <v>1787.3121906712333</v>
      </c>
      <c r="G15" s="22"/>
      <c r="H15" s="30">
        <f t="shared" si="0"/>
        <v>1.2138575325001176E-3</v>
      </c>
      <c r="I15" s="22"/>
    </row>
    <row r="16" spans="1:10" ht="13.5" thickBot="1" x14ac:dyDescent="0.25">
      <c r="C16" s="24" t="s">
        <v>14</v>
      </c>
      <c r="F16" s="25">
        <v>57062.713487233726</v>
      </c>
      <c r="G16" s="26"/>
      <c r="H16" s="27">
        <f t="shared" si="0"/>
        <v>3.8754284199987214E-2</v>
      </c>
      <c r="I16" s="26"/>
    </row>
    <row r="17" spans="1:9" ht="13.5" thickBot="1" x14ac:dyDescent="0.25">
      <c r="C17" s="24"/>
      <c r="F17" s="26"/>
      <c r="G17" s="26"/>
      <c r="H17" s="14"/>
      <c r="I17" s="26"/>
    </row>
    <row r="18" spans="1:9" ht="13.5" thickBot="1" x14ac:dyDescent="0.25">
      <c r="A18" s="24" t="s">
        <v>15</v>
      </c>
      <c r="F18" s="32">
        <v>1472423.3633826878</v>
      </c>
      <c r="G18" s="28"/>
      <c r="H18" s="14"/>
      <c r="I18" s="28"/>
    </row>
    <row r="19" spans="1:9" x14ac:dyDescent="0.2">
      <c r="F19" s="26"/>
      <c r="G19" s="26"/>
      <c r="I19" s="26"/>
    </row>
    <row r="20" spans="1:9" s="14" customFormat="1" ht="30" customHeight="1" x14ac:dyDescent="0.2">
      <c r="A20" s="9" t="s">
        <v>16</v>
      </c>
      <c r="B20" s="10"/>
      <c r="C20" s="10"/>
      <c r="D20" s="10"/>
      <c r="E20" s="10"/>
      <c r="F20" s="11" t="s">
        <v>81</v>
      </c>
      <c r="G20" s="12"/>
      <c r="H20" s="11" t="s">
        <v>2</v>
      </c>
      <c r="I20" s="12"/>
    </row>
    <row r="21" spans="1:9" x14ac:dyDescent="0.2">
      <c r="A21" s="33" t="s">
        <v>17</v>
      </c>
      <c r="B21" s="16"/>
      <c r="C21" s="16"/>
      <c r="D21" s="16"/>
      <c r="E21" s="16"/>
      <c r="F21" s="17"/>
      <c r="G21" s="17"/>
      <c r="H21" s="16"/>
      <c r="I21" s="17"/>
    </row>
    <row r="22" spans="1:9" x14ac:dyDescent="0.2">
      <c r="A22" s="15"/>
      <c r="B22" s="16" t="s">
        <v>18</v>
      </c>
      <c r="C22" s="16"/>
      <c r="D22" s="16"/>
      <c r="E22" s="16"/>
      <c r="F22" s="17">
        <v>190000</v>
      </c>
      <c r="G22" s="17"/>
      <c r="H22" s="34">
        <f t="shared" ref="H22:H35" si="1">F22/$F$18</f>
        <v>0.12903897392900737</v>
      </c>
      <c r="I22" s="17"/>
    </row>
    <row r="23" spans="1:9" x14ac:dyDescent="0.2">
      <c r="A23" s="20"/>
      <c r="B23" s="21" t="s">
        <v>19</v>
      </c>
      <c r="C23" s="21"/>
      <c r="D23" s="21"/>
      <c r="E23" s="21"/>
      <c r="F23" s="22">
        <v>267708.33333333331</v>
      </c>
      <c r="G23" s="22"/>
      <c r="H23" s="35">
        <f t="shared" si="1"/>
        <v>0.18181478234514745</v>
      </c>
      <c r="I23" s="22"/>
    </row>
    <row r="24" spans="1:9" hidden="1" x14ac:dyDescent="0.2">
      <c r="A24" s="20"/>
      <c r="B24" s="21" t="s">
        <v>20</v>
      </c>
      <c r="C24" s="21"/>
      <c r="D24" s="21"/>
      <c r="E24" s="21"/>
      <c r="F24" s="22">
        <v>0</v>
      </c>
      <c r="G24" s="22"/>
      <c r="H24" s="35">
        <f t="shared" si="1"/>
        <v>0</v>
      </c>
      <c r="I24" s="22"/>
    </row>
    <row r="25" spans="1:9" x14ac:dyDescent="0.2">
      <c r="A25" s="20"/>
      <c r="B25" s="21" t="s">
        <v>21</v>
      </c>
      <c r="C25" s="21"/>
      <c r="D25" s="21"/>
      <c r="E25" s="21"/>
      <c r="F25" s="22">
        <v>0</v>
      </c>
      <c r="G25" s="22"/>
      <c r="H25" s="35">
        <f t="shared" si="1"/>
        <v>0</v>
      </c>
      <c r="I25" s="22"/>
    </row>
    <row r="26" spans="1:9" ht="15.75" customHeight="1" x14ac:dyDescent="0.2">
      <c r="A26" s="20"/>
      <c r="B26" s="31" t="s">
        <v>22</v>
      </c>
      <c r="C26" s="21"/>
      <c r="D26" s="21"/>
      <c r="E26" s="21"/>
      <c r="F26" s="22">
        <v>90000</v>
      </c>
      <c r="G26" s="22"/>
      <c r="H26" s="35">
        <f t="shared" si="1"/>
        <v>6.11237244926877E-2</v>
      </c>
      <c r="I26" s="22"/>
    </row>
    <row r="27" spans="1:9" x14ac:dyDescent="0.2">
      <c r="A27" s="20"/>
      <c r="B27" s="31" t="s">
        <v>23</v>
      </c>
      <c r="C27" s="21"/>
      <c r="D27" s="21"/>
      <c r="E27" s="21"/>
      <c r="F27" s="22">
        <v>89479.999999999985</v>
      </c>
      <c r="G27" s="22"/>
      <c r="H27" s="35">
        <f t="shared" si="1"/>
        <v>6.0770565195618832E-2</v>
      </c>
      <c r="I27" s="22"/>
    </row>
    <row r="28" spans="1:9" x14ac:dyDescent="0.2">
      <c r="A28" s="20"/>
      <c r="B28" s="21" t="s">
        <v>24</v>
      </c>
      <c r="C28" s="21"/>
      <c r="D28" s="21"/>
      <c r="E28" s="21"/>
      <c r="F28" s="22">
        <v>0</v>
      </c>
      <c r="G28" s="22"/>
      <c r="H28" s="35">
        <f t="shared" si="1"/>
        <v>0</v>
      </c>
      <c r="I28" s="22"/>
    </row>
    <row r="29" spans="1:9" x14ac:dyDescent="0.2">
      <c r="A29" s="20"/>
      <c r="B29" s="21" t="s">
        <v>25</v>
      </c>
      <c r="C29" s="21"/>
      <c r="D29" s="21"/>
      <c r="E29" s="21"/>
      <c r="F29" s="22">
        <v>98125</v>
      </c>
      <c r="G29" s="22"/>
      <c r="H29" s="35">
        <f t="shared" si="1"/>
        <v>6.6641838509388679E-2</v>
      </c>
      <c r="I29" s="22"/>
    </row>
    <row r="30" spans="1:9" x14ac:dyDescent="0.2">
      <c r="A30" s="20"/>
      <c r="B30" s="21" t="s">
        <v>26</v>
      </c>
      <c r="C30" s="21"/>
      <c r="D30" s="21"/>
      <c r="E30" s="21"/>
      <c r="F30" s="22">
        <v>0</v>
      </c>
      <c r="G30" s="22"/>
      <c r="H30" s="35">
        <f t="shared" si="1"/>
        <v>0</v>
      </c>
      <c r="I30" s="22"/>
    </row>
    <row r="31" spans="1:9" x14ac:dyDescent="0.2">
      <c r="A31" s="20"/>
      <c r="B31" s="21" t="s">
        <v>27</v>
      </c>
      <c r="C31" s="21"/>
      <c r="D31" s="21"/>
      <c r="E31" s="21"/>
      <c r="F31" s="22">
        <v>0</v>
      </c>
      <c r="G31" s="22"/>
      <c r="H31" s="35">
        <f t="shared" si="1"/>
        <v>0</v>
      </c>
      <c r="I31" s="22"/>
    </row>
    <row r="32" spans="1:9" x14ac:dyDescent="0.2">
      <c r="A32" s="20"/>
      <c r="B32" s="21" t="s">
        <v>28</v>
      </c>
      <c r="C32" s="21"/>
      <c r="D32" s="21"/>
      <c r="E32" s="21"/>
      <c r="F32" s="22">
        <v>5000</v>
      </c>
      <c r="G32" s="22"/>
      <c r="H32" s="35">
        <f t="shared" si="1"/>
        <v>3.3957624718159835E-3</v>
      </c>
      <c r="I32" s="22"/>
    </row>
    <row r="33" spans="1:9" x14ac:dyDescent="0.2">
      <c r="A33" s="20"/>
      <c r="B33" s="21" t="s">
        <v>29</v>
      </c>
      <c r="C33" s="21"/>
      <c r="D33" s="21"/>
      <c r="E33" s="21"/>
      <c r="F33" s="22">
        <v>138495.30333333332</v>
      </c>
      <c r="G33" s="22"/>
      <c r="H33" s="35">
        <f t="shared" si="1"/>
        <v>9.4059430716420867E-2</v>
      </c>
      <c r="I33" s="22"/>
    </row>
    <row r="34" spans="1:9" x14ac:dyDescent="0.2">
      <c r="A34" s="20"/>
      <c r="B34" s="21" t="s">
        <v>30</v>
      </c>
      <c r="C34" s="21"/>
      <c r="D34" s="21"/>
      <c r="E34" s="21"/>
      <c r="F34" s="22">
        <v>25000</v>
      </c>
      <c r="G34" s="22"/>
      <c r="H34" s="35">
        <f t="shared" si="1"/>
        <v>1.6978812359079918E-2</v>
      </c>
      <c r="I34" s="22"/>
    </row>
    <row r="35" spans="1:9" x14ac:dyDescent="0.2">
      <c r="A35" s="20"/>
      <c r="B35" s="21" t="s">
        <v>31</v>
      </c>
      <c r="C35" s="21"/>
      <c r="D35" s="21"/>
      <c r="E35" s="21"/>
      <c r="F35" s="22">
        <v>14400</v>
      </c>
      <c r="G35" s="22"/>
      <c r="H35" s="35">
        <f t="shared" si="1"/>
        <v>9.779795918830032E-3</v>
      </c>
      <c r="I35" s="22"/>
    </row>
    <row r="36" spans="1:9" x14ac:dyDescent="0.2">
      <c r="F36" s="26"/>
      <c r="G36" s="26"/>
      <c r="H36" s="36"/>
      <c r="I36" s="26"/>
    </row>
    <row r="37" spans="1:9" ht="13.5" thickBot="1" x14ac:dyDescent="0.25">
      <c r="B37" s="24" t="s">
        <v>32</v>
      </c>
      <c r="F37" s="37">
        <v>918208.6366666666</v>
      </c>
      <c r="G37" s="26"/>
      <c r="H37" s="38">
        <f>F37/$F$18</f>
        <v>0.62360368593799687</v>
      </c>
      <c r="I37" s="26"/>
    </row>
    <row r="38" spans="1:9" x14ac:dyDescent="0.2">
      <c r="B38" s="24"/>
      <c r="F38" s="26"/>
      <c r="G38" s="26"/>
      <c r="H38" s="36"/>
      <c r="I38" s="26"/>
    </row>
    <row r="39" spans="1:9" x14ac:dyDescent="0.2">
      <c r="A39" s="39" t="s">
        <v>33</v>
      </c>
      <c r="F39" s="26"/>
      <c r="G39" s="26"/>
      <c r="H39" s="36"/>
      <c r="I39" s="26"/>
    </row>
    <row r="40" spans="1:9" x14ac:dyDescent="0.2">
      <c r="A40" s="20"/>
      <c r="B40" s="21" t="s">
        <v>34</v>
      </c>
      <c r="C40" s="21"/>
      <c r="D40" s="21"/>
      <c r="E40" s="21"/>
      <c r="F40" s="22">
        <v>14000</v>
      </c>
      <c r="G40" s="22"/>
      <c r="H40" s="35">
        <f t="shared" ref="H40:H45" si="2">F40/$F$18</f>
        <v>9.5081349210847533E-3</v>
      </c>
      <c r="I40" s="22"/>
    </row>
    <row r="41" spans="1:9" x14ac:dyDescent="0.2">
      <c r="A41" s="20"/>
      <c r="B41" s="21" t="s">
        <v>35</v>
      </c>
      <c r="C41" s="21"/>
      <c r="D41" s="21"/>
      <c r="E41" s="21"/>
      <c r="F41" s="22">
        <v>82750</v>
      </c>
      <c r="G41" s="22"/>
      <c r="H41" s="35">
        <f t="shared" si="2"/>
        <v>5.619986890855453E-2</v>
      </c>
      <c r="I41" s="22"/>
    </row>
    <row r="42" spans="1:9" x14ac:dyDescent="0.2">
      <c r="A42" s="20"/>
      <c r="B42" s="21" t="s">
        <v>36</v>
      </c>
      <c r="C42" s="21"/>
      <c r="D42" s="21"/>
      <c r="E42" s="21"/>
      <c r="F42" s="22">
        <v>7000</v>
      </c>
      <c r="G42" s="22"/>
      <c r="H42" s="35">
        <f t="shared" si="2"/>
        <v>4.7540674605423766E-3</v>
      </c>
      <c r="I42" s="22"/>
    </row>
    <row r="43" spans="1:9" x14ac:dyDescent="0.2">
      <c r="A43" s="20"/>
      <c r="B43" s="21" t="s">
        <v>37</v>
      </c>
      <c r="C43" s="21"/>
      <c r="D43" s="21"/>
      <c r="E43" s="21"/>
      <c r="F43" s="22">
        <v>7000</v>
      </c>
      <c r="G43" s="22"/>
      <c r="H43" s="35">
        <f t="shared" si="2"/>
        <v>4.7540674605423766E-3</v>
      </c>
      <c r="I43" s="22"/>
    </row>
    <row r="44" spans="1:9" x14ac:dyDescent="0.2">
      <c r="A44" s="20"/>
      <c r="B44" s="21" t="s">
        <v>38</v>
      </c>
      <c r="C44" s="21"/>
      <c r="D44" s="21"/>
      <c r="E44" s="21"/>
      <c r="F44" s="22">
        <v>38440</v>
      </c>
      <c r="G44" s="22"/>
      <c r="H44" s="35">
        <f t="shared" si="2"/>
        <v>2.6106621883321281E-2</v>
      </c>
      <c r="I44" s="22"/>
    </row>
    <row r="45" spans="1:9" x14ac:dyDescent="0.2">
      <c r="A45" s="20"/>
      <c r="B45" s="21" t="s">
        <v>39</v>
      </c>
      <c r="C45" s="21"/>
      <c r="D45" s="21"/>
      <c r="E45" s="21"/>
      <c r="F45" s="22">
        <v>22100</v>
      </c>
      <c r="G45" s="22"/>
      <c r="H45" s="35">
        <f t="shared" si="2"/>
        <v>1.5009270125426646E-2</v>
      </c>
      <c r="I45" s="22"/>
    </row>
    <row r="46" spans="1:9" x14ac:dyDescent="0.2">
      <c r="F46" s="26"/>
      <c r="G46" s="26"/>
      <c r="H46" s="36"/>
      <c r="I46" s="26"/>
    </row>
    <row r="47" spans="1:9" ht="13.5" thickBot="1" x14ac:dyDescent="0.25">
      <c r="B47" s="24" t="s">
        <v>40</v>
      </c>
      <c r="F47" s="37">
        <v>171290</v>
      </c>
      <c r="G47" s="26"/>
      <c r="H47" s="38">
        <f>F47/$F$18</f>
        <v>0.11633203075947196</v>
      </c>
      <c r="I47" s="26"/>
    </row>
    <row r="48" spans="1:9" x14ac:dyDescent="0.2">
      <c r="B48" s="24"/>
      <c r="F48" s="26"/>
      <c r="G48" s="26"/>
      <c r="H48" s="36"/>
      <c r="I48" s="26"/>
    </row>
    <row r="49" spans="1:9" x14ac:dyDescent="0.2">
      <c r="A49" s="39" t="s">
        <v>41</v>
      </c>
      <c r="F49" s="26"/>
      <c r="G49" s="26"/>
      <c r="H49" s="36"/>
      <c r="I49" s="26"/>
    </row>
    <row r="50" spans="1:9" x14ac:dyDescent="0.2">
      <c r="A50" s="20"/>
      <c r="B50" s="21" t="s">
        <v>42</v>
      </c>
      <c r="C50" s="21"/>
      <c r="D50" s="21"/>
      <c r="E50" s="21"/>
      <c r="F50" s="22">
        <v>168000</v>
      </c>
      <c r="G50" s="22"/>
      <c r="H50" s="35">
        <f>F50/$F$18</f>
        <v>0.11409761905301705</v>
      </c>
      <c r="I50" s="22"/>
    </row>
    <row r="51" spans="1:9" x14ac:dyDescent="0.2">
      <c r="A51" s="20"/>
      <c r="B51" s="21" t="s">
        <v>43</v>
      </c>
      <c r="C51" s="21"/>
      <c r="D51" s="21"/>
      <c r="E51" s="21"/>
      <c r="F51" s="22">
        <v>0</v>
      </c>
      <c r="G51" s="22"/>
      <c r="H51" s="35">
        <f>F51/$F$18</f>
        <v>0</v>
      </c>
      <c r="I51" s="22"/>
    </row>
    <row r="52" spans="1:9" x14ac:dyDescent="0.2">
      <c r="A52" s="20"/>
      <c r="B52" s="21" t="s">
        <v>44</v>
      </c>
      <c r="C52" s="21"/>
      <c r="D52" s="21"/>
      <c r="E52" s="21"/>
      <c r="F52" s="22">
        <v>0</v>
      </c>
      <c r="G52" s="22"/>
      <c r="H52" s="35">
        <f>F52/$F$18</f>
        <v>0</v>
      </c>
      <c r="I52" s="22"/>
    </row>
    <row r="53" spans="1:9" x14ac:dyDescent="0.2">
      <c r="A53" s="20"/>
      <c r="B53" s="21" t="s">
        <v>45</v>
      </c>
      <c r="C53" s="21"/>
      <c r="D53" s="21"/>
      <c r="E53" s="21"/>
      <c r="F53" s="22">
        <v>0</v>
      </c>
      <c r="G53" s="22"/>
      <c r="H53" s="35">
        <f>F53/$F$18</f>
        <v>0</v>
      </c>
      <c r="I53" s="22"/>
    </row>
    <row r="54" spans="1:9" x14ac:dyDescent="0.2">
      <c r="A54" s="20"/>
      <c r="B54" s="21" t="s">
        <v>46</v>
      </c>
      <c r="C54" s="21"/>
      <c r="D54" s="21"/>
      <c r="E54" s="21"/>
      <c r="F54" s="22">
        <v>0</v>
      </c>
      <c r="G54" s="22"/>
      <c r="H54" s="35">
        <f>F54/$F$18</f>
        <v>0</v>
      </c>
      <c r="I54" s="22"/>
    </row>
    <row r="55" spans="1:9" x14ac:dyDescent="0.2">
      <c r="F55" s="26"/>
      <c r="G55" s="26"/>
      <c r="H55" s="36"/>
      <c r="I55" s="26"/>
    </row>
    <row r="56" spans="1:9" ht="13.5" thickBot="1" x14ac:dyDescent="0.25">
      <c r="B56" s="24" t="s">
        <v>47</v>
      </c>
      <c r="F56" s="37">
        <v>168000</v>
      </c>
      <c r="G56" s="26"/>
      <c r="H56" s="38">
        <f>F56/$F$18</f>
        <v>0.11409761905301705</v>
      </c>
      <c r="I56" s="26"/>
    </row>
    <row r="57" spans="1:9" x14ac:dyDescent="0.2">
      <c r="F57" s="26"/>
      <c r="G57" s="26"/>
      <c r="H57" s="36"/>
      <c r="I57" s="26"/>
    </row>
    <row r="58" spans="1:9" x14ac:dyDescent="0.2">
      <c r="A58" s="39" t="s">
        <v>48</v>
      </c>
      <c r="F58" s="26"/>
      <c r="G58" s="26"/>
      <c r="H58" s="36"/>
      <c r="I58" s="26"/>
    </row>
    <row r="59" spans="1:9" x14ac:dyDescent="0.2">
      <c r="A59" s="20"/>
      <c r="B59" s="21" t="s">
        <v>49</v>
      </c>
      <c r="C59" s="21"/>
      <c r="D59" s="21"/>
      <c r="E59" s="21"/>
      <c r="F59" s="22">
        <v>7000</v>
      </c>
      <c r="G59" s="22"/>
      <c r="H59" s="35">
        <f t="shared" ref="H59:H65" si="3">F59/$F$18</f>
        <v>4.7540674605423766E-3</v>
      </c>
      <c r="I59" s="22"/>
    </row>
    <row r="60" spans="1:9" x14ac:dyDescent="0.2">
      <c r="A60" s="20"/>
      <c r="B60" s="21" t="s">
        <v>50</v>
      </c>
      <c r="C60" s="21"/>
      <c r="D60" s="21"/>
      <c r="E60" s="21"/>
      <c r="F60" s="22">
        <v>20900</v>
      </c>
      <c r="G60" s="22"/>
      <c r="H60" s="35">
        <f t="shared" si="3"/>
        <v>1.419428713219081E-2</v>
      </c>
      <c r="I60" s="22"/>
    </row>
    <row r="61" spans="1:9" x14ac:dyDescent="0.2">
      <c r="A61" s="20"/>
      <c r="B61" s="21" t="s">
        <v>51</v>
      </c>
      <c r="C61" s="21"/>
      <c r="D61" s="21"/>
      <c r="E61" s="21"/>
      <c r="F61" s="22">
        <v>10200</v>
      </c>
      <c r="G61" s="22"/>
      <c r="H61" s="35">
        <f t="shared" si="3"/>
        <v>6.9273554425046064E-3</v>
      </c>
      <c r="I61" s="22"/>
    </row>
    <row r="62" spans="1:9" x14ac:dyDescent="0.2">
      <c r="A62" s="20"/>
      <c r="B62" s="21" t="s">
        <v>52</v>
      </c>
      <c r="C62" s="21"/>
      <c r="D62" s="21"/>
      <c r="E62" s="21"/>
      <c r="F62" s="22">
        <v>55050</v>
      </c>
      <c r="G62" s="22"/>
      <c r="H62" s="35">
        <f t="shared" si="3"/>
        <v>3.7387344814693982E-2</v>
      </c>
      <c r="I62" s="22"/>
    </row>
    <row r="63" spans="1:9" x14ac:dyDescent="0.2">
      <c r="A63" s="20"/>
      <c r="B63" s="21" t="s">
        <v>53</v>
      </c>
      <c r="C63" s="21"/>
      <c r="D63" s="21"/>
      <c r="E63" s="21"/>
      <c r="F63" s="22">
        <v>1750</v>
      </c>
      <c r="G63" s="22"/>
      <c r="H63" s="35">
        <f t="shared" si="3"/>
        <v>1.1885168651355942E-3</v>
      </c>
      <c r="I63" s="22"/>
    </row>
    <row r="64" spans="1:9" x14ac:dyDescent="0.2">
      <c r="A64" s="20"/>
      <c r="B64" s="21" t="s">
        <v>54</v>
      </c>
      <c r="C64" s="21"/>
      <c r="D64" s="21"/>
      <c r="E64" s="21"/>
      <c r="F64" s="22">
        <v>1050</v>
      </c>
      <c r="G64" s="22"/>
      <c r="H64" s="35">
        <f t="shared" si="3"/>
        <v>7.1311011908135652E-4</v>
      </c>
      <c r="I64" s="22"/>
    </row>
    <row r="65" spans="1:9" x14ac:dyDescent="0.2">
      <c r="A65" s="20"/>
      <c r="B65" s="21" t="s">
        <v>55</v>
      </c>
      <c r="C65" s="21"/>
      <c r="D65" s="21"/>
      <c r="E65" s="21"/>
      <c r="F65" s="22">
        <v>3500</v>
      </c>
      <c r="G65" s="22"/>
      <c r="H65" s="35">
        <f t="shared" si="3"/>
        <v>2.3770337302711883E-3</v>
      </c>
      <c r="I65" s="22"/>
    </row>
    <row r="66" spans="1:9" x14ac:dyDescent="0.2">
      <c r="F66" s="26"/>
      <c r="G66" s="26"/>
      <c r="H66" s="36"/>
      <c r="I66" s="26"/>
    </row>
    <row r="67" spans="1:9" ht="13.5" thickBot="1" x14ac:dyDescent="0.25">
      <c r="B67" s="24" t="s">
        <v>56</v>
      </c>
      <c r="F67" s="37">
        <v>99450</v>
      </c>
      <c r="G67" s="26"/>
      <c r="H67" s="38">
        <f>F67/$F$18</f>
        <v>6.7541715564419916E-2</v>
      </c>
      <c r="I67" s="26"/>
    </row>
    <row r="68" spans="1:9" x14ac:dyDescent="0.2">
      <c r="F68" s="26"/>
      <c r="G68" s="26"/>
      <c r="H68" s="36"/>
      <c r="I68" s="26"/>
    </row>
    <row r="69" spans="1:9" x14ac:dyDescent="0.2">
      <c r="A69" s="39" t="s">
        <v>57</v>
      </c>
      <c r="F69" s="26"/>
      <c r="G69" s="26"/>
      <c r="H69" s="36"/>
      <c r="I69" s="26"/>
    </row>
    <row r="70" spans="1:9" x14ac:dyDescent="0.2">
      <c r="A70" s="20"/>
      <c r="B70" s="21" t="s">
        <v>58</v>
      </c>
      <c r="C70" s="21"/>
      <c r="D70" s="21"/>
      <c r="E70" s="21"/>
      <c r="F70" s="22">
        <v>10700.783333333333</v>
      </c>
      <c r="G70" s="22"/>
      <c r="H70" s="35">
        <f t="shared" ref="H70:H75" si="4">F70/$F$18</f>
        <v>7.2674636924734554E-3</v>
      </c>
      <c r="I70" s="22"/>
    </row>
    <row r="71" spans="1:9" x14ac:dyDescent="0.2">
      <c r="A71" s="20"/>
      <c r="B71" s="21" t="s">
        <v>59</v>
      </c>
      <c r="C71" s="21"/>
      <c r="D71" s="21"/>
      <c r="E71" s="21"/>
      <c r="F71" s="22">
        <v>2000</v>
      </c>
      <c r="G71" s="22"/>
      <c r="H71" s="35">
        <f t="shared" si="4"/>
        <v>1.3583049887263934E-3</v>
      </c>
      <c r="I71" s="22"/>
    </row>
    <row r="72" spans="1:9" x14ac:dyDescent="0.2">
      <c r="A72" s="20"/>
      <c r="B72" s="21" t="s">
        <v>60</v>
      </c>
      <c r="C72" s="21"/>
      <c r="D72" s="21"/>
      <c r="E72" s="21"/>
      <c r="F72" s="22">
        <v>56071.449000000008</v>
      </c>
      <c r="G72" s="22"/>
      <c r="H72" s="35">
        <f t="shared" si="4"/>
        <v>3.8081064450908773E-2</v>
      </c>
      <c r="I72" s="22"/>
    </row>
    <row r="73" spans="1:9" x14ac:dyDescent="0.2">
      <c r="A73" s="20"/>
      <c r="B73" s="21" t="s">
        <v>61</v>
      </c>
      <c r="C73" s="21"/>
      <c r="D73" s="21"/>
      <c r="E73" s="21"/>
      <c r="F73" s="22">
        <v>7311.9302559600828</v>
      </c>
      <c r="G73" s="22"/>
      <c r="H73" s="35">
        <f t="shared" si="4"/>
        <v>4.9659156719450174E-3</v>
      </c>
      <c r="I73" s="22"/>
    </row>
    <row r="74" spans="1:9" x14ac:dyDescent="0.2">
      <c r="A74" s="20"/>
      <c r="B74" s="21" t="s">
        <v>62</v>
      </c>
      <c r="C74" s="21"/>
      <c r="D74" s="21"/>
      <c r="E74" s="21"/>
      <c r="F74" s="22">
        <v>0</v>
      </c>
      <c r="G74" s="22"/>
      <c r="H74" s="35">
        <f t="shared" si="4"/>
        <v>0</v>
      </c>
      <c r="I74" s="22"/>
    </row>
    <row r="75" spans="1:9" x14ac:dyDescent="0.2">
      <c r="A75" s="20"/>
      <c r="B75" s="21" t="s">
        <v>63</v>
      </c>
      <c r="C75" s="21"/>
      <c r="D75" s="21"/>
      <c r="E75" s="21"/>
      <c r="F75" s="22">
        <v>20375</v>
      </c>
      <c r="G75" s="22"/>
      <c r="H75" s="35">
        <f t="shared" si="4"/>
        <v>1.3837732072650133E-2</v>
      </c>
      <c r="I75" s="22"/>
    </row>
    <row r="76" spans="1:9" x14ac:dyDescent="0.2">
      <c r="F76" s="26"/>
      <c r="G76" s="26"/>
      <c r="H76" s="36"/>
      <c r="I76" s="26"/>
    </row>
    <row r="77" spans="1:9" ht="13.5" thickBot="1" x14ac:dyDescent="0.25">
      <c r="B77" s="24" t="s">
        <v>64</v>
      </c>
      <c r="F77" s="37">
        <v>96459.162589293424</v>
      </c>
      <c r="G77" s="26"/>
      <c r="H77" s="38">
        <f>F77/$F$18</f>
        <v>6.5510480876703775E-2</v>
      </c>
      <c r="I77" s="26"/>
    </row>
    <row r="78" spans="1:9" ht="13.5" thickBot="1" x14ac:dyDescent="0.25">
      <c r="F78" s="26"/>
      <c r="G78" s="26"/>
      <c r="H78" s="36"/>
      <c r="I78" s="26"/>
    </row>
    <row r="79" spans="1:9" ht="13.5" thickBot="1" x14ac:dyDescent="0.25">
      <c r="A79" s="24" t="s">
        <v>65</v>
      </c>
      <c r="F79" s="32">
        <v>1453407.7992559602</v>
      </c>
      <c r="G79" s="26"/>
      <c r="H79" s="40">
        <f>F79/$F$18</f>
        <v>0.98708553219160955</v>
      </c>
      <c r="I79" s="26"/>
    </row>
    <row r="80" spans="1:9" ht="13.5" thickBot="1" x14ac:dyDescent="0.25">
      <c r="F80" s="26"/>
      <c r="G80" s="26"/>
      <c r="H80" s="36"/>
      <c r="I80" s="26"/>
    </row>
    <row r="81" spans="1:9" ht="13.5" thickBot="1" x14ac:dyDescent="0.25">
      <c r="A81" s="9" t="s">
        <v>66</v>
      </c>
      <c r="B81" s="10"/>
      <c r="C81" s="10"/>
      <c r="D81" s="10"/>
      <c r="E81" s="10"/>
      <c r="F81" s="41">
        <v>19015.564126727637</v>
      </c>
      <c r="G81" s="42"/>
      <c r="H81" s="43">
        <f>F81/$F$18</f>
        <v>1.2914467808390397E-2</v>
      </c>
      <c r="I81" s="42"/>
    </row>
    <row r="82" spans="1:9" x14ac:dyDescent="0.2">
      <c r="A82" s="24"/>
      <c r="F82" s="26"/>
      <c r="G82" s="26"/>
      <c r="H82" s="36"/>
      <c r="I82" s="26"/>
    </row>
    <row r="83" spans="1:9" x14ac:dyDescent="0.2">
      <c r="A83" s="20"/>
      <c r="B83" s="21" t="s">
        <v>67</v>
      </c>
      <c r="C83" s="21"/>
      <c r="D83" s="21"/>
      <c r="E83" s="21"/>
      <c r="F83" s="22">
        <v>14476.190476190477</v>
      </c>
      <c r="G83" s="22"/>
      <c r="H83" s="35">
        <f>F83/$F$18</f>
        <v>9.8315408707815143E-3</v>
      </c>
      <c r="I83" s="22"/>
    </row>
    <row r="84" spans="1:9" x14ac:dyDescent="0.2">
      <c r="A84" s="20"/>
      <c r="B84" s="21" t="s">
        <v>68</v>
      </c>
      <c r="C84" s="21"/>
      <c r="D84" s="21"/>
      <c r="E84" s="21"/>
      <c r="F84" s="22">
        <v>0</v>
      </c>
      <c r="G84" s="22"/>
      <c r="H84" s="35">
        <f>F84/$F$18</f>
        <v>0</v>
      </c>
      <c r="I84" s="22"/>
    </row>
    <row r="85" spans="1:9" ht="13.5" thickBot="1" x14ac:dyDescent="0.25">
      <c r="A85" s="44"/>
      <c r="F85" s="26"/>
      <c r="G85" s="26"/>
      <c r="H85" s="36"/>
      <c r="I85" s="26"/>
    </row>
    <row r="86" spans="1:9" ht="13.5" thickBot="1" x14ac:dyDescent="0.25">
      <c r="A86" s="9" t="s">
        <v>69</v>
      </c>
      <c r="B86" s="10"/>
      <c r="C86" s="10"/>
      <c r="D86" s="10"/>
      <c r="E86" s="10"/>
      <c r="F86" s="41">
        <v>4539.3736505371598</v>
      </c>
      <c r="G86" s="42"/>
      <c r="H86" s="43">
        <f>F86/$F$18</f>
        <v>3.0829269376088822E-3</v>
      </c>
      <c r="I86" s="42"/>
    </row>
    <row r="87" spans="1:9" x14ac:dyDescent="0.2">
      <c r="A87" s="24"/>
      <c r="F87" s="26"/>
      <c r="G87" s="26"/>
      <c r="H87" s="36"/>
      <c r="I87" s="26"/>
    </row>
    <row r="88" spans="1:9" x14ac:dyDescent="0.2">
      <c r="A88" s="45"/>
      <c r="F88" s="26"/>
      <c r="G88" s="26"/>
      <c r="H88" s="36"/>
      <c r="I88" s="26"/>
    </row>
    <row r="89" spans="1:9" x14ac:dyDescent="0.2">
      <c r="A89" s="9" t="s">
        <v>70</v>
      </c>
      <c r="B89" s="10"/>
      <c r="C89" s="10"/>
      <c r="D89" s="10"/>
      <c r="E89" s="10"/>
      <c r="F89" s="42"/>
      <c r="G89" s="42"/>
      <c r="H89" s="46"/>
      <c r="I89" s="42"/>
    </row>
    <row r="90" spans="1:9" x14ac:dyDescent="0.2">
      <c r="A90" s="20"/>
      <c r="B90" s="21" t="s">
        <v>71</v>
      </c>
      <c r="C90" s="21"/>
      <c r="D90" s="21"/>
      <c r="E90" s="21"/>
      <c r="F90" s="22">
        <v>21000</v>
      </c>
      <c r="G90" s="22"/>
      <c r="H90" s="35">
        <f>F90/$F$18</f>
        <v>1.4262202381627131E-2</v>
      </c>
      <c r="I90" s="22"/>
    </row>
    <row r="91" spans="1:9" x14ac:dyDescent="0.2">
      <c r="A91" s="20"/>
      <c r="B91" s="21" t="s">
        <v>72</v>
      </c>
      <c r="C91" s="21"/>
      <c r="D91" s="21"/>
      <c r="E91" s="21"/>
      <c r="F91" s="22">
        <v>40000</v>
      </c>
      <c r="G91" s="22"/>
      <c r="H91" s="35">
        <f>F91/$F$18</f>
        <v>2.7166099774527868E-2</v>
      </c>
      <c r="I91" s="22"/>
    </row>
    <row r="92" spans="1:9" x14ac:dyDescent="0.2">
      <c r="A92" s="20"/>
      <c r="B92" s="21" t="s">
        <v>73</v>
      </c>
      <c r="C92" s="21"/>
      <c r="D92" s="21"/>
      <c r="E92" s="21"/>
      <c r="F92" s="22">
        <v>10000</v>
      </c>
      <c r="G92" s="22"/>
      <c r="H92" s="35">
        <f>F92/$F$18</f>
        <v>6.791524943631967E-3</v>
      </c>
      <c r="I92" s="22"/>
    </row>
    <row r="93" spans="1:9" x14ac:dyDescent="0.2">
      <c r="A93" s="20"/>
      <c r="B93" s="21" t="s">
        <v>74</v>
      </c>
      <c r="C93" s="21"/>
      <c r="D93" s="21"/>
      <c r="E93" s="21"/>
      <c r="F93" s="22">
        <v>10000</v>
      </c>
      <c r="G93" s="22"/>
      <c r="H93" s="35">
        <f>F93/$F$18</f>
        <v>6.791524943631967E-3</v>
      </c>
      <c r="I93" s="22"/>
    </row>
    <row r="94" spans="1:9" ht="13.5" thickBot="1" x14ac:dyDescent="0.25">
      <c r="F94" s="26"/>
      <c r="G94" s="26"/>
      <c r="H94" s="36"/>
      <c r="I94" s="26"/>
    </row>
    <row r="95" spans="1:9" ht="13.5" thickBot="1" x14ac:dyDescent="0.25">
      <c r="A95" s="24" t="s">
        <v>75</v>
      </c>
      <c r="F95" s="32">
        <v>81000</v>
      </c>
      <c r="G95" s="26"/>
      <c r="H95" s="36">
        <f>F95/$F$18</f>
        <v>5.5011352043418935E-2</v>
      </c>
      <c r="I95" s="26"/>
    </row>
    <row r="97" spans="1:9" s="14" customFormat="1" x14ac:dyDescent="0.2">
      <c r="A97" s="9" t="s">
        <v>76</v>
      </c>
      <c r="B97" s="10"/>
      <c r="C97" s="10"/>
      <c r="D97" s="10"/>
      <c r="E97" s="10"/>
      <c r="F97" s="10"/>
      <c r="G97" s="10"/>
      <c r="H97" s="10"/>
      <c r="I97" s="10"/>
    </row>
    <row r="98" spans="1:9" s="14" customFormat="1" x14ac:dyDescent="0.2">
      <c r="A98" s="13"/>
      <c r="B98" s="13" t="s">
        <v>77</v>
      </c>
      <c r="F98" s="47">
        <v>70</v>
      </c>
    </row>
    <row r="99" spans="1:9" s="14" customFormat="1" x14ac:dyDescent="0.2">
      <c r="A99" s="13"/>
      <c r="B99" s="14" t="s">
        <v>78</v>
      </c>
      <c r="F99" s="48">
        <v>7000</v>
      </c>
    </row>
    <row r="100" spans="1:9" s="14" customFormat="1" x14ac:dyDescent="0.2">
      <c r="A100" s="13"/>
      <c r="B100" s="14" t="s">
        <v>79</v>
      </c>
      <c r="F100" s="49">
        <v>66927.083333333328</v>
      </c>
    </row>
    <row r="101" spans="1:9" s="14" customFormat="1" x14ac:dyDescent="0.2">
      <c r="A101" s="13"/>
      <c r="B101" s="50" t="s">
        <v>80</v>
      </c>
      <c r="F101" s="51">
        <v>17.5</v>
      </c>
    </row>
    <row r="103" spans="1:9" ht="14.25" x14ac:dyDescent="0.2">
      <c r="A103" s="52"/>
    </row>
  </sheetData>
  <mergeCells count="1">
    <mergeCell ref="F4:G4"/>
  </mergeCells>
  <hyperlinks>
    <hyperlink ref="J6" location="Master!A16" display="Master"/>
    <hyperlink ref="J10" location="'II.a. Revenue-Statutory Funding'!E30" display="Funding Levels"/>
    <hyperlink ref="J9" location="Master!A23" display="Master"/>
  </hyperlinks>
  <pageMargins left="0.5" right="0.5" top="1" bottom="1" header="0.5" footer="0.5"/>
  <pageSetup scale="74" fitToHeight="2" orientation="portrait" horizontalDpi="300" verticalDpi="300" r:id="rId1"/>
  <headerFooter alignWithMargins="0"/>
  <rowBreaks count="1" manualBreakCount="1">
    <brk id="48" max="9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Year 1 Budget</vt:lpstr>
      <vt:lpstr>'Year 1 Budget'!Print_Area</vt:lpstr>
      <vt:lpstr>'Year 1 Budget'!Print_Titles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Phan</dc:creator>
  <cp:lastModifiedBy>Phan</cp:lastModifiedBy>
  <dcterms:created xsi:type="dcterms:W3CDTF">2014-05-28T15:27:22Z</dcterms:created>
  <dcterms:modified xsi:type="dcterms:W3CDTF">2014-05-28T15:30:11Z</dcterms:modified>
</cp:coreProperties>
</file>