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28800" windowHeight="12435"/>
  </bookViews>
  <sheets>
    <sheet name="report1401410415745" sheetId="1" r:id="rId1"/>
  </sheets>
  <definedNames>
    <definedName name="_xlnm.Print_Titles" localSheetId="0">report1401410415745!$1:$1</definedName>
  </definedNames>
  <calcPr calcId="152511"/>
</workbook>
</file>

<file path=xl/calcChain.xml><?xml version="1.0" encoding="utf-8"?>
<calcChain xmlns="http://schemas.openxmlformats.org/spreadsheetml/2006/main">
  <c r="M9" i="1" l="1"/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M60" i="1"/>
  <c r="K60" i="1" s="1"/>
  <c r="C60" i="1" l="1"/>
  <c r="E60" i="1"/>
  <c r="G60" i="1"/>
  <c r="I60" i="1" l="1"/>
  <c r="H60" i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  <c r="J60" i="1" l="1"/>
  <c r="F60" i="1"/>
  <c r="D60" i="1"/>
  <c r="B60" i="1"/>
  <c r="L60" i="1" l="1"/>
</calcChain>
</file>

<file path=xl/sharedStrings.xml><?xml version="1.0" encoding="utf-8"?>
<sst xmlns="http://schemas.openxmlformats.org/spreadsheetml/2006/main" count="72" uniqueCount="72">
  <si>
    <t>School Name</t>
  </si>
  <si>
    <t>Total Office Expenses</t>
  </si>
  <si>
    <t>Total General Expenses</t>
  </si>
  <si>
    <t>Total Functional Expenses</t>
  </si>
  <si>
    <t>TOTALS:</t>
  </si>
  <si>
    <t>Achievement Preparatory Academy PCS</t>
  </si>
  <si>
    <t>AppleTree Early Learning PCS</t>
  </si>
  <si>
    <t>BASIS DC PCS</t>
  </si>
  <si>
    <t>Bridges PCS</t>
  </si>
  <si>
    <t>Briya PCS</t>
  </si>
  <si>
    <t>Capital City PCS</t>
  </si>
  <si>
    <t>Carlos Rosario International PCS</t>
  </si>
  <si>
    <t>Cedar Tree Academy PCS</t>
  </si>
  <si>
    <t>Center City PCS</t>
  </si>
  <si>
    <t>César Chávez PCS for Public Policy</t>
  </si>
  <si>
    <t>Community College Preparatory Academy PCS</t>
  </si>
  <si>
    <t>Creative Minds International PCS</t>
  </si>
  <si>
    <t>DC Bilingual PCS</t>
  </si>
  <si>
    <t>DC Prep PCS</t>
  </si>
  <si>
    <t>DC Scholars PCS</t>
  </si>
  <si>
    <t>E.L. Haynes PCS</t>
  </si>
  <si>
    <t>Eagle Academy PCS</t>
  </si>
  <si>
    <t>Early Childhood Academy PCS</t>
  </si>
  <si>
    <t>Elsie Whitlow Stokes Community Freedom PCS</t>
  </si>
  <si>
    <t>Excel Academy PCS</t>
  </si>
  <si>
    <t>Friendship PCS</t>
  </si>
  <si>
    <t>Howard University Middle School of Mathematics and Science PCS</t>
  </si>
  <si>
    <t>Ideal Academy PCS</t>
  </si>
  <si>
    <t>IDEA PCS</t>
  </si>
  <si>
    <t>Ingenuity Prep PCS</t>
  </si>
  <si>
    <t>Inspired Teaching Demonstration PCS</t>
  </si>
  <si>
    <t>KIPP DC PCS</t>
  </si>
  <si>
    <t>Latin American Montessori Bilingual PCS</t>
  </si>
  <si>
    <t>LAYC Career Academy PCS</t>
  </si>
  <si>
    <t>Mary McLeod Bethune Day Academy PCS</t>
  </si>
  <si>
    <t>Maya Angelou PCS</t>
  </si>
  <si>
    <t>Meridian PCS</t>
  </si>
  <si>
    <t>Mundo Verde Bilingual PCS</t>
  </si>
  <si>
    <t>National Collegiate Preparatory PCHS</t>
  </si>
  <si>
    <t>Paul PCS</t>
  </si>
  <si>
    <t>Perry Street Preparatory PCS</t>
  </si>
  <si>
    <t>Potomac Preparatory PCS</t>
  </si>
  <si>
    <t>Richard Wright PCS for Journalism and Media Arts</t>
  </si>
  <si>
    <t>Roots PCS</t>
  </si>
  <si>
    <t>Sela PCS</t>
  </si>
  <si>
    <t>Shining Stars Montessori Academy PCS</t>
  </si>
  <si>
    <t>Somerset Preparatory Academy PCS</t>
  </si>
  <si>
    <t>St. Coletta Special Education PCS</t>
  </si>
  <si>
    <t>The Next Step/El Próximo Paso PCS</t>
  </si>
  <si>
    <t>Thurgood Marshall Academy PCS</t>
  </si>
  <si>
    <t>Two Rivers PCS</t>
  </si>
  <si>
    <t>Washington Latin PCS</t>
  </si>
  <si>
    <t>Washington Mathematics Science Technology PCHS</t>
  </si>
  <si>
    <t>Washington Yu Ying PCS</t>
  </si>
  <si>
    <t>William E. Doar, Jr. PCS for the Performing Arts</t>
  </si>
  <si>
    <t>YouthBuild PCS</t>
  </si>
  <si>
    <t>District of Columbia International School</t>
  </si>
  <si>
    <t>Imagine Hope Community PCS</t>
  </si>
  <si>
    <t>Academy of Hope Adult PCS</t>
  </si>
  <si>
    <t>Democracy Prep Congress Heights PCS</t>
  </si>
  <si>
    <t>Harmony DC PCS</t>
  </si>
  <si>
    <t>Lee Montessori PCS</t>
  </si>
  <si>
    <t>SEED PCS of Washington, DC</t>
  </si>
  <si>
    <t>Total Revenues FY2015</t>
  </si>
  <si>
    <t>Personnel Expense % of Total Revenue</t>
  </si>
  <si>
    <t>Direct Student Costs % of Total Revenue</t>
  </si>
  <si>
    <t>Occupancy Expense % of Total Revenue</t>
  </si>
  <si>
    <t>Other Expense % of Total Revenue</t>
  </si>
  <si>
    <t>Personnel Expense</t>
  </si>
  <si>
    <t>Direct Student Costs</t>
  </si>
  <si>
    <t>Occupancy Expenses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</si>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</sst>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.5"/>
      <color theme="1"/>
      <name val="Verdana"/>
      <family val="2"/>
    </font>
    <font>
      <sz val="8.5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9" fillId="0" borderId="13" xfId="0" applyFont="1" applyBorder="1" applyAlignment="1">
      <alignment vertical="top" wrapText="1"/>
    </xf>
    <xf numFmtId="9" fontId="19" fillId="0" borderId="19" xfId="0" applyNumberFormat="1" applyFont="1" applyBorder="1" applyAlignment="1">
      <alignment horizontal="center" vertical="top" wrapText="1"/>
    </xf>
    <xf numFmtId="37" fontId="19" fillId="0" borderId="15" xfId="0" applyNumberFormat="1" applyFont="1" applyBorder="1" applyAlignment="1">
      <alignment horizontal="right" vertical="top" wrapText="1" indent="1"/>
    </xf>
    <xf numFmtId="37" fontId="19" fillId="0" borderId="11" xfId="0" applyNumberFormat="1" applyFont="1" applyBorder="1" applyAlignment="1">
      <alignment horizontal="right" vertical="top" wrapText="1" indent="1"/>
    </xf>
    <xf numFmtId="0" fontId="19" fillId="0" borderId="12" xfId="0" applyFont="1" applyBorder="1" applyAlignment="1">
      <alignment horizontal="right" vertical="top" wrapText="1" indent="1"/>
    </xf>
    <xf numFmtId="9" fontId="19" fillId="0" borderId="17" xfId="0" applyNumberFormat="1" applyFont="1" applyBorder="1" applyAlignment="1">
      <alignment horizontal="center" vertical="top" wrapText="1"/>
    </xf>
    <xf numFmtId="37" fontId="19" fillId="0" borderId="14" xfId="0" applyNumberFormat="1" applyFont="1" applyBorder="1" applyAlignment="1">
      <alignment horizontal="right" vertical="top" wrapText="1" indent="1"/>
    </xf>
    <xf numFmtId="164" fontId="19" fillId="0" borderId="18" xfId="42" applyNumberFormat="1" applyFont="1" applyBorder="1" applyAlignment="1">
      <alignment horizontal="right" vertical="top" wrapText="1" indent="1"/>
    </xf>
    <xf numFmtId="164" fontId="19" fillId="0" borderId="16" xfId="42" applyNumberFormat="1" applyFont="1" applyBorder="1" applyAlignment="1">
      <alignment horizontal="right" vertical="top" wrapText="1" indent="1"/>
    </xf>
    <xf numFmtId="164" fontId="0" fillId="0" borderId="0" xfId="42" applyNumberFormat="1" applyFont="1"/>
    <xf numFmtId="164" fontId="19" fillId="0" borderId="15" xfId="42" applyNumberFormat="1" applyFont="1" applyBorder="1" applyAlignment="1">
      <alignment horizontal="right" vertical="top" wrapText="1" indent="1"/>
    </xf>
    <xf numFmtId="164" fontId="19" fillId="0" borderId="14" xfId="42" applyNumberFormat="1" applyFont="1" applyBorder="1" applyAlignment="1">
      <alignment horizontal="right" vertical="top" wrapText="1" indent="1"/>
    </xf>
    <xf numFmtId="164" fontId="19" fillId="0" borderId="13" xfId="42" applyNumberFormat="1" applyFont="1" applyBorder="1" applyAlignment="1">
      <alignment horizontal="right" vertical="top" wrapText="1" indent="1"/>
    </xf>
    <xf numFmtId="0" fontId="18" fillId="33" borderId="12" xfId="0" applyFont="1" applyFill="1" applyBorder="1" applyAlignment="1">
      <alignment horizontal="center" vertical="center" wrapText="1"/>
    </xf>
    <xf numFmtId="164" fontId="18" fillId="33" borderId="16" xfId="42" applyNumberFormat="1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164" fontId="18" fillId="33" borderId="14" xfId="42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38" fontId="21" fillId="0" borderId="11" xfId="0" applyNumberFormat="1" applyFont="1" applyBorder="1" applyAlignment="1">
      <alignment horizontal="right" vertical="top" wrapText="1" indent="1"/>
    </xf>
    <xf numFmtId="38" fontId="0" fillId="0" borderId="10" xfId="0" applyNumberFormat="1" applyBorder="1"/>
    <xf numFmtId="38" fontId="21" fillId="35" borderId="11" xfId="0" applyNumberFormat="1" applyFont="1" applyFill="1" applyBorder="1" applyAlignment="1">
      <alignment horizontal="righ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0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6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4.45" customHeight="1" x14ac:dyDescent="0.25"/>
  <cols>
    <col min="1" max="1" width="54.5703125" customWidth="1"/>
    <col min="2" max="2" width="14.7109375" style="12" bestFit="1" customWidth="1"/>
    <col min="3" max="3" width="11.7109375" style="1" customWidth="1"/>
    <col min="4" max="4" width="13.7109375" style="12" bestFit="1" customWidth="1"/>
    <col min="5" max="5" width="13.42578125" style="1" customWidth="1"/>
    <col min="6" max="6" width="14.7109375" style="12" bestFit="1" customWidth="1"/>
    <col min="7" max="7" width="11.7109375" style="1" customWidth="1"/>
    <col min="8" max="8" width="18" hidden="1" customWidth="1"/>
    <col min="9" max="9" width="19.5703125" hidden="1" customWidth="1"/>
    <col min="10" max="10" width="13.7109375" style="12" bestFit="1" customWidth="1"/>
    <col min="11" max="11" width="11.7109375" customWidth="1"/>
    <col min="12" max="12" width="14.7109375" style="12" bestFit="1" customWidth="1"/>
    <col min="13" max="13" width="16.140625" hidden="1" customWidth="1"/>
  </cols>
  <sheetData>
    <row r="1" spans="1:13" s="2" customFormat="1" ht="48" customHeight="1" x14ac:dyDescent="0.25">
      <c r="A1" s="16" t="s">
        <v>0</v>
      </c>
      <c r="B1" s="17" t="s">
        <v>68</v>
      </c>
      <c r="C1" s="18" t="s">
        <v>64</v>
      </c>
      <c r="D1" s="19" t="s">
        <v>69</v>
      </c>
      <c r="E1" s="18" t="s">
        <v>65</v>
      </c>
      <c r="F1" s="17" t="s">
        <v>70</v>
      </c>
      <c r="G1" s="18" t="s">
        <v>66</v>
      </c>
      <c r="H1" s="20" t="s">
        <v>2</v>
      </c>
      <c r="I1" s="21" t="s">
        <v>1</v>
      </c>
      <c r="J1" s="19" t="s">
        <v>71</v>
      </c>
      <c r="K1" s="18" t="s">
        <v>67</v>
      </c>
      <c r="L1" s="19" t="s">
        <v>3</v>
      </c>
      <c r="M1" s="22" t="s">
        <v>63</v>
      </c>
    </row>
    <row r="2" spans="1:13" ht="14.45" customHeight="1" x14ac:dyDescent="0.25">
      <c r="A2" s="3" t="s">
        <v>58</v>
      </c>
      <c r="B2" s="10">
        <v>2494659</v>
      </c>
      <c r="C2" s="4">
        <f>B2/$M2</f>
        <v>0.57782033978627223</v>
      </c>
      <c r="D2" s="13">
        <v>601277</v>
      </c>
      <c r="E2" s="4">
        <f>D2/$M2</f>
        <v>0.13926956768266541</v>
      </c>
      <c r="F2" s="10">
        <v>326290</v>
      </c>
      <c r="G2" s="4">
        <f>F2/$M2</f>
        <v>7.5576260590671018E-2</v>
      </c>
      <c r="H2" s="5">
        <v>212251</v>
      </c>
      <c r="I2" s="6">
        <v>203675</v>
      </c>
      <c r="J2" s="15">
        <f>H2+I2</f>
        <v>415926</v>
      </c>
      <c r="K2" s="4">
        <f>J2/$M2</f>
        <v>9.6338017599176901E-2</v>
      </c>
      <c r="L2" s="13">
        <v>3838152</v>
      </c>
      <c r="M2" s="23">
        <v>4317361</v>
      </c>
    </row>
    <row r="3" spans="1:13" ht="14.45" customHeight="1" x14ac:dyDescent="0.25">
      <c r="A3" s="3" t="s">
        <v>5</v>
      </c>
      <c r="B3" s="10">
        <v>7306014</v>
      </c>
      <c r="C3" s="4">
        <f t="shared" ref="C3:G60" si="0">B3/$M3</f>
        <v>0.58604290088915356</v>
      </c>
      <c r="D3" s="13">
        <v>860196</v>
      </c>
      <c r="E3" s="4">
        <f t="shared" si="0"/>
        <v>6.8999561070269833E-2</v>
      </c>
      <c r="F3" s="10">
        <v>1285438</v>
      </c>
      <c r="G3" s="4">
        <f t="shared" ref="G3" si="1">F3/$M3</f>
        <v>0.10310982355538215</v>
      </c>
      <c r="H3" s="5">
        <v>910890</v>
      </c>
      <c r="I3" s="6">
        <v>191076</v>
      </c>
      <c r="J3" s="15">
        <f t="shared" ref="J3:J59" si="2">H3+I3</f>
        <v>1101966</v>
      </c>
      <c r="K3" s="4">
        <f t="shared" ref="K3" si="3">J3/$M3</f>
        <v>8.8392843391925741E-2</v>
      </c>
      <c r="L3" s="13">
        <v>10553614</v>
      </c>
      <c r="M3" s="23">
        <v>12466688</v>
      </c>
    </row>
    <row r="4" spans="1:13" ht="14.45" customHeight="1" x14ac:dyDescent="0.25">
      <c r="A4" s="3" t="s">
        <v>6</v>
      </c>
      <c r="B4" s="10">
        <v>8339994</v>
      </c>
      <c r="C4" s="4">
        <f t="shared" si="0"/>
        <v>0.63111890651987168</v>
      </c>
      <c r="D4" s="13">
        <v>854026</v>
      </c>
      <c r="E4" s="4">
        <f t="shared" si="0"/>
        <v>6.4627379259450293E-2</v>
      </c>
      <c r="F4" s="10">
        <v>2069921</v>
      </c>
      <c r="G4" s="4">
        <f t="shared" ref="G4" si="4">F4/$M4</f>
        <v>0.15663875514808753</v>
      </c>
      <c r="H4" s="5">
        <v>592752</v>
      </c>
      <c r="I4" s="6">
        <v>372853</v>
      </c>
      <c r="J4" s="15">
        <f t="shared" si="2"/>
        <v>965605</v>
      </c>
      <c r="K4" s="4">
        <f t="shared" ref="K4" si="5">J4/$M4</f>
        <v>7.3070984431178321E-2</v>
      </c>
      <c r="L4" s="13">
        <v>12229546</v>
      </c>
      <c r="M4" s="23">
        <v>13214616</v>
      </c>
    </row>
    <row r="5" spans="1:13" ht="14.45" customHeight="1" x14ac:dyDescent="0.25">
      <c r="A5" s="3" t="s">
        <v>7</v>
      </c>
      <c r="B5" s="10">
        <v>4072936</v>
      </c>
      <c r="C5" s="4">
        <f t="shared" si="0"/>
        <v>0.4894817456974383</v>
      </c>
      <c r="D5" s="13">
        <v>356973</v>
      </c>
      <c r="E5" s="4">
        <f t="shared" si="0"/>
        <v>4.2900690609145746E-2</v>
      </c>
      <c r="F5" s="10">
        <v>2321663</v>
      </c>
      <c r="G5" s="4">
        <f t="shared" ref="G5" si="6">F5/$M5</f>
        <v>0.27901534867259192</v>
      </c>
      <c r="H5" s="5">
        <v>1214997</v>
      </c>
      <c r="I5" s="6">
        <v>148023</v>
      </c>
      <c r="J5" s="15">
        <f t="shared" si="2"/>
        <v>1363020</v>
      </c>
      <c r="K5" s="4">
        <f t="shared" ref="K5" si="7">J5/$M5</f>
        <v>0.16380650445293576</v>
      </c>
      <c r="L5" s="13">
        <v>8114592</v>
      </c>
      <c r="M5" s="23">
        <v>8320915</v>
      </c>
    </row>
    <row r="6" spans="1:13" ht="14.45" customHeight="1" x14ac:dyDescent="0.25">
      <c r="A6" s="3" t="s">
        <v>8</v>
      </c>
      <c r="B6" s="10">
        <v>4581549</v>
      </c>
      <c r="C6" s="4">
        <f t="shared" si="0"/>
        <v>0.62449323083293817</v>
      </c>
      <c r="D6" s="13">
        <v>806271</v>
      </c>
      <c r="E6" s="4">
        <f t="shared" si="0"/>
        <v>0.1098996827747349</v>
      </c>
      <c r="F6" s="10">
        <v>943155</v>
      </c>
      <c r="G6" s="4">
        <f t="shared" ref="G6" si="8">F6/$M6</f>
        <v>0.12855781158866572</v>
      </c>
      <c r="H6" s="5">
        <v>590190</v>
      </c>
      <c r="I6" s="6">
        <v>102030</v>
      </c>
      <c r="J6" s="15">
        <f t="shared" si="2"/>
        <v>692220</v>
      </c>
      <c r="K6" s="4">
        <f t="shared" ref="K6" si="9">J6/$M6</f>
        <v>9.4353831913000702E-2</v>
      </c>
      <c r="L6" s="13">
        <v>7023195</v>
      </c>
      <c r="M6" s="23">
        <v>7336427</v>
      </c>
    </row>
    <row r="7" spans="1:13" ht="14.45" customHeight="1" x14ac:dyDescent="0.25">
      <c r="A7" s="3" t="s">
        <v>9</v>
      </c>
      <c r="B7" s="10">
        <v>3681784</v>
      </c>
      <c r="C7" s="4">
        <f t="shared" si="0"/>
        <v>0.50133838786150697</v>
      </c>
      <c r="D7" s="13">
        <v>314598</v>
      </c>
      <c r="E7" s="4">
        <f t="shared" si="0"/>
        <v>4.2837943275448639E-2</v>
      </c>
      <c r="F7" s="10">
        <v>533472</v>
      </c>
      <c r="G7" s="4">
        <f t="shared" ref="G7" si="10">F7/$M7</f>
        <v>7.2641413089212695E-2</v>
      </c>
      <c r="H7" s="5">
        <v>540323</v>
      </c>
      <c r="I7" s="6">
        <v>55764</v>
      </c>
      <c r="J7" s="15">
        <f t="shared" si="2"/>
        <v>596087</v>
      </c>
      <c r="K7" s="4">
        <f t="shared" ref="K7" si="11">J7/$M7</f>
        <v>8.1167525201153071E-2</v>
      </c>
      <c r="L7" s="13">
        <v>5125941</v>
      </c>
      <c r="M7" s="23">
        <v>7343910</v>
      </c>
    </row>
    <row r="8" spans="1:13" ht="14.45" customHeight="1" x14ac:dyDescent="0.25">
      <c r="A8" s="3" t="s">
        <v>10</v>
      </c>
      <c r="B8" s="10">
        <v>12912762</v>
      </c>
      <c r="C8" s="4">
        <f t="shared" si="0"/>
        <v>0.62179915964796262</v>
      </c>
      <c r="D8" s="13">
        <v>1339493</v>
      </c>
      <c r="E8" s="4">
        <f t="shared" si="0"/>
        <v>6.450174035224443E-2</v>
      </c>
      <c r="F8" s="10">
        <v>3251137</v>
      </c>
      <c r="G8" s="4">
        <f t="shared" ref="G8" si="12">F8/$M8</f>
        <v>0.15655475215142958</v>
      </c>
      <c r="H8" s="5">
        <v>1347745</v>
      </c>
      <c r="I8" s="6">
        <v>348378</v>
      </c>
      <c r="J8" s="15">
        <f t="shared" si="2"/>
        <v>1696123</v>
      </c>
      <c r="K8" s="4">
        <f t="shared" ref="K8" si="13">J8/$M8</f>
        <v>8.167484664083341E-2</v>
      </c>
      <c r="L8" s="13">
        <v>19199515</v>
      </c>
      <c r="M8" s="23">
        <v>20766773</v>
      </c>
    </row>
    <row r="9" spans="1:13" ht="14.45" customHeight="1" x14ac:dyDescent="0.25">
      <c r="A9" s="3" t="s">
        <v>11</v>
      </c>
      <c r="B9" s="10">
        <v>13818786</v>
      </c>
      <c r="C9" s="4">
        <f t="shared" si="0"/>
        <v>0.57548905875035106</v>
      </c>
      <c r="D9" s="13">
        <v>709212</v>
      </c>
      <c r="E9" s="4">
        <f t="shared" si="0"/>
        <v>2.9535427087043247E-2</v>
      </c>
      <c r="F9" s="10">
        <v>5719124</v>
      </c>
      <c r="G9" s="4">
        <f t="shared" ref="G9" si="14">F9/$M9</f>
        <v>0.23817528454645312</v>
      </c>
      <c r="H9" s="5">
        <v>2482717</v>
      </c>
      <c r="I9" s="6">
        <v>1011925</v>
      </c>
      <c r="J9" s="15">
        <f t="shared" si="2"/>
        <v>3494642</v>
      </c>
      <c r="K9" s="4">
        <f t="shared" ref="K9" si="15">J9/$M9</f>
        <v>0.14553581155750181</v>
      </c>
      <c r="L9" s="13">
        <v>23741764</v>
      </c>
      <c r="M9" s="25">
        <f>142563+23869685</f>
        <v>24012248</v>
      </c>
    </row>
    <row r="10" spans="1:13" ht="14.45" customHeight="1" x14ac:dyDescent="0.25">
      <c r="A10" s="3" t="s">
        <v>12</v>
      </c>
      <c r="B10" s="10">
        <v>3810332</v>
      </c>
      <c r="C10" s="4">
        <f t="shared" si="0"/>
        <v>0.50952392414237613</v>
      </c>
      <c r="D10" s="13">
        <v>720237</v>
      </c>
      <c r="E10" s="4">
        <f t="shared" si="0"/>
        <v>9.6311287980294771E-2</v>
      </c>
      <c r="F10" s="10">
        <v>848471</v>
      </c>
      <c r="G10" s="4">
        <f t="shared" ref="G10" si="16">F10/$M10</f>
        <v>0.11345895146171148</v>
      </c>
      <c r="H10" s="5">
        <v>605832</v>
      </c>
      <c r="I10" s="6">
        <v>176984</v>
      </c>
      <c r="J10" s="15">
        <f t="shared" si="2"/>
        <v>782816</v>
      </c>
      <c r="K10" s="4">
        <f t="shared" ref="K10" si="17">J10/$M10</f>
        <v>0.10467945580632824</v>
      </c>
      <c r="L10" s="13">
        <v>6161856</v>
      </c>
      <c r="M10" s="23">
        <v>7478220</v>
      </c>
    </row>
    <row r="11" spans="1:13" ht="14.45" customHeight="1" x14ac:dyDescent="0.25">
      <c r="A11" s="3" t="s">
        <v>13</v>
      </c>
      <c r="B11" s="10">
        <v>16353924</v>
      </c>
      <c r="C11" s="4">
        <f t="shared" si="0"/>
        <v>0.57750667098521524</v>
      </c>
      <c r="D11" s="13">
        <v>2421099</v>
      </c>
      <c r="E11" s="4">
        <f t="shared" si="0"/>
        <v>8.5496350821713113E-2</v>
      </c>
      <c r="F11" s="10">
        <v>3914088</v>
      </c>
      <c r="G11" s="4">
        <f t="shared" ref="G11" si="18">F11/$M11</f>
        <v>0.13821832184270755</v>
      </c>
      <c r="H11" s="5">
        <v>979387</v>
      </c>
      <c r="I11" s="6">
        <v>460441</v>
      </c>
      <c r="J11" s="15">
        <f t="shared" si="2"/>
        <v>1439828</v>
      </c>
      <c r="K11" s="4">
        <f t="shared" ref="K11" si="19">J11/$M11</f>
        <v>5.084469483111824E-2</v>
      </c>
      <c r="L11" s="13">
        <v>24128939</v>
      </c>
      <c r="M11" s="23">
        <v>28318156</v>
      </c>
    </row>
    <row r="12" spans="1:13" ht="14.45" customHeight="1" x14ac:dyDescent="0.25">
      <c r="A12" s="3" t="s">
        <v>14</v>
      </c>
      <c r="B12" s="10">
        <v>17134908</v>
      </c>
      <c r="C12" s="4">
        <f t="shared" si="0"/>
        <v>0.60620527575837002</v>
      </c>
      <c r="D12" s="13">
        <v>1662524</v>
      </c>
      <c r="E12" s="4">
        <f t="shared" si="0"/>
        <v>5.8817404789970766E-2</v>
      </c>
      <c r="F12" s="10">
        <v>5681116</v>
      </c>
      <c r="G12" s="4">
        <f t="shared" ref="G12" si="20">F12/$M12</f>
        <v>0.20098867711430304</v>
      </c>
      <c r="H12" s="5">
        <v>2259684</v>
      </c>
      <c r="I12" s="6">
        <v>1021970</v>
      </c>
      <c r="J12" s="15">
        <f t="shared" si="2"/>
        <v>3281654</v>
      </c>
      <c r="K12" s="4">
        <f t="shared" ref="K12" si="21">J12/$M12</f>
        <v>0.11609960018539686</v>
      </c>
      <c r="L12" s="13">
        <v>27760202</v>
      </c>
      <c r="M12" s="23">
        <v>28265851</v>
      </c>
    </row>
    <row r="13" spans="1:13" ht="14.45" customHeight="1" x14ac:dyDescent="0.25">
      <c r="A13" s="3" t="s">
        <v>15</v>
      </c>
      <c r="B13" s="10">
        <v>1323545</v>
      </c>
      <c r="C13" s="4">
        <f t="shared" si="0"/>
        <v>0.44901731821438651</v>
      </c>
      <c r="D13" s="13">
        <v>890935</v>
      </c>
      <c r="E13" s="4">
        <f t="shared" si="0"/>
        <v>0.30225284701565452</v>
      </c>
      <c r="F13" s="10">
        <v>401714</v>
      </c>
      <c r="G13" s="4">
        <f t="shared" ref="G13" si="22">F13/$M13</f>
        <v>0.13628289402262414</v>
      </c>
      <c r="H13" s="5">
        <v>182909</v>
      </c>
      <c r="I13" s="6">
        <v>108623</v>
      </c>
      <c r="J13" s="15">
        <f t="shared" si="2"/>
        <v>291532</v>
      </c>
      <c r="K13" s="4">
        <f t="shared" ref="K13" si="23">J13/$M13</f>
        <v>9.8903261176368412E-2</v>
      </c>
      <c r="L13" s="13">
        <v>2907726</v>
      </c>
      <c r="M13" s="23">
        <v>2947648</v>
      </c>
    </row>
    <row r="14" spans="1:13" ht="14.45" customHeight="1" x14ac:dyDescent="0.25">
      <c r="A14" s="3" t="s">
        <v>16</v>
      </c>
      <c r="B14" s="10">
        <v>2465283</v>
      </c>
      <c r="C14" s="4">
        <f t="shared" si="0"/>
        <v>0.53613784968376932</v>
      </c>
      <c r="D14" s="13">
        <v>653861</v>
      </c>
      <c r="E14" s="4">
        <f t="shared" si="0"/>
        <v>0.14219853482625691</v>
      </c>
      <c r="F14" s="10">
        <v>603329</v>
      </c>
      <c r="G14" s="4">
        <f t="shared" ref="G14" si="24">F14/$M14</f>
        <v>0.13120907932754935</v>
      </c>
      <c r="H14" s="5">
        <v>277162</v>
      </c>
      <c r="I14" s="6">
        <v>60192</v>
      </c>
      <c r="J14" s="15">
        <f t="shared" si="2"/>
        <v>337354</v>
      </c>
      <c r="K14" s="4">
        <f t="shared" ref="K14" si="25">J14/$M14</f>
        <v>7.3366119890583892E-2</v>
      </c>
      <c r="L14" s="13">
        <v>4059827</v>
      </c>
      <c r="M14" s="23">
        <v>4598226</v>
      </c>
    </row>
    <row r="15" spans="1:13" ht="14.45" customHeight="1" x14ac:dyDescent="0.25">
      <c r="A15" s="3" t="s">
        <v>17</v>
      </c>
      <c r="B15" s="10">
        <v>4627486</v>
      </c>
      <c r="C15" s="4">
        <f t="shared" si="0"/>
        <v>0.56541059808098271</v>
      </c>
      <c r="D15" s="13">
        <v>1019185</v>
      </c>
      <c r="E15" s="4">
        <f t="shared" si="0"/>
        <v>0.12452938818294995</v>
      </c>
      <c r="F15" s="10">
        <v>1331728</v>
      </c>
      <c r="G15" s="4">
        <f t="shared" ref="G15" si="26">F15/$M15</f>
        <v>0.16271753711652306</v>
      </c>
      <c r="H15" s="5">
        <v>1453633</v>
      </c>
      <c r="I15" s="6">
        <v>64020</v>
      </c>
      <c r="J15" s="15">
        <f t="shared" si="2"/>
        <v>1517653</v>
      </c>
      <c r="K15" s="4">
        <f t="shared" ref="K15" si="27">J15/$M15</f>
        <v>0.18543483230622365</v>
      </c>
      <c r="L15" s="13">
        <v>8496052</v>
      </c>
      <c r="M15" s="23">
        <v>8184293</v>
      </c>
    </row>
    <row r="16" spans="1:13" ht="14.45" customHeight="1" x14ac:dyDescent="0.25">
      <c r="A16" s="3" t="s">
        <v>18</v>
      </c>
      <c r="B16" s="10">
        <v>18635835</v>
      </c>
      <c r="C16" s="4">
        <f t="shared" si="0"/>
        <v>0.66963666355716689</v>
      </c>
      <c r="D16" s="13">
        <v>1711070</v>
      </c>
      <c r="E16" s="4">
        <f t="shared" si="0"/>
        <v>6.1483438006011623E-2</v>
      </c>
      <c r="F16" s="10">
        <v>4580879</v>
      </c>
      <c r="G16" s="4">
        <f t="shared" ref="G16" si="28">F16/$M16</f>
        <v>0.16460354632454574</v>
      </c>
      <c r="H16" s="5">
        <v>1337264</v>
      </c>
      <c r="I16" s="6">
        <v>675538</v>
      </c>
      <c r="J16" s="15">
        <f t="shared" si="2"/>
        <v>2012802</v>
      </c>
      <c r="K16" s="4">
        <f t="shared" ref="K16" si="29">J16/$M16</f>
        <v>7.2325496318313226E-2</v>
      </c>
      <c r="L16" s="13">
        <v>26940586</v>
      </c>
      <c r="M16" s="23">
        <v>27829771</v>
      </c>
    </row>
    <row r="17" spans="1:13" ht="14.45" customHeight="1" x14ac:dyDescent="0.25">
      <c r="A17" s="3" t="s">
        <v>19</v>
      </c>
      <c r="B17" s="10">
        <v>3643483</v>
      </c>
      <c r="C17" s="4">
        <f t="shared" si="0"/>
        <v>0.43938264008997285</v>
      </c>
      <c r="D17" s="13">
        <v>987426</v>
      </c>
      <c r="E17" s="4">
        <f t="shared" si="0"/>
        <v>0.11907777332115493</v>
      </c>
      <c r="F17" s="10">
        <v>619583</v>
      </c>
      <c r="G17" s="4">
        <f t="shared" ref="G17" si="30">F17/$M17</f>
        <v>7.4718069027594106E-2</v>
      </c>
      <c r="H17" s="5">
        <v>933197</v>
      </c>
      <c r="I17" s="6">
        <v>65703</v>
      </c>
      <c r="J17" s="15">
        <f t="shared" si="2"/>
        <v>998900</v>
      </c>
      <c r="K17" s="4">
        <f t="shared" ref="K17" si="31">J17/$M17</f>
        <v>0.12046147029802909</v>
      </c>
      <c r="L17" s="13">
        <v>6249392</v>
      </c>
      <c r="M17" s="23">
        <v>8292278</v>
      </c>
    </row>
    <row r="18" spans="1:13" ht="14.45" customHeight="1" x14ac:dyDescent="0.25">
      <c r="A18" s="3" t="s">
        <v>59</v>
      </c>
      <c r="B18" s="10">
        <v>4045195</v>
      </c>
      <c r="C18" s="4">
        <f t="shared" si="0"/>
        <v>0.35774217115240753</v>
      </c>
      <c r="D18" s="13">
        <v>2424188</v>
      </c>
      <c r="E18" s="4">
        <f t="shared" si="0"/>
        <v>0.21438627270171462</v>
      </c>
      <c r="F18" s="10">
        <v>2315358</v>
      </c>
      <c r="G18" s="4">
        <f t="shared" ref="G18" si="32">F18/$M18</f>
        <v>0.2047617476821503</v>
      </c>
      <c r="H18" s="5">
        <v>1903239</v>
      </c>
      <c r="I18" s="6">
        <v>283615</v>
      </c>
      <c r="J18" s="15">
        <f t="shared" si="2"/>
        <v>2186854</v>
      </c>
      <c r="K18" s="4">
        <f t="shared" ref="K18" si="33">J18/$M18</f>
        <v>0.19339732644614835</v>
      </c>
      <c r="L18" s="13">
        <v>10971595</v>
      </c>
      <c r="M18" s="23">
        <v>11307571</v>
      </c>
    </row>
    <row r="19" spans="1:13" ht="14.45" customHeight="1" x14ac:dyDescent="0.25">
      <c r="A19" s="3" t="s">
        <v>56</v>
      </c>
      <c r="B19" s="10">
        <v>1948850</v>
      </c>
      <c r="C19" s="4">
        <f t="shared" si="0"/>
        <v>0.40759869290669309</v>
      </c>
      <c r="D19" s="13">
        <v>419069</v>
      </c>
      <c r="E19" s="4">
        <f t="shared" si="0"/>
        <v>8.7647575050781204E-2</v>
      </c>
      <c r="F19" s="10">
        <v>615249</v>
      </c>
      <c r="G19" s="4">
        <f t="shared" ref="G19" si="34">F19/$M19</f>
        <v>0.1286782914088565</v>
      </c>
      <c r="H19" s="5">
        <v>419387</v>
      </c>
      <c r="I19" s="6">
        <v>93291</v>
      </c>
      <c r="J19" s="15">
        <f t="shared" si="2"/>
        <v>512678</v>
      </c>
      <c r="K19" s="4">
        <f t="shared" ref="K19" si="35">J19/$M19</f>
        <v>0.10722573963209975</v>
      </c>
      <c r="L19" s="13">
        <v>3495846</v>
      </c>
      <c r="M19" s="23">
        <v>4781296</v>
      </c>
    </row>
    <row r="20" spans="1:13" ht="14.45" customHeight="1" x14ac:dyDescent="0.25">
      <c r="A20" s="3" t="s">
        <v>20</v>
      </c>
      <c r="B20" s="10">
        <v>17617476</v>
      </c>
      <c r="C20" s="4">
        <f t="shared" si="0"/>
        <v>0.65690553612811986</v>
      </c>
      <c r="D20" s="13">
        <v>1619850</v>
      </c>
      <c r="E20" s="4">
        <f t="shared" si="0"/>
        <v>6.0399595986231791E-2</v>
      </c>
      <c r="F20" s="10">
        <v>6595471</v>
      </c>
      <c r="G20" s="4">
        <f t="shared" ref="G20" si="36">F20/$M20</f>
        <v>0.24592634116671802</v>
      </c>
      <c r="H20" s="5">
        <v>1947794</v>
      </c>
      <c r="I20" s="6">
        <v>224602</v>
      </c>
      <c r="J20" s="15">
        <f t="shared" si="2"/>
        <v>2172396</v>
      </c>
      <c r="K20" s="4">
        <f t="shared" ref="K20" si="37">J20/$M20</f>
        <v>8.1002463636821925E-2</v>
      </c>
      <c r="L20" s="13">
        <v>28005193</v>
      </c>
      <c r="M20" s="23">
        <v>26818888</v>
      </c>
    </row>
    <row r="21" spans="1:13" ht="14.45" customHeight="1" x14ac:dyDescent="0.25">
      <c r="A21" s="3" t="s">
        <v>21</v>
      </c>
      <c r="B21" s="10">
        <v>12439823</v>
      </c>
      <c r="C21" s="4">
        <f t="shared" si="0"/>
        <v>0.61313321445082891</v>
      </c>
      <c r="D21" s="13">
        <v>2489641</v>
      </c>
      <c r="E21" s="4">
        <f t="shared" si="0"/>
        <v>0.12270926918804038</v>
      </c>
      <c r="F21" s="10">
        <v>2250418</v>
      </c>
      <c r="G21" s="4">
        <f t="shared" ref="G21" si="38">F21/$M21</f>
        <v>0.1109184609940194</v>
      </c>
      <c r="H21" s="5">
        <v>1492139</v>
      </c>
      <c r="I21" s="6">
        <v>368130</v>
      </c>
      <c r="J21" s="15">
        <f t="shared" si="2"/>
        <v>1860269</v>
      </c>
      <c r="K21" s="4">
        <f t="shared" ref="K21" si="39">J21/$M21</f>
        <v>9.1688821594425332E-2</v>
      </c>
      <c r="L21" s="13">
        <v>19040151</v>
      </c>
      <c r="M21" s="23">
        <v>20288940</v>
      </c>
    </row>
    <row r="22" spans="1:13" ht="14.45" customHeight="1" x14ac:dyDescent="0.25">
      <c r="A22" s="3" t="s">
        <v>22</v>
      </c>
      <c r="B22" s="10">
        <v>3078602</v>
      </c>
      <c r="C22" s="4">
        <f t="shared" si="0"/>
        <v>0.60748976418101708</v>
      </c>
      <c r="D22" s="13">
        <v>545370</v>
      </c>
      <c r="E22" s="4">
        <f t="shared" si="0"/>
        <v>0.10761595447914388</v>
      </c>
      <c r="F22" s="10">
        <v>513779</v>
      </c>
      <c r="G22" s="4">
        <f t="shared" ref="G22" si="40">F22/$M22</f>
        <v>0.10138221294963064</v>
      </c>
      <c r="H22" s="5">
        <v>199470</v>
      </c>
      <c r="I22" s="6">
        <v>80008</v>
      </c>
      <c r="J22" s="15">
        <f t="shared" si="2"/>
        <v>279478</v>
      </c>
      <c r="K22" s="4">
        <f t="shared" ref="K22" si="41">J22/$M22</f>
        <v>5.5148416168696791E-2</v>
      </c>
      <c r="L22" s="13">
        <v>4417229</v>
      </c>
      <c r="M22" s="23">
        <v>5067743</v>
      </c>
    </row>
    <row r="23" spans="1:13" ht="14.45" customHeight="1" x14ac:dyDescent="0.25">
      <c r="A23" s="3" t="s">
        <v>23</v>
      </c>
      <c r="B23" s="10">
        <v>4872132</v>
      </c>
      <c r="C23" s="4">
        <f t="shared" si="0"/>
        <v>0.59372670155000884</v>
      </c>
      <c r="D23" s="13">
        <v>706980</v>
      </c>
      <c r="E23" s="4">
        <f t="shared" si="0"/>
        <v>8.6153844654008799E-2</v>
      </c>
      <c r="F23" s="10">
        <v>985136</v>
      </c>
      <c r="G23" s="4">
        <f t="shared" ref="G23" si="42">F23/$M23</f>
        <v>0.12005043128104277</v>
      </c>
      <c r="H23" s="5">
        <v>573388</v>
      </c>
      <c r="I23" s="6">
        <v>95182</v>
      </c>
      <c r="J23" s="15">
        <f t="shared" si="2"/>
        <v>668570</v>
      </c>
      <c r="K23" s="4">
        <f t="shared" ref="K23" si="43">J23/$M23</f>
        <v>8.1473133497879241E-2</v>
      </c>
      <c r="L23" s="13">
        <v>7232818</v>
      </c>
      <c r="M23" s="23">
        <v>8206018</v>
      </c>
    </row>
    <row r="24" spans="1:13" ht="14.45" customHeight="1" x14ac:dyDescent="0.25">
      <c r="A24" s="3" t="s">
        <v>24</v>
      </c>
      <c r="B24" s="10">
        <v>7327115</v>
      </c>
      <c r="C24" s="4">
        <f t="shared" si="0"/>
        <v>0.53720975127073001</v>
      </c>
      <c r="D24" s="13">
        <v>1295854</v>
      </c>
      <c r="E24" s="4">
        <f t="shared" si="0"/>
        <v>9.5009482589420338E-2</v>
      </c>
      <c r="F24" s="10">
        <v>2068174</v>
      </c>
      <c r="G24" s="4">
        <f t="shared" ref="G24" si="44">F24/$M24</f>
        <v>0.15163447552339371</v>
      </c>
      <c r="H24" s="5">
        <v>1188593</v>
      </c>
      <c r="I24" s="6">
        <v>178543</v>
      </c>
      <c r="J24" s="15">
        <f t="shared" si="2"/>
        <v>1367136</v>
      </c>
      <c r="K24" s="4">
        <f t="shared" ref="K24" si="45">J24/$M24</f>
        <v>0.10023573951183526</v>
      </c>
      <c r="L24" s="13">
        <v>12058279</v>
      </c>
      <c r="M24" s="23">
        <v>13639207</v>
      </c>
    </row>
    <row r="25" spans="1:13" ht="14.45" customHeight="1" x14ac:dyDescent="0.25">
      <c r="A25" s="3" t="s">
        <v>25</v>
      </c>
      <c r="B25" s="10">
        <v>46134262</v>
      </c>
      <c r="C25" s="4">
        <f t="shared" si="0"/>
        <v>0.52590812368631301</v>
      </c>
      <c r="D25" s="13">
        <v>6051727</v>
      </c>
      <c r="E25" s="4">
        <f t="shared" si="0"/>
        <v>6.8986741169324434E-2</v>
      </c>
      <c r="F25" s="10">
        <v>14693364</v>
      </c>
      <c r="G25" s="4">
        <f t="shared" ref="G25" si="46">F25/$M25</f>
        <v>0.16749719529229748</v>
      </c>
      <c r="H25" s="5">
        <v>3468386</v>
      </c>
      <c r="I25" s="6">
        <v>3753957</v>
      </c>
      <c r="J25" s="15">
        <f t="shared" si="2"/>
        <v>7222343</v>
      </c>
      <c r="K25" s="4">
        <f t="shared" ref="K25" si="47">J25/$M25</f>
        <v>8.2331193587728294E-2</v>
      </c>
      <c r="L25" s="13">
        <v>74101696</v>
      </c>
      <c r="M25" s="23">
        <v>87723045</v>
      </c>
    </row>
    <row r="26" spans="1:13" ht="14.45" customHeight="1" x14ac:dyDescent="0.25">
      <c r="A26" s="3" t="s">
        <v>60</v>
      </c>
      <c r="B26" s="10">
        <v>912518</v>
      </c>
      <c r="C26" s="4">
        <f t="shared" si="0"/>
        <v>0.4801720481709621</v>
      </c>
      <c r="D26" s="13">
        <v>373995</v>
      </c>
      <c r="E26" s="4">
        <f t="shared" si="0"/>
        <v>0.19679824962981438</v>
      </c>
      <c r="F26" s="10">
        <v>453993</v>
      </c>
      <c r="G26" s="4">
        <f t="shared" ref="G26" si="48">F26/$M26</f>
        <v>0.23889364227914364</v>
      </c>
      <c r="H26" s="5">
        <v>172701</v>
      </c>
      <c r="I26" s="6">
        <v>18855</v>
      </c>
      <c r="J26" s="15">
        <f t="shared" si="2"/>
        <v>191556</v>
      </c>
      <c r="K26" s="4">
        <f t="shared" ref="K26" si="49">J26/$M26</f>
        <v>0.10079783287500829</v>
      </c>
      <c r="L26" s="13">
        <v>1932062</v>
      </c>
      <c r="M26" s="23">
        <v>1900398</v>
      </c>
    </row>
    <row r="27" spans="1:13" ht="14.45" customHeight="1" x14ac:dyDescent="0.25">
      <c r="A27" s="3" t="s">
        <v>26</v>
      </c>
      <c r="B27" s="10">
        <v>4375449</v>
      </c>
      <c r="C27" s="4">
        <f t="shared" si="0"/>
        <v>0.62745960435238757</v>
      </c>
      <c r="D27" s="13">
        <v>465555</v>
      </c>
      <c r="E27" s="4">
        <f t="shared" si="0"/>
        <v>6.6762738202245264E-2</v>
      </c>
      <c r="F27" s="10">
        <v>1149602</v>
      </c>
      <c r="G27" s="4">
        <f t="shared" ref="G27" si="50">F27/$M27</f>
        <v>0.16485823879622719</v>
      </c>
      <c r="H27" s="5">
        <v>631804</v>
      </c>
      <c r="I27" s="6">
        <v>117304</v>
      </c>
      <c r="J27" s="15">
        <f t="shared" si="2"/>
        <v>749108</v>
      </c>
      <c r="K27" s="4">
        <f t="shared" ref="K27" si="51">J27/$M27</f>
        <v>0.10742554862305752</v>
      </c>
      <c r="L27" s="13">
        <v>6739714</v>
      </c>
      <c r="M27" s="23">
        <v>6973276</v>
      </c>
    </row>
    <row r="28" spans="1:13" ht="14.45" customHeight="1" x14ac:dyDescent="0.25">
      <c r="A28" s="3" t="s">
        <v>27</v>
      </c>
      <c r="B28" s="10">
        <v>3223353</v>
      </c>
      <c r="C28" s="4">
        <f t="shared" si="0"/>
        <v>0.58965237734863296</v>
      </c>
      <c r="D28" s="13">
        <v>491364</v>
      </c>
      <c r="E28" s="4">
        <f t="shared" si="0"/>
        <v>8.9885889241275677E-2</v>
      </c>
      <c r="F28" s="10">
        <v>960267</v>
      </c>
      <c r="G28" s="4">
        <f t="shared" ref="G28" si="52">F28/$M28</f>
        <v>0.17566295700143289</v>
      </c>
      <c r="H28" s="5">
        <v>370039</v>
      </c>
      <c r="I28" s="6">
        <v>84021</v>
      </c>
      <c r="J28" s="15">
        <f t="shared" si="2"/>
        <v>454060</v>
      </c>
      <c r="K28" s="4">
        <f t="shared" ref="K28" si="53">J28/$M28</f>
        <v>8.3061817448762301E-2</v>
      </c>
      <c r="L28" s="13">
        <v>5129044</v>
      </c>
      <c r="M28" s="23">
        <v>5466531</v>
      </c>
    </row>
    <row r="29" spans="1:13" ht="14.45" customHeight="1" x14ac:dyDescent="0.25">
      <c r="A29" s="3" t="s">
        <v>28</v>
      </c>
      <c r="B29" s="10">
        <v>3518301</v>
      </c>
      <c r="C29" s="4">
        <f t="shared" si="0"/>
        <v>0.66909870909989577</v>
      </c>
      <c r="D29" s="13">
        <v>401591</v>
      </c>
      <c r="E29" s="4">
        <f t="shared" si="0"/>
        <v>7.6373232331780672E-2</v>
      </c>
      <c r="F29" s="10">
        <v>1220217</v>
      </c>
      <c r="G29" s="4">
        <f t="shared" ref="G29" si="54">F29/$M29</f>
        <v>0.23205678522722972</v>
      </c>
      <c r="H29" s="5">
        <v>491829</v>
      </c>
      <c r="I29" s="6">
        <v>139871</v>
      </c>
      <c r="J29" s="15">
        <f t="shared" si="2"/>
        <v>631700</v>
      </c>
      <c r="K29" s="4">
        <f t="shared" ref="K29" si="55">J29/$M29</f>
        <v>0.1201345918209966</v>
      </c>
      <c r="L29" s="13">
        <v>5771809</v>
      </c>
      <c r="M29" s="23">
        <v>5258269</v>
      </c>
    </row>
    <row r="30" spans="1:13" ht="14.45" customHeight="1" x14ac:dyDescent="0.25">
      <c r="A30" s="3" t="s">
        <v>57</v>
      </c>
      <c r="B30" s="10">
        <v>8003403</v>
      </c>
      <c r="C30" s="4">
        <f t="shared" si="0"/>
        <v>0.498593380847353</v>
      </c>
      <c r="D30" s="13">
        <v>1303954</v>
      </c>
      <c r="E30" s="4">
        <f t="shared" si="0"/>
        <v>8.1233299551382004E-2</v>
      </c>
      <c r="F30" s="10">
        <v>3368887</v>
      </c>
      <c r="G30" s="4">
        <f t="shared" ref="G30" si="56">F30/$M30</f>
        <v>0.20987381980173891</v>
      </c>
      <c r="H30" s="5">
        <v>2404449</v>
      </c>
      <c r="I30" s="6">
        <v>286534</v>
      </c>
      <c r="J30" s="15">
        <f t="shared" si="2"/>
        <v>2690983</v>
      </c>
      <c r="K30" s="4">
        <f t="shared" ref="K30" si="57">J30/$M30</f>
        <v>0.16764197826508956</v>
      </c>
      <c r="L30" s="13">
        <v>15367227</v>
      </c>
      <c r="M30" s="23">
        <v>16051964</v>
      </c>
    </row>
    <row r="31" spans="1:13" ht="14.45" customHeight="1" x14ac:dyDescent="0.25">
      <c r="A31" s="3" t="s">
        <v>29</v>
      </c>
      <c r="B31" s="10">
        <v>2482352</v>
      </c>
      <c r="C31" s="4">
        <f t="shared" si="0"/>
        <v>0.52520566227675047</v>
      </c>
      <c r="D31" s="13">
        <v>565274</v>
      </c>
      <c r="E31" s="4">
        <f t="shared" si="0"/>
        <v>0.11959831060938492</v>
      </c>
      <c r="F31" s="10">
        <v>493978</v>
      </c>
      <c r="G31" s="4">
        <f t="shared" ref="G31" si="58">F31/$M31</f>
        <v>0.10451380087922447</v>
      </c>
      <c r="H31" s="5">
        <v>407255</v>
      </c>
      <c r="I31" s="6">
        <v>138488</v>
      </c>
      <c r="J31" s="15">
        <f t="shared" si="2"/>
        <v>545743</v>
      </c>
      <c r="K31" s="4">
        <f t="shared" ref="K31" si="59">J31/$M31</f>
        <v>0.11546602325049012</v>
      </c>
      <c r="L31" s="13">
        <v>4087347</v>
      </c>
      <c r="M31" s="23">
        <v>4726438</v>
      </c>
    </row>
    <row r="32" spans="1:13" ht="14.45" customHeight="1" x14ac:dyDescent="0.25">
      <c r="A32" s="3" t="s">
        <v>30</v>
      </c>
      <c r="B32" s="10">
        <v>2631421</v>
      </c>
      <c r="C32" s="4">
        <f t="shared" si="0"/>
        <v>0.47126909422459085</v>
      </c>
      <c r="D32" s="13">
        <v>625531</v>
      </c>
      <c r="E32" s="4">
        <f t="shared" si="0"/>
        <v>0.11202822649032691</v>
      </c>
      <c r="F32" s="10">
        <v>1072638</v>
      </c>
      <c r="G32" s="4">
        <f t="shared" ref="G32" si="60">F32/$M32</f>
        <v>0.19210196266233215</v>
      </c>
      <c r="H32" s="5">
        <v>507887</v>
      </c>
      <c r="I32" s="6">
        <v>81148</v>
      </c>
      <c r="J32" s="15">
        <f t="shared" si="2"/>
        <v>589035</v>
      </c>
      <c r="K32" s="4">
        <f t="shared" ref="K32" si="61">J32/$M32</f>
        <v>0.10549204818103294</v>
      </c>
      <c r="L32" s="13">
        <v>4918625</v>
      </c>
      <c r="M32" s="23">
        <v>5583691</v>
      </c>
    </row>
    <row r="33" spans="1:13" ht="14.45" customHeight="1" x14ac:dyDescent="0.25">
      <c r="A33" s="3" t="s">
        <v>31</v>
      </c>
      <c r="B33" s="10">
        <v>52064165</v>
      </c>
      <c r="C33" s="4">
        <f t="shared" si="0"/>
        <v>0.48950108401337533</v>
      </c>
      <c r="D33" s="13">
        <v>10651802</v>
      </c>
      <c r="E33" s="4">
        <f t="shared" si="0"/>
        <v>0.10014697490482828</v>
      </c>
      <c r="F33" s="10">
        <v>18165574</v>
      </c>
      <c r="G33" s="4">
        <f t="shared" ref="G33" si="62">F33/$M33</f>
        <v>0.17079056515599905</v>
      </c>
      <c r="H33" s="5">
        <v>4864075</v>
      </c>
      <c r="I33" s="6">
        <v>3393652</v>
      </c>
      <c r="J33" s="15">
        <f t="shared" si="2"/>
        <v>8257727</v>
      </c>
      <c r="K33" s="4">
        <f t="shared" ref="K33" si="63">J33/$M33</f>
        <v>7.7638166635084188E-2</v>
      </c>
      <c r="L33" s="13">
        <v>89139268</v>
      </c>
      <c r="M33" s="23">
        <v>106361695</v>
      </c>
    </row>
    <row r="34" spans="1:13" ht="14.45" customHeight="1" x14ac:dyDescent="0.25">
      <c r="A34" s="3" t="s">
        <v>32</v>
      </c>
      <c r="B34" s="10">
        <v>4640117</v>
      </c>
      <c r="C34" s="4">
        <f t="shared" si="0"/>
        <v>0.62000022180483128</v>
      </c>
      <c r="D34" s="13">
        <v>519531</v>
      </c>
      <c r="E34" s="4">
        <f t="shared" si="0"/>
        <v>6.9418364932282053E-2</v>
      </c>
      <c r="F34" s="10">
        <v>1209671</v>
      </c>
      <c r="G34" s="4">
        <f t="shared" ref="G34" si="64">F34/$M34</f>
        <v>0.16163305544038481</v>
      </c>
      <c r="H34" s="5">
        <v>345418</v>
      </c>
      <c r="I34" s="6">
        <v>49209</v>
      </c>
      <c r="J34" s="15">
        <f t="shared" si="2"/>
        <v>394627</v>
      </c>
      <c r="K34" s="4">
        <f t="shared" ref="K34" si="65">J34/$M34</f>
        <v>5.2729021171271144E-2</v>
      </c>
      <c r="L34" s="13">
        <v>6763946</v>
      </c>
      <c r="M34" s="23">
        <v>7484057</v>
      </c>
    </row>
    <row r="35" spans="1:13" ht="14.45" customHeight="1" x14ac:dyDescent="0.25">
      <c r="A35" s="3" t="s">
        <v>33</v>
      </c>
      <c r="B35" s="10">
        <v>1484976</v>
      </c>
      <c r="C35" s="4">
        <f t="shared" si="0"/>
        <v>0.40883201550558335</v>
      </c>
      <c r="D35" s="13">
        <v>211378</v>
      </c>
      <c r="E35" s="4">
        <f t="shared" si="0"/>
        <v>5.8194943065436204E-2</v>
      </c>
      <c r="F35" s="10">
        <v>581759</v>
      </c>
      <c r="G35" s="4">
        <f t="shared" ref="G35" si="66">F35/$M35</f>
        <v>0.16016535250974606</v>
      </c>
      <c r="H35" s="5">
        <v>642280</v>
      </c>
      <c r="I35" s="6">
        <v>108963</v>
      </c>
      <c r="J35" s="15">
        <f t="shared" si="2"/>
        <v>751243</v>
      </c>
      <c r="K35" s="4">
        <f t="shared" ref="K35" si="67">J35/$M35</f>
        <v>0.20682636609915644</v>
      </c>
      <c r="L35" s="13">
        <v>3029356</v>
      </c>
      <c r="M35" s="23">
        <v>3632240</v>
      </c>
    </row>
    <row r="36" spans="1:13" ht="14.45" customHeight="1" x14ac:dyDescent="0.25">
      <c r="A36" s="3" t="s">
        <v>61</v>
      </c>
      <c r="B36" s="10">
        <v>1023134</v>
      </c>
      <c r="C36" s="4">
        <f t="shared" si="0"/>
        <v>0.56190405056144599</v>
      </c>
      <c r="D36" s="13">
        <v>378145</v>
      </c>
      <c r="E36" s="4">
        <f t="shared" si="0"/>
        <v>0.2076768118345769</v>
      </c>
      <c r="F36" s="10">
        <v>177245</v>
      </c>
      <c r="G36" s="4">
        <f t="shared" ref="G36" si="68">F36/$M36</f>
        <v>9.7342756121645349E-2</v>
      </c>
      <c r="H36" s="5">
        <v>154242</v>
      </c>
      <c r="I36" s="6">
        <v>51679</v>
      </c>
      <c r="J36" s="15">
        <f t="shared" si="2"/>
        <v>205921</v>
      </c>
      <c r="K36" s="4">
        <f t="shared" ref="K36" si="69">J36/$M36</f>
        <v>0.11309158330742945</v>
      </c>
      <c r="L36" s="13">
        <v>1784445</v>
      </c>
      <c r="M36" s="23">
        <v>1820834</v>
      </c>
    </row>
    <row r="37" spans="1:13" ht="14.45" customHeight="1" x14ac:dyDescent="0.25">
      <c r="A37" s="3" t="s">
        <v>34</v>
      </c>
      <c r="B37" s="10">
        <v>4902806</v>
      </c>
      <c r="C37" s="4">
        <f t="shared" si="0"/>
        <v>0.67166087222649795</v>
      </c>
      <c r="D37" s="13">
        <v>819874</v>
      </c>
      <c r="E37" s="4">
        <f t="shared" si="0"/>
        <v>0.11231879987823867</v>
      </c>
      <c r="F37" s="10">
        <v>589249</v>
      </c>
      <c r="G37" s="4">
        <f t="shared" ref="G37" si="70">F37/$M37</f>
        <v>8.07242826452019E-2</v>
      </c>
      <c r="H37" s="5">
        <v>310530</v>
      </c>
      <c r="I37" s="6">
        <v>94071</v>
      </c>
      <c r="J37" s="15">
        <f t="shared" si="2"/>
        <v>404601</v>
      </c>
      <c r="K37" s="4">
        <f t="shared" ref="K37" si="71">J37/$M37</f>
        <v>5.5428393569664662E-2</v>
      </c>
      <c r="L37" s="13">
        <v>6716530</v>
      </c>
      <c r="M37" s="23">
        <v>7299526</v>
      </c>
    </row>
    <row r="38" spans="1:13" ht="14.45" customHeight="1" x14ac:dyDescent="0.25">
      <c r="A38" s="3" t="s">
        <v>35</v>
      </c>
      <c r="B38" s="10">
        <v>6407383</v>
      </c>
      <c r="C38" s="4">
        <f t="shared" si="0"/>
        <v>0.52920605913389995</v>
      </c>
      <c r="D38" s="13">
        <v>1032306</v>
      </c>
      <c r="E38" s="4">
        <f t="shared" si="0"/>
        <v>8.5261422655751928E-2</v>
      </c>
      <c r="F38" s="10">
        <v>1723589</v>
      </c>
      <c r="G38" s="4">
        <f t="shared" ref="G38" si="72">F38/$M38</f>
        <v>0.1423566754565069</v>
      </c>
      <c r="H38" s="5">
        <v>480018</v>
      </c>
      <c r="I38" s="6">
        <v>309441</v>
      </c>
      <c r="J38" s="15">
        <f t="shared" si="2"/>
        <v>789459</v>
      </c>
      <c r="K38" s="4">
        <f t="shared" ref="K38" si="73">J38/$M38</f>
        <v>6.5203919640481847E-2</v>
      </c>
      <c r="L38" s="13">
        <v>9952737</v>
      </c>
      <c r="M38" s="23">
        <v>12107539</v>
      </c>
    </row>
    <row r="39" spans="1:13" ht="14.45" customHeight="1" x14ac:dyDescent="0.25">
      <c r="A39" s="3" t="s">
        <v>36</v>
      </c>
      <c r="B39" s="10">
        <v>8403388</v>
      </c>
      <c r="C39" s="4">
        <f t="shared" si="0"/>
        <v>0.65906511502676723</v>
      </c>
      <c r="D39" s="13">
        <v>1522643</v>
      </c>
      <c r="E39" s="4">
        <f t="shared" si="0"/>
        <v>0.11941860639300506</v>
      </c>
      <c r="F39" s="10">
        <v>2049196</v>
      </c>
      <c r="G39" s="4">
        <f t="shared" ref="G39" si="74">F39/$M39</f>
        <v>0.16071536830768629</v>
      </c>
      <c r="H39" s="5">
        <v>911277</v>
      </c>
      <c r="I39" s="6">
        <v>875516</v>
      </c>
      <c r="J39" s="15">
        <f t="shared" si="2"/>
        <v>1786793</v>
      </c>
      <c r="K39" s="4">
        <f t="shared" ref="K39" si="75">J39/$M39</f>
        <v>0.14013549464501968</v>
      </c>
      <c r="L39" s="13">
        <v>13762020</v>
      </c>
      <c r="M39" s="23">
        <v>12750467</v>
      </c>
    </row>
    <row r="40" spans="1:13" ht="14.45" customHeight="1" x14ac:dyDescent="0.25">
      <c r="A40" s="3" t="s">
        <v>37</v>
      </c>
      <c r="B40" s="10">
        <v>5139480</v>
      </c>
      <c r="C40" s="4">
        <f t="shared" si="0"/>
        <v>0.57988916903403487</v>
      </c>
      <c r="D40" s="13">
        <v>856095</v>
      </c>
      <c r="E40" s="4">
        <f t="shared" si="0"/>
        <v>9.6593472134183234E-2</v>
      </c>
      <c r="F40" s="10">
        <v>1290844</v>
      </c>
      <c r="G40" s="4">
        <f t="shared" ref="G40" si="76">F40/$M40</f>
        <v>0.14564634058553971</v>
      </c>
      <c r="H40" s="5">
        <v>743609</v>
      </c>
      <c r="I40" s="6">
        <v>146529</v>
      </c>
      <c r="J40" s="15">
        <f t="shared" si="2"/>
        <v>890138</v>
      </c>
      <c r="K40" s="4">
        <f t="shared" ref="K40" si="77">J40/$M40</f>
        <v>0.10043455469145082</v>
      </c>
      <c r="L40" s="13">
        <v>8176557</v>
      </c>
      <c r="M40" s="23">
        <v>8862866</v>
      </c>
    </row>
    <row r="41" spans="1:13" ht="14.45" customHeight="1" x14ac:dyDescent="0.25">
      <c r="A41" s="3" t="s">
        <v>38</v>
      </c>
      <c r="B41" s="10">
        <v>3643923</v>
      </c>
      <c r="C41" s="4">
        <f t="shared" si="0"/>
        <v>0.55076592694095816</v>
      </c>
      <c r="D41" s="13">
        <v>746001</v>
      </c>
      <c r="E41" s="4">
        <f t="shared" si="0"/>
        <v>0.11275538266420056</v>
      </c>
      <c r="F41" s="10">
        <v>851466</v>
      </c>
      <c r="G41" s="4">
        <f t="shared" ref="G41" si="78">F41/$M41</f>
        <v>0.12869604016020916</v>
      </c>
      <c r="H41" s="5">
        <v>623399</v>
      </c>
      <c r="I41" s="6">
        <v>135937</v>
      </c>
      <c r="J41" s="15">
        <f t="shared" si="2"/>
        <v>759336</v>
      </c>
      <c r="K41" s="4">
        <f t="shared" ref="K41" si="79">J41/$M41</f>
        <v>0.11477092021418657</v>
      </c>
      <c r="L41" s="13">
        <v>6000726</v>
      </c>
      <c r="M41" s="23">
        <v>6616101</v>
      </c>
    </row>
    <row r="42" spans="1:13" ht="14.45" customHeight="1" x14ac:dyDescent="0.25">
      <c r="A42" s="3" t="s">
        <v>39</v>
      </c>
      <c r="B42" s="10">
        <v>8626813</v>
      </c>
      <c r="C42" s="4">
        <f t="shared" si="0"/>
        <v>0.64276411997560023</v>
      </c>
      <c r="D42" s="13">
        <v>848072</v>
      </c>
      <c r="E42" s="4">
        <f t="shared" si="0"/>
        <v>6.3187906444239286E-2</v>
      </c>
      <c r="F42" s="10">
        <v>821332</v>
      </c>
      <c r="G42" s="4">
        <f t="shared" ref="G42" si="80">F42/$M42</f>
        <v>6.1195570158736452E-2</v>
      </c>
      <c r="H42" s="5">
        <v>1450519</v>
      </c>
      <c r="I42" s="6">
        <v>789283</v>
      </c>
      <c r="J42" s="15">
        <f t="shared" si="2"/>
        <v>2239802</v>
      </c>
      <c r="K42" s="4">
        <f t="shared" ref="K42" si="81">J42/$M42</f>
        <v>0.16688252793350097</v>
      </c>
      <c r="L42" s="13">
        <v>12536019</v>
      </c>
      <c r="M42" s="23">
        <v>13421429</v>
      </c>
    </row>
    <row r="43" spans="1:13" ht="14.45" customHeight="1" x14ac:dyDescent="0.25">
      <c r="A43" s="3" t="s">
        <v>40</v>
      </c>
      <c r="B43" s="10">
        <v>7986982</v>
      </c>
      <c r="C43" s="4">
        <f t="shared" si="0"/>
        <v>0.60777970428220462</v>
      </c>
      <c r="D43" s="13">
        <v>625160</v>
      </c>
      <c r="E43" s="4">
        <f t="shared" si="0"/>
        <v>4.7572357109238891E-2</v>
      </c>
      <c r="F43" s="10">
        <v>2015690</v>
      </c>
      <c r="G43" s="4">
        <f t="shared" ref="G43" si="82">F43/$M43</f>
        <v>0.15338653225017873</v>
      </c>
      <c r="H43" s="5">
        <v>1802916</v>
      </c>
      <c r="I43" s="6">
        <v>537507</v>
      </c>
      <c r="J43" s="15">
        <f t="shared" si="2"/>
        <v>2340423</v>
      </c>
      <c r="K43" s="4">
        <f t="shared" ref="K43" si="83">J43/$M43</f>
        <v>0.1780975090259713</v>
      </c>
      <c r="L43" s="13">
        <v>12968255</v>
      </c>
      <c r="M43" s="23">
        <v>13141245</v>
      </c>
    </row>
    <row r="44" spans="1:13" ht="14.45" customHeight="1" x14ac:dyDescent="0.25">
      <c r="A44" s="3" t="s">
        <v>41</v>
      </c>
      <c r="B44" s="10">
        <v>4392260</v>
      </c>
      <c r="C44" s="4">
        <f t="shared" si="0"/>
        <v>0.51926467867375448</v>
      </c>
      <c r="D44" s="13">
        <v>1161453</v>
      </c>
      <c r="E44" s="4">
        <f t="shared" si="0"/>
        <v>0.13731006790118713</v>
      </c>
      <c r="F44" s="10">
        <v>1452934</v>
      </c>
      <c r="G44" s="4">
        <f t="shared" ref="G44" si="84">F44/$M44</f>
        <v>0.1717697282592954</v>
      </c>
      <c r="H44" s="5">
        <v>623504</v>
      </c>
      <c r="I44" s="6">
        <v>271888</v>
      </c>
      <c r="J44" s="15">
        <f t="shared" si="2"/>
        <v>895392</v>
      </c>
      <c r="K44" s="4">
        <f t="shared" ref="K44" si="85">J44/$M44</f>
        <v>0.10585562766481274</v>
      </c>
      <c r="L44" s="13">
        <v>7902039</v>
      </c>
      <c r="M44" s="23">
        <v>8458615</v>
      </c>
    </row>
    <row r="45" spans="1:13" ht="14.45" customHeight="1" x14ac:dyDescent="0.25">
      <c r="A45" s="3" t="s">
        <v>42</v>
      </c>
      <c r="B45" s="10">
        <v>4315495</v>
      </c>
      <c r="C45" s="4">
        <f t="shared" si="0"/>
        <v>0.64495121649403186</v>
      </c>
      <c r="D45" s="13">
        <v>800604</v>
      </c>
      <c r="E45" s="4">
        <f t="shared" si="0"/>
        <v>0.11965035847104165</v>
      </c>
      <c r="F45" s="10">
        <v>1286688</v>
      </c>
      <c r="G45" s="4">
        <f t="shared" ref="G45" si="86">F45/$M45</f>
        <v>0.1922956673216567</v>
      </c>
      <c r="H45" s="5">
        <v>439601</v>
      </c>
      <c r="I45" s="6">
        <v>204925</v>
      </c>
      <c r="J45" s="15">
        <f t="shared" si="2"/>
        <v>644526</v>
      </c>
      <c r="K45" s="4">
        <f t="shared" ref="K45" si="87">J45/$M45</f>
        <v>9.6324483694693749E-2</v>
      </c>
      <c r="L45" s="13">
        <v>7047313</v>
      </c>
      <c r="M45" s="23">
        <v>6691196</v>
      </c>
    </row>
    <row r="46" spans="1:13" ht="14.45" customHeight="1" x14ac:dyDescent="0.25">
      <c r="A46" s="3" t="s">
        <v>43</v>
      </c>
      <c r="B46" s="10">
        <v>1000911</v>
      </c>
      <c r="C46" s="4">
        <f t="shared" si="0"/>
        <v>0.57421087747338517</v>
      </c>
      <c r="D46" s="13">
        <v>310349</v>
      </c>
      <c r="E46" s="4">
        <f t="shared" si="0"/>
        <v>0.17804357391714909</v>
      </c>
      <c r="F46" s="10">
        <v>390680</v>
      </c>
      <c r="G46" s="4">
        <f t="shared" ref="G46" si="88">F46/$M46</f>
        <v>0.22412852452545942</v>
      </c>
      <c r="H46" s="5">
        <v>85904</v>
      </c>
      <c r="I46" s="6">
        <v>56103</v>
      </c>
      <c r="J46" s="15">
        <f t="shared" si="2"/>
        <v>142007</v>
      </c>
      <c r="K46" s="4">
        <f t="shared" ref="K46" si="89">J46/$M46</f>
        <v>8.1467746959882556E-2</v>
      </c>
      <c r="L46" s="13">
        <v>1843947</v>
      </c>
      <c r="M46" s="23">
        <v>1743107</v>
      </c>
    </row>
    <row r="47" spans="1:13" ht="14.45" customHeight="1" x14ac:dyDescent="0.25">
      <c r="A47" s="3" t="s">
        <v>62</v>
      </c>
      <c r="B47" s="10">
        <v>8837549</v>
      </c>
      <c r="C47" s="4">
        <f t="shared" si="0"/>
        <v>0.59609227342565563</v>
      </c>
      <c r="D47" s="13">
        <v>1735034</v>
      </c>
      <c r="E47" s="4">
        <f t="shared" si="0"/>
        <v>0.11702796346937472</v>
      </c>
      <c r="F47" s="10">
        <v>2604929</v>
      </c>
      <c r="G47" s="4">
        <f t="shared" ref="G47" si="90">F47/$M47</f>
        <v>0.17570234119464795</v>
      </c>
      <c r="H47" s="5">
        <v>1166332</v>
      </c>
      <c r="I47" s="6">
        <v>461471</v>
      </c>
      <c r="J47" s="15">
        <f t="shared" si="2"/>
        <v>1627803</v>
      </c>
      <c r="K47" s="4">
        <f t="shared" ref="K47" si="91">J47/$M47</f>
        <v>0.10979523745317878</v>
      </c>
      <c r="L47" s="13">
        <v>14805315</v>
      </c>
      <c r="M47" s="23">
        <v>14825807</v>
      </c>
    </row>
    <row r="48" spans="1:13" ht="14.45" customHeight="1" x14ac:dyDescent="0.25">
      <c r="A48" s="3" t="s">
        <v>44</v>
      </c>
      <c r="B48" s="10">
        <v>1185666</v>
      </c>
      <c r="C48" s="4">
        <f t="shared" si="0"/>
        <v>0.49201903728820312</v>
      </c>
      <c r="D48" s="13">
        <v>257779</v>
      </c>
      <c r="E48" s="4">
        <f t="shared" si="0"/>
        <v>0.10697125110538357</v>
      </c>
      <c r="F48" s="10">
        <v>370777</v>
      </c>
      <c r="G48" s="4">
        <f t="shared" ref="G48" si="92">F48/$M48</f>
        <v>0.15386233778197914</v>
      </c>
      <c r="H48" s="5">
        <v>162594</v>
      </c>
      <c r="I48" s="6">
        <v>51239</v>
      </c>
      <c r="J48" s="15">
        <f t="shared" si="2"/>
        <v>213833</v>
      </c>
      <c r="K48" s="4">
        <f t="shared" ref="K48" si="93">J48/$M48</f>
        <v>8.8734860239264968E-2</v>
      </c>
      <c r="L48" s="13">
        <v>2028055</v>
      </c>
      <c r="M48" s="23">
        <v>2409797</v>
      </c>
    </row>
    <row r="49" spans="1:13" ht="14.45" customHeight="1" x14ac:dyDescent="0.25">
      <c r="A49" s="3" t="s">
        <v>45</v>
      </c>
      <c r="B49" s="10">
        <v>1225275</v>
      </c>
      <c r="C49" s="4">
        <f t="shared" si="0"/>
        <v>0.56554303485824908</v>
      </c>
      <c r="D49" s="13">
        <v>500533</v>
      </c>
      <c r="E49" s="4">
        <f t="shared" si="0"/>
        <v>0.23102809725710879</v>
      </c>
      <c r="F49" s="10">
        <v>353489</v>
      </c>
      <c r="G49" s="4">
        <f t="shared" ref="G49" si="94">F49/$M49</f>
        <v>0.16315785586828066</v>
      </c>
      <c r="H49" s="5">
        <v>136556</v>
      </c>
      <c r="I49" s="6">
        <v>53883</v>
      </c>
      <c r="J49" s="15">
        <f t="shared" si="2"/>
        <v>190439</v>
      </c>
      <c r="K49" s="4">
        <f t="shared" ref="K49" si="95">J49/$M49</f>
        <v>8.7899818420656653E-2</v>
      </c>
      <c r="L49" s="13">
        <v>2269736</v>
      </c>
      <c r="M49" s="23">
        <v>2166546</v>
      </c>
    </row>
    <row r="50" spans="1:13" ht="14.45" customHeight="1" x14ac:dyDescent="0.25">
      <c r="A50" s="3" t="s">
        <v>46</v>
      </c>
      <c r="B50" s="10">
        <v>2940303</v>
      </c>
      <c r="C50" s="4">
        <f t="shared" si="0"/>
        <v>0.55441629091863531</v>
      </c>
      <c r="D50" s="13">
        <v>589368</v>
      </c>
      <c r="E50" s="4">
        <f t="shared" si="0"/>
        <v>0.11112977830724734</v>
      </c>
      <c r="F50" s="10">
        <v>608709</v>
      </c>
      <c r="G50" s="4">
        <f t="shared" ref="G50" si="96">F50/$M50</f>
        <v>0.11477666962513441</v>
      </c>
      <c r="H50" s="5">
        <v>502117</v>
      </c>
      <c r="I50" s="6">
        <v>134656</v>
      </c>
      <c r="J50" s="15">
        <f t="shared" si="2"/>
        <v>636773</v>
      </c>
      <c r="K50" s="4">
        <f t="shared" ref="K50" si="97">J50/$M50</f>
        <v>0.12006834833591375</v>
      </c>
      <c r="L50" s="13">
        <v>4775153</v>
      </c>
      <c r="M50" s="23">
        <v>5303421</v>
      </c>
    </row>
    <row r="51" spans="1:13" ht="14.45" customHeight="1" x14ac:dyDescent="0.25">
      <c r="A51" s="3" t="s">
        <v>47</v>
      </c>
      <c r="B51" s="10">
        <v>10734696</v>
      </c>
      <c r="C51" s="4">
        <f t="shared" si="0"/>
        <v>0.62189865968498304</v>
      </c>
      <c r="D51" s="13">
        <v>2109194</v>
      </c>
      <c r="E51" s="4">
        <f t="shared" si="0"/>
        <v>0.12219301986899378</v>
      </c>
      <c r="F51" s="10">
        <v>2960240</v>
      </c>
      <c r="G51" s="4">
        <f t="shared" ref="G51" si="98">F51/$M51</f>
        <v>0.17149710512024507</v>
      </c>
      <c r="H51" s="5">
        <v>1076230</v>
      </c>
      <c r="I51" s="6">
        <v>380806</v>
      </c>
      <c r="J51" s="15">
        <f t="shared" si="2"/>
        <v>1457036</v>
      </c>
      <c r="K51" s="4">
        <f t="shared" ref="K51" si="99">J51/$M51</f>
        <v>8.4411215325778111E-2</v>
      </c>
      <c r="L51" s="13">
        <v>17261166</v>
      </c>
      <c r="M51" s="23">
        <v>17261166</v>
      </c>
    </row>
    <row r="52" spans="1:13" ht="14.45" customHeight="1" x14ac:dyDescent="0.25">
      <c r="A52" s="3" t="s">
        <v>48</v>
      </c>
      <c r="B52" s="10">
        <v>3392539</v>
      </c>
      <c r="C52" s="4">
        <f t="shared" si="0"/>
        <v>0.4159831072949417</v>
      </c>
      <c r="D52" s="13">
        <v>587117</v>
      </c>
      <c r="E52" s="4">
        <f t="shared" si="0"/>
        <v>7.1990551620978949E-2</v>
      </c>
      <c r="F52" s="10">
        <v>503167</v>
      </c>
      <c r="G52" s="4">
        <f t="shared" ref="G52" si="100">F52/$M52</f>
        <v>6.1696850691554006E-2</v>
      </c>
      <c r="H52" s="5">
        <v>411347</v>
      </c>
      <c r="I52" s="6">
        <v>251214</v>
      </c>
      <c r="J52" s="15">
        <f t="shared" si="2"/>
        <v>662561</v>
      </c>
      <c r="K52" s="4">
        <f t="shared" ref="K52" si="101">J52/$M52</f>
        <v>8.1241271965464171E-2</v>
      </c>
      <c r="L52" s="13">
        <v>5145384</v>
      </c>
      <c r="M52" s="23">
        <v>8155473</v>
      </c>
    </row>
    <row r="53" spans="1:13" ht="14.45" customHeight="1" x14ac:dyDescent="0.25">
      <c r="A53" s="3" t="s">
        <v>49</v>
      </c>
      <c r="B53" s="10">
        <v>5369064</v>
      </c>
      <c r="C53" s="4">
        <f t="shared" si="0"/>
        <v>0.58593395493175027</v>
      </c>
      <c r="D53" s="13">
        <v>399078</v>
      </c>
      <c r="E53" s="4">
        <f t="shared" si="0"/>
        <v>4.3551976818725392E-2</v>
      </c>
      <c r="F53" s="10">
        <v>1361351</v>
      </c>
      <c r="G53" s="4">
        <f t="shared" ref="G53" si="102">F53/$M53</f>
        <v>0.14856626322209851</v>
      </c>
      <c r="H53" s="5">
        <v>739806</v>
      </c>
      <c r="I53" s="6">
        <v>504022</v>
      </c>
      <c r="J53" s="15">
        <f t="shared" si="2"/>
        <v>1243828</v>
      </c>
      <c r="K53" s="4">
        <f t="shared" ref="K53" si="103">J53/$M53</f>
        <v>0.13574080310736639</v>
      </c>
      <c r="L53" s="13">
        <v>8373321</v>
      </c>
      <c r="M53" s="23">
        <v>9163258</v>
      </c>
    </row>
    <row r="54" spans="1:13" ht="14.45" customHeight="1" x14ac:dyDescent="0.25">
      <c r="A54" s="3" t="s">
        <v>50</v>
      </c>
      <c r="B54" s="10">
        <v>7088878</v>
      </c>
      <c r="C54" s="4">
        <f t="shared" si="0"/>
        <v>0.62079554623854827</v>
      </c>
      <c r="D54" s="13">
        <v>1086883</v>
      </c>
      <c r="E54" s="4">
        <f t="shared" si="0"/>
        <v>9.5181794027544564E-2</v>
      </c>
      <c r="F54" s="10">
        <v>1154374</v>
      </c>
      <c r="G54" s="4">
        <f t="shared" ref="G54" si="104">F54/$M54</f>
        <v>0.10109219511092982</v>
      </c>
      <c r="H54" s="5">
        <v>621527</v>
      </c>
      <c r="I54" s="6">
        <v>215680</v>
      </c>
      <c r="J54" s="15">
        <f t="shared" si="2"/>
        <v>837207</v>
      </c>
      <c r="K54" s="4">
        <f t="shared" ref="K54" si="105">J54/$M54</f>
        <v>7.3316874247199099E-2</v>
      </c>
      <c r="L54" s="13">
        <v>10167342</v>
      </c>
      <c r="M54" s="23">
        <v>11419022</v>
      </c>
    </row>
    <row r="55" spans="1:13" ht="14.45" customHeight="1" x14ac:dyDescent="0.25">
      <c r="A55" s="3" t="s">
        <v>51</v>
      </c>
      <c r="B55" s="10">
        <v>6658337</v>
      </c>
      <c r="C55" s="4">
        <f t="shared" si="0"/>
        <v>0.53101918622437827</v>
      </c>
      <c r="D55" s="13">
        <v>1172828</v>
      </c>
      <c r="E55" s="4">
        <f t="shared" si="0"/>
        <v>9.3535994068964234E-2</v>
      </c>
      <c r="F55" s="10">
        <v>2023090</v>
      </c>
      <c r="G55" s="4">
        <f t="shared" ref="G55" si="106">F55/$M55</f>
        <v>0.16134653524726633</v>
      </c>
      <c r="H55" s="5">
        <v>366458</v>
      </c>
      <c r="I55" s="6">
        <v>141147</v>
      </c>
      <c r="J55" s="15">
        <f t="shared" si="2"/>
        <v>507605</v>
      </c>
      <c r="K55" s="4">
        <f t="shared" ref="K55" si="107">J55/$M55</f>
        <v>4.0482780313376383E-2</v>
      </c>
      <c r="L55" s="13">
        <v>10361860</v>
      </c>
      <c r="M55" s="23">
        <v>12538788</v>
      </c>
    </row>
    <row r="56" spans="1:13" ht="14.45" customHeight="1" x14ac:dyDescent="0.25">
      <c r="A56" s="3" t="s">
        <v>52</v>
      </c>
      <c r="B56" s="10">
        <v>4242489</v>
      </c>
      <c r="C56" s="4">
        <f t="shared" si="0"/>
        <v>0.56125144381233394</v>
      </c>
      <c r="D56" s="13">
        <v>1087699</v>
      </c>
      <c r="E56" s="4">
        <f t="shared" si="0"/>
        <v>0.14389492446137911</v>
      </c>
      <c r="F56" s="10">
        <v>789226</v>
      </c>
      <c r="G56" s="4">
        <f t="shared" ref="G56" si="108">F56/$M56</f>
        <v>0.10440904666912114</v>
      </c>
      <c r="H56" s="5">
        <v>384775</v>
      </c>
      <c r="I56" s="6">
        <v>158623</v>
      </c>
      <c r="J56" s="15">
        <f t="shared" si="2"/>
        <v>543398</v>
      </c>
      <c r="K56" s="4">
        <f t="shared" ref="K56" si="109">J56/$M56</f>
        <v>7.1887731957521794E-2</v>
      </c>
      <c r="L56" s="13">
        <v>6662812</v>
      </c>
      <c r="M56" s="23">
        <v>7558981</v>
      </c>
    </row>
    <row r="57" spans="1:13" ht="14.45" customHeight="1" x14ac:dyDescent="0.25">
      <c r="A57" s="3" t="s">
        <v>53</v>
      </c>
      <c r="B57" s="10">
        <v>5933386</v>
      </c>
      <c r="C57" s="4">
        <f t="shared" si="0"/>
        <v>0.59553696515316645</v>
      </c>
      <c r="D57" s="13">
        <v>616180</v>
      </c>
      <c r="E57" s="4">
        <f t="shared" si="0"/>
        <v>6.1846299429714847E-2</v>
      </c>
      <c r="F57" s="10">
        <v>1314509</v>
      </c>
      <c r="G57" s="4">
        <f t="shared" ref="G57" si="110">F57/$M57</f>
        <v>0.13193793569582757</v>
      </c>
      <c r="H57" s="5">
        <v>1063094</v>
      </c>
      <c r="I57" s="6">
        <v>118665</v>
      </c>
      <c r="J57" s="15">
        <f t="shared" si="2"/>
        <v>1181759</v>
      </c>
      <c r="K57" s="4">
        <f t="shared" ref="K57" si="111">J57/$M57</f>
        <v>0.11861375079970202</v>
      </c>
      <c r="L57" s="13">
        <v>9045834</v>
      </c>
      <c r="M57" s="23">
        <v>9963086</v>
      </c>
    </row>
    <row r="58" spans="1:13" ht="14.45" customHeight="1" x14ac:dyDescent="0.25">
      <c r="A58" s="3" t="s">
        <v>54</v>
      </c>
      <c r="B58" s="10">
        <v>4643957</v>
      </c>
      <c r="C58" s="4">
        <f t="shared" si="0"/>
        <v>0.56587399706922326</v>
      </c>
      <c r="D58" s="13">
        <v>684799</v>
      </c>
      <c r="E58" s="4">
        <f t="shared" si="0"/>
        <v>8.3443913739728204E-2</v>
      </c>
      <c r="F58" s="10">
        <v>1631815</v>
      </c>
      <c r="G58" s="4">
        <f t="shared" ref="G58" si="112">F58/$M58</f>
        <v>0.19883941141735689</v>
      </c>
      <c r="H58" s="5">
        <v>541195</v>
      </c>
      <c r="I58" s="6">
        <v>74932</v>
      </c>
      <c r="J58" s="15">
        <f t="shared" si="2"/>
        <v>616127</v>
      </c>
      <c r="K58" s="4">
        <f t="shared" ref="K58" si="113">J58/$M58</f>
        <v>7.5076114656589046E-2</v>
      </c>
      <c r="L58" s="13">
        <v>7576698</v>
      </c>
      <c r="M58" s="23">
        <v>8206698</v>
      </c>
    </row>
    <row r="59" spans="1:13" ht="14.45" customHeight="1" x14ac:dyDescent="0.25">
      <c r="A59" s="3" t="s">
        <v>55</v>
      </c>
      <c r="B59" s="10">
        <v>1661357</v>
      </c>
      <c r="C59" s="4">
        <f t="shared" si="0"/>
        <v>0.59985015994974045</v>
      </c>
      <c r="D59" s="13">
        <v>543743</v>
      </c>
      <c r="E59" s="4">
        <f t="shared" si="0"/>
        <v>0.19632404445375179</v>
      </c>
      <c r="F59" s="10">
        <v>364583</v>
      </c>
      <c r="G59" s="4">
        <f t="shared" ref="G59" si="114">F59/$M59</f>
        <v>0.1316364699850521</v>
      </c>
      <c r="H59" s="5">
        <v>271102</v>
      </c>
      <c r="I59" s="6">
        <v>49139</v>
      </c>
      <c r="J59" s="15">
        <f t="shared" si="2"/>
        <v>320241</v>
      </c>
      <c r="K59" s="4">
        <f t="shared" ref="K59:K60" si="115">J59/$M59</f>
        <v>0.11562633141008513</v>
      </c>
      <c r="L59" s="13">
        <v>2889924</v>
      </c>
      <c r="M59" s="23">
        <v>2769620</v>
      </c>
    </row>
    <row r="60" spans="1:13" ht="14.45" customHeight="1" x14ac:dyDescent="0.25">
      <c r="A60" s="7" t="s">
        <v>4</v>
      </c>
      <c r="B60" s="11">
        <f>SUM(B2:B59)</f>
        <v>425758861</v>
      </c>
      <c r="C60" s="8">
        <f t="shared" si="0"/>
        <v>0.56048983598935609</v>
      </c>
      <c r="D60" s="14">
        <f>SUM(D2:D59)</f>
        <v>67541974</v>
      </c>
      <c r="E60" s="8">
        <f t="shared" si="0"/>
        <v>8.891556558738857E-2</v>
      </c>
      <c r="F60" s="11">
        <f>SUM(F2:F59)</f>
        <v>121833815</v>
      </c>
      <c r="G60" s="8">
        <f t="shared" si="0"/>
        <v>0.16038800655121904</v>
      </c>
      <c r="H60" s="9">
        <f>SUM(H2:H59)</f>
        <v>53019718</v>
      </c>
      <c r="I60" s="9">
        <f t="shared" ref="I60:J60" si="116">SUM(I2:I59)</f>
        <v>20630924</v>
      </c>
      <c r="J60" s="14">
        <f t="shared" si="116"/>
        <v>73650642</v>
      </c>
      <c r="K60" s="8">
        <f t="shared" si="115"/>
        <v>9.6957315599101021E-2</v>
      </c>
      <c r="L60" s="14">
        <f>SUM(L2:L59)</f>
        <v>688785292</v>
      </c>
      <c r="M60" s="24">
        <f>SUM(M2:M59)</f>
        <v>759619236</v>
      </c>
    </row>
  </sheetData>
  <printOptions horizontalCentered="1" gridLines="1"/>
  <pageMargins left="0.7" right="0.7" top="0.75" bottom="0.75" header="0.3" footer="0.3"/>
  <pageSetup scale="69" fitToHeight="0" orientation="landscape" horizontalDpi="4294967293" r:id="rId1"/>
  <headerFooter scaleWithDoc="0">
    <oddHeader>&amp;C&amp;"Verdana,Bold"&amp;12Distribution of Expenses by School, FY2015</oddHeader>
    <oddFooter>&amp;L&amp;"Verdana,Regular"&amp;9DC PCSB Financial Audit Review Report&amp;R&amp;"Verdana,Regular"&amp;9&amp;P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autoPict="0" r:id="rId5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0</xdr:row>
                <xdr:rowOff>228600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5" r:id="rId7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7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report1401410415745</vt:lpstr>
      <vt:lpstr>report1401410415745!Print_Titles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2016-05-12T19:28:26Z</cp:lastPrinted>
  <dcterms:created xsi:type="dcterms:W3CDTF">2014-05-30T00:51:47Z</dcterms:created>
  <dcterms:modified xsi:type="dcterms:W3CDTF">2016-05-16T15:55:48Z</dcterms:modified>
</cp:coreProperties>
</file>