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lytton\Dropbox (DC PCSB)\PCSB Oversight\Financial Oversight\Finance and Audit Review (FAR)\FY2015 FAR\FAR Drafts\FAR Report - D2\3 - Data Tables\"/>
    </mc:Choice>
  </mc:AlternateContent>
  <bookViews>
    <workbookView xWindow="0" yWindow="0" windowWidth="28800" windowHeight="12435"/>
  </bookViews>
  <sheets>
    <sheet name="report1401397429962" sheetId="1" r:id="rId1"/>
  </sheets>
  <definedNames>
    <definedName name="_xlnm.Print_Area" localSheetId="0">report1401397429962!$A$1:$I$61</definedName>
    <definedName name="_xlnm.Print_Titles" localSheetId="0">report1401397429962!$1:$1</definedName>
  </definedNames>
  <calcPr calcId="152511"/>
</workbook>
</file>

<file path=xl/calcChain.xml><?xml version="1.0" encoding="utf-8"?>
<calcChain xmlns="http://schemas.openxmlformats.org/spreadsheetml/2006/main">
  <c r="C60" i="1" l="1"/>
  <c r="F60" i="1"/>
  <c r="G60" i="1" s="1"/>
  <c r="D60" i="1"/>
  <c r="E60" i="1" s="1"/>
  <c r="B60" i="1"/>
  <c r="I60" i="1" l="1"/>
  <c r="I59" i="1" l="1"/>
  <c r="H59" i="1"/>
  <c r="I58" i="1"/>
  <c r="H58" i="1"/>
  <c r="I57" i="1"/>
  <c r="H57" i="1"/>
  <c r="I56" i="1"/>
  <c r="H56" i="1"/>
  <c r="I55" i="1"/>
  <c r="H55" i="1"/>
  <c r="I54" i="1"/>
  <c r="H54" i="1"/>
  <c r="H53" i="1" l="1"/>
  <c r="H52" i="1"/>
  <c r="I52" i="1"/>
  <c r="I53" i="1"/>
  <c r="I51" i="1" l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60" i="1" s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<sst xmlns="http://schemas.openxmlformats.org/spreadsheetml/2006/main" count="69" uniqueCount="69">
  <si>
    <t>School Name</t>
  </si>
  <si>
    <t>FY2013 Philanthropic Revenue Total</t>
  </si>
  <si>
    <t>FY2013 Philanthropic Revenue per Pupil</t>
  </si>
  <si>
    <t>3-Year Average Philanthropic Revenue Total</t>
  </si>
  <si>
    <t>3-Year Average Philanthropic Revenue per Pupil</t>
  </si>
  <si>
    <t>TOTALS:</t>
  </si>
  <si>
    <t>FY2014 Philanthropic Revenue Total</t>
  </si>
  <si>
    <t>FY2014 Philanthropic Revenue per Pupil</t>
  </si>
  <si>
    <t>Achievement Preparatory Academy PCS</t>
  </si>
  <si>
    <t>AppleTree Early Learning PCS</t>
  </si>
  <si>
    <t>BASIS DC PCS</t>
  </si>
  <si>
    <t>Bridges PCS</t>
  </si>
  <si>
    <t>Briya PCS</t>
  </si>
  <si>
    <t>Capital City PCS</t>
  </si>
  <si>
    <t>Carlos Rosario International PCS</t>
  </si>
  <si>
    <t>Cedar Tree Academy PCS</t>
  </si>
  <si>
    <t>Center City PCS</t>
  </si>
  <si>
    <t>César Chávez PCS for Public Policy</t>
  </si>
  <si>
    <t>Community College Preparatory Academy PCS</t>
  </si>
  <si>
    <t>Creative Minds International PCS</t>
  </si>
  <si>
    <t>DC Bilingual PCS</t>
  </si>
  <si>
    <t>DC Prep PCS</t>
  </si>
  <si>
    <t>DC Scholars PCS</t>
  </si>
  <si>
    <t>E.L. Haynes PCS</t>
  </si>
  <si>
    <t>Eagle Academy PCS</t>
  </si>
  <si>
    <t>Early Childhood Academy PCS</t>
  </si>
  <si>
    <t>Elsie Whitlow Stokes Community Freedom PCS</t>
  </si>
  <si>
    <t>Excel Academy PCS</t>
  </si>
  <si>
    <t>Friendship PCS</t>
  </si>
  <si>
    <t>Howard University Middle School of Mathematics and Science PCS</t>
  </si>
  <si>
    <t>Ideal Academy PCS</t>
  </si>
  <si>
    <t>IDEA PCS</t>
  </si>
  <si>
    <t>Ingenuity Prep PCS</t>
  </si>
  <si>
    <t>Inspired Teaching Demonstration PCS</t>
  </si>
  <si>
    <t>KIPP DC PCS</t>
  </si>
  <si>
    <t>Latin American Montessori Bilingual PCS</t>
  </si>
  <si>
    <t>LAYC Career Academy PCS</t>
  </si>
  <si>
    <t>Mary McLeod Bethune Day Academy PCS</t>
  </si>
  <si>
    <t>Maya Angelou PCS</t>
  </si>
  <si>
    <t>Meridian PCS</t>
  </si>
  <si>
    <t>Mundo Verde Bilingual PCS</t>
  </si>
  <si>
    <t>National Collegiate Preparatory PCHS</t>
  </si>
  <si>
    <t>Paul PCS</t>
  </si>
  <si>
    <t>Perry Street Preparatory PCS</t>
  </si>
  <si>
    <t>Potomac Preparatory PCS</t>
  </si>
  <si>
    <t>Richard Wright PCS for Journalism and Media Arts</t>
  </si>
  <si>
    <t>Roots PCS</t>
  </si>
  <si>
    <t>Sela PCS</t>
  </si>
  <si>
    <t>Shining Stars Montessori Academy PCS</t>
  </si>
  <si>
    <t>Somerset Preparatory Academy PCS</t>
  </si>
  <si>
    <t>St. Coletta Special Education PCS</t>
  </si>
  <si>
    <t>The Next Step/El Próximo Paso PCS</t>
  </si>
  <si>
    <t>Thurgood Marshall Academy PCS</t>
  </si>
  <si>
    <t>Two Rivers PCS</t>
  </si>
  <si>
    <t>Washington Latin PCS</t>
  </si>
  <si>
    <t>Washington Mathematics Science Technology PCHS</t>
  </si>
  <si>
    <t>Washington Yu Ying PCS</t>
  </si>
  <si>
    <t>William E. Doar, Jr. PCS for the Performing Arts</t>
  </si>
  <si>
    <t>YouthBuild PCS</t>
  </si>
  <si>
    <t>District of Columbia International School</t>
  </si>
  <si>
    <t>Imagine Hope Community PCS</t>
  </si>
  <si>
    <t>FY2015 Philanthropic Revenue Total</t>
  </si>
  <si>
    <t>FY2015 Philanthropic Revenue per Pupil</t>
  </si>
  <si>
    <t>NOTE: This schedule provides historical information for schools currently operating; it does not present sector information, including now closed schools.</t>
  </si>
  <si>
    <t>Academy of Hope Adult PCS</t>
  </si>
  <si>
    <t>Democracy Prep Congress Heights PCS</t>
  </si>
  <si>
    <t>Harmony DC PCS</t>
  </si>
  <si>
    <t>Lee Montessori PCS</t>
  </si>
  <si>
    <t>SEED PCS of Washington, 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</si>
</sst>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.5"/>
      <color theme="1"/>
      <name val="Verdana"/>
      <family val="2"/>
    </font>
    <font>
      <sz val="8.5"/>
      <color theme="1"/>
      <name val="Verdana"/>
      <family val="2"/>
    </font>
    <font>
      <i/>
      <sz val="8.5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18" fillId="33" borderId="15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top" wrapText="1"/>
    </xf>
    <xf numFmtId="0" fontId="19" fillId="0" borderId="15" xfId="0" applyFont="1" applyBorder="1" applyAlignment="1">
      <alignment horizontal="right" vertical="top" wrapText="1" indent="1"/>
    </xf>
    <xf numFmtId="0" fontId="19" fillId="0" borderId="0" xfId="0" applyFont="1" applyFill="1"/>
    <xf numFmtId="37" fontId="19" fillId="0" borderId="0" xfId="0" applyNumberFormat="1" applyFont="1" applyFill="1"/>
    <xf numFmtId="164" fontId="18" fillId="33" borderId="16" xfId="42" applyNumberFormat="1" applyFont="1" applyFill="1" applyBorder="1" applyAlignment="1">
      <alignment horizontal="center" vertical="center" wrapText="1"/>
    </xf>
    <xf numFmtId="164" fontId="19" fillId="0" borderId="12" xfId="42" applyNumberFormat="1" applyFont="1" applyFill="1" applyBorder="1" applyAlignment="1">
      <alignment horizontal="right" vertical="top" wrapText="1" indent="1"/>
    </xf>
    <xf numFmtId="164" fontId="19" fillId="0" borderId="16" xfId="42" applyNumberFormat="1" applyFont="1" applyFill="1" applyBorder="1" applyAlignment="1">
      <alignment horizontal="right" vertical="top" wrapText="1" indent="1"/>
    </xf>
    <xf numFmtId="164" fontId="19" fillId="0" borderId="0" xfId="42" applyNumberFormat="1" applyFont="1" applyFill="1"/>
    <xf numFmtId="164" fontId="18" fillId="33" borderId="17" xfId="42" applyNumberFormat="1" applyFont="1" applyFill="1" applyBorder="1" applyAlignment="1">
      <alignment horizontal="center" vertical="center" wrapText="1"/>
    </xf>
    <xf numFmtId="164" fontId="18" fillId="33" borderId="18" xfId="42" applyNumberFormat="1" applyFont="1" applyFill="1" applyBorder="1" applyAlignment="1">
      <alignment horizontal="center" vertical="center" wrapText="1"/>
    </xf>
    <xf numFmtId="164" fontId="18" fillId="33" borderId="15" xfId="42" applyNumberFormat="1" applyFont="1" applyFill="1" applyBorder="1" applyAlignment="1">
      <alignment horizontal="center" vertical="center" wrapText="1"/>
    </xf>
    <xf numFmtId="164" fontId="18" fillId="33" borderId="14" xfId="42" applyNumberFormat="1" applyFont="1" applyFill="1" applyBorder="1" applyAlignment="1">
      <alignment horizontal="center" vertical="center" wrapText="1"/>
    </xf>
    <xf numFmtId="164" fontId="19" fillId="0" borderId="13" xfId="42" applyNumberFormat="1" applyFont="1" applyFill="1" applyBorder="1" applyAlignment="1">
      <alignment horizontal="right" vertical="top" wrapText="1" indent="1"/>
    </xf>
    <xf numFmtId="164" fontId="19" fillId="0" borderId="10" xfId="42" applyNumberFormat="1" applyFont="1" applyFill="1" applyBorder="1" applyAlignment="1">
      <alignment horizontal="right" vertical="top" wrapText="1" indent="1"/>
    </xf>
    <xf numFmtId="164" fontId="19" fillId="0" borderId="11" xfId="42" applyNumberFormat="1" applyFont="1" applyFill="1" applyBorder="1" applyAlignment="1">
      <alignment horizontal="right" vertical="top" wrapText="1" indent="1"/>
    </xf>
    <xf numFmtId="164" fontId="19" fillId="0" borderId="17" xfId="42" applyNumberFormat="1" applyFont="1" applyFill="1" applyBorder="1" applyAlignment="1">
      <alignment horizontal="right" vertical="top" wrapText="1" indent="1"/>
    </xf>
    <xf numFmtId="164" fontId="19" fillId="0" borderId="18" xfId="42" applyNumberFormat="1" applyFont="1" applyFill="1" applyBorder="1" applyAlignment="1">
      <alignment horizontal="right" vertical="top" wrapText="1" indent="1"/>
    </xf>
    <xf numFmtId="0" fontId="20" fillId="0" borderId="19" xfId="0" applyFont="1" applyFill="1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619125</xdr:colOff>
          <xdr:row>0</xdr:row>
          <xdr:rowOff>0</xdr:rowOff>
        </xdr:from>
        <xdr:to>
          <xdr:col>0</xdr:col>
          <xdr:colOff>1533525</xdr:colOff>
          <xdr:row>0</xdr:row>
          <xdr:rowOff>228600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K62"/>
  <sheetViews>
    <sheetView tabSelected="1" zoomScaleNormal="100" workbookViewId="0"/>
  </sheetViews>
  <sheetFormatPr defaultColWidth="8.85546875" defaultRowHeight="10.5" x14ac:dyDescent="0.15"/>
  <cols>
    <col min="1" max="1" width="52.5703125" style="4" customWidth="1"/>
    <col min="2" max="2" width="13.7109375" style="9" customWidth="1"/>
    <col min="3" max="3" width="13.42578125" style="9" bestFit="1" customWidth="1"/>
    <col min="4" max="4" width="13.7109375" style="9" customWidth="1"/>
    <col min="5" max="5" width="13.42578125" style="9" bestFit="1" customWidth="1"/>
    <col min="6" max="6" width="13.7109375" style="9" bestFit="1" customWidth="1"/>
    <col min="7" max="7" width="13.42578125" style="9" bestFit="1" customWidth="1"/>
    <col min="8" max="8" width="14.42578125" style="9" bestFit="1" customWidth="1"/>
    <col min="9" max="9" width="16.42578125" style="9" bestFit="1" customWidth="1"/>
    <col min="10" max="10" width="8.85546875" style="4"/>
    <col min="11" max="11" width="10.42578125" style="4" bestFit="1" customWidth="1"/>
    <col min="12" max="16384" width="8.85546875" style="4"/>
  </cols>
  <sheetData>
    <row r="1" spans="1:9" ht="43.15" customHeight="1" x14ac:dyDescent="0.15">
      <c r="A1" s="1" t="s">
        <v>0</v>
      </c>
      <c r="B1" s="6" t="s">
        <v>1</v>
      </c>
      <c r="C1" s="10" t="s">
        <v>2</v>
      </c>
      <c r="D1" s="11" t="s">
        <v>6</v>
      </c>
      <c r="E1" s="12" t="s">
        <v>7</v>
      </c>
      <c r="F1" s="6" t="s">
        <v>61</v>
      </c>
      <c r="G1" s="10" t="s">
        <v>62</v>
      </c>
      <c r="H1" s="11" t="s">
        <v>3</v>
      </c>
      <c r="I1" s="13" t="s">
        <v>4</v>
      </c>
    </row>
    <row r="2" spans="1:9" x14ac:dyDescent="0.15">
      <c r="A2" s="2" t="s">
        <v>64</v>
      </c>
      <c r="B2" s="7">
        <v>0</v>
      </c>
      <c r="C2" s="14">
        <v>0</v>
      </c>
      <c r="D2" s="15">
        <v>0</v>
      </c>
      <c r="E2" s="16">
        <v>0</v>
      </c>
      <c r="F2" s="7">
        <v>1296887</v>
      </c>
      <c r="G2" s="14">
        <v>5066</v>
      </c>
      <c r="H2" s="15">
        <f>(B2+D2+F2)/3</f>
        <v>432295.66666666669</v>
      </c>
      <c r="I2" s="15">
        <f>(C2+E2+G2)/3</f>
        <v>1688.6666666666667</v>
      </c>
    </row>
    <row r="3" spans="1:9" x14ac:dyDescent="0.15">
      <c r="A3" s="2" t="s">
        <v>8</v>
      </c>
      <c r="B3" s="7">
        <v>977760</v>
      </c>
      <c r="C3" s="14">
        <v>3104</v>
      </c>
      <c r="D3" s="15">
        <v>238486</v>
      </c>
      <c r="E3" s="16">
        <v>388</v>
      </c>
      <c r="F3" s="7">
        <v>777610</v>
      </c>
      <c r="G3" s="14">
        <v>1200</v>
      </c>
      <c r="H3" s="15">
        <f t="shared" ref="H3:I52" si="0">(B3+D3+F3)/3</f>
        <v>664618.66666666663</v>
      </c>
      <c r="I3" s="15">
        <f t="shared" si="0"/>
        <v>1564</v>
      </c>
    </row>
    <row r="4" spans="1:9" x14ac:dyDescent="0.15">
      <c r="A4" s="2" t="s">
        <v>9</v>
      </c>
      <c r="B4" s="7">
        <v>284749</v>
      </c>
      <c r="C4" s="14">
        <v>446</v>
      </c>
      <c r="D4" s="15">
        <v>172467</v>
      </c>
      <c r="E4" s="16">
        <v>267</v>
      </c>
      <c r="F4" s="7">
        <v>45231</v>
      </c>
      <c r="G4" s="14">
        <v>70</v>
      </c>
      <c r="H4" s="15">
        <f t="shared" si="0"/>
        <v>167482.33333333334</v>
      </c>
      <c r="I4" s="15">
        <f t="shared" si="0"/>
        <v>261</v>
      </c>
    </row>
    <row r="5" spans="1:9" x14ac:dyDescent="0.15">
      <c r="A5" s="2" t="s">
        <v>10</v>
      </c>
      <c r="B5" s="7">
        <v>93710</v>
      </c>
      <c r="C5" s="14">
        <v>212</v>
      </c>
      <c r="D5" s="15">
        <v>100870</v>
      </c>
      <c r="E5" s="16">
        <v>198</v>
      </c>
      <c r="F5" s="7">
        <v>173336</v>
      </c>
      <c r="G5" s="14">
        <v>315</v>
      </c>
      <c r="H5" s="15">
        <f t="shared" si="0"/>
        <v>122638.66666666667</v>
      </c>
      <c r="I5" s="15">
        <f t="shared" si="0"/>
        <v>241.66666666666666</v>
      </c>
    </row>
    <row r="6" spans="1:9" x14ac:dyDescent="0.15">
      <c r="A6" s="2" t="s">
        <v>11</v>
      </c>
      <c r="B6" s="7">
        <v>101899</v>
      </c>
      <c r="C6" s="14">
        <v>713</v>
      </c>
      <c r="D6" s="15">
        <v>118492</v>
      </c>
      <c r="E6" s="16">
        <v>562</v>
      </c>
      <c r="F6" s="7">
        <v>80114</v>
      </c>
      <c r="G6" s="14">
        <v>295</v>
      </c>
      <c r="H6" s="15">
        <f t="shared" si="0"/>
        <v>100168.33333333333</v>
      </c>
      <c r="I6" s="15">
        <f t="shared" si="0"/>
        <v>523.33333333333337</v>
      </c>
    </row>
    <row r="7" spans="1:9" x14ac:dyDescent="0.15">
      <c r="A7" s="2" t="s">
        <v>12</v>
      </c>
      <c r="B7" s="7">
        <v>283489</v>
      </c>
      <c r="C7" s="14">
        <v>650</v>
      </c>
      <c r="D7" s="15">
        <v>236329</v>
      </c>
      <c r="E7" s="16">
        <v>494</v>
      </c>
      <c r="F7" s="7">
        <v>291562</v>
      </c>
      <c r="G7" s="14">
        <v>593</v>
      </c>
      <c r="H7" s="15">
        <f t="shared" si="0"/>
        <v>270460</v>
      </c>
      <c r="I7" s="15">
        <f t="shared" si="0"/>
        <v>579</v>
      </c>
    </row>
    <row r="8" spans="1:9" x14ac:dyDescent="0.15">
      <c r="A8" s="2" t="s">
        <v>13</v>
      </c>
      <c r="B8" s="7">
        <v>202825</v>
      </c>
      <c r="C8" s="14">
        <v>215</v>
      </c>
      <c r="D8" s="15">
        <v>142864</v>
      </c>
      <c r="E8" s="16">
        <v>145</v>
      </c>
      <c r="F8" s="7">
        <v>209193</v>
      </c>
      <c r="G8" s="14">
        <v>215</v>
      </c>
      <c r="H8" s="15">
        <f t="shared" si="0"/>
        <v>184960.66666666666</v>
      </c>
      <c r="I8" s="15">
        <f t="shared" si="0"/>
        <v>191.66666666666666</v>
      </c>
    </row>
    <row r="9" spans="1:9" x14ac:dyDescent="0.15">
      <c r="A9" s="2" t="s">
        <v>14</v>
      </c>
      <c r="B9" s="7">
        <v>168811</v>
      </c>
      <c r="C9" s="14">
        <v>87</v>
      </c>
      <c r="D9" s="15">
        <v>195915</v>
      </c>
      <c r="E9" s="16">
        <v>99</v>
      </c>
      <c r="F9" s="7">
        <v>399425</v>
      </c>
      <c r="G9" s="14">
        <v>132</v>
      </c>
      <c r="H9" s="15">
        <f t="shared" si="0"/>
        <v>254717</v>
      </c>
      <c r="I9" s="15">
        <f t="shared" si="0"/>
        <v>106</v>
      </c>
    </row>
    <row r="10" spans="1:9" x14ac:dyDescent="0.15">
      <c r="A10" s="2" t="s">
        <v>15</v>
      </c>
      <c r="B10" s="7">
        <v>9225</v>
      </c>
      <c r="C10" s="14">
        <v>13</v>
      </c>
      <c r="D10" s="15">
        <v>601</v>
      </c>
      <c r="E10" s="16">
        <v>2</v>
      </c>
      <c r="F10" s="7">
        <v>232145</v>
      </c>
      <c r="G10" s="14">
        <v>648</v>
      </c>
      <c r="H10" s="15">
        <f t="shared" si="0"/>
        <v>80657</v>
      </c>
      <c r="I10" s="15">
        <f t="shared" si="0"/>
        <v>221</v>
      </c>
    </row>
    <row r="11" spans="1:9" x14ac:dyDescent="0.15">
      <c r="A11" s="2" t="s">
        <v>16</v>
      </c>
      <c r="B11" s="7">
        <v>423943</v>
      </c>
      <c r="C11" s="14">
        <v>302</v>
      </c>
      <c r="D11" s="15">
        <v>335257</v>
      </c>
      <c r="E11" s="16">
        <v>237</v>
      </c>
      <c r="F11" s="7">
        <v>349644</v>
      </c>
      <c r="G11" s="14">
        <v>236</v>
      </c>
      <c r="H11" s="15">
        <f t="shared" si="0"/>
        <v>369614.66666666669</v>
      </c>
      <c r="I11" s="15">
        <f t="shared" si="0"/>
        <v>258.33333333333331</v>
      </c>
    </row>
    <row r="12" spans="1:9" x14ac:dyDescent="0.15">
      <c r="A12" s="2" t="s">
        <v>17</v>
      </c>
      <c r="B12" s="7">
        <v>624541</v>
      </c>
      <c r="C12" s="14">
        <v>435</v>
      </c>
      <c r="D12" s="15">
        <v>831191</v>
      </c>
      <c r="E12" s="16">
        <v>598</v>
      </c>
      <c r="F12" s="7">
        <v>1017941</v>
      </c>
      <c r="G12" s="14">
        <v>755</v>
      </c>
      <c r="H12" s="15">
        <f t="shared" si="0"/>
        <v>824557.66666666663</v>
      </c>
      <c r="I12" s="15">
        <f t="shared" si="0"/>
        <v>596</v>
      </c>
    </row>
    <row r="13" spans="1:9" x14ac:dyDescent="0.15">
      <c r="A13" s="2" t="s">
        <v>18</v>
      </c>
      <c r="B13" s="7">
        <v>0</v>
      </c>
      <c r="C13" s="14">
        <v>0</v>
      </c>
      <c r="D13" s="15">
        <v>48232</v>
      </c>
      <c r="E13" s="16">
        <v>289</v>
      </c>
      <c r="F13" s="7">
        <v>27424</v>
      </c>
      <c r="G13" s="14">
        <v>115</v>
      </c>
      <c r="H13" s="15">
        <f t="shared" si="0"/>
        <v>25218.666666666668</v>
      </c>
      <c r="I13" s="15">
        <f t="shared" si="0"/>
        <v>134.66666666666666</v>
      </c>
    </row>
    <row r="14" spans="1:9" x14ac:dyDescent="0.15">
      <c r="A14" s="2" t="s">
        <v>19</v>
      </c>
      <c r="B14" s="7">
        <v>49813</v>
      </c>
      <c r="C14" s="14">
        <v>474</v>
      </c>
      <c r="D14" s="15">
        <v>57132</v>
      </c>
      <c r="E14" s="16">
        <v>417</v>
      </c>
      <c r="F14" s="7">
        <v>189603</v>
      </c>
      <c r="G14" s="14">
        <v>1048</v>
      </c>
      <c r="H14" s="15">
        <f t="shared" si="0"/>
        <v>98849.333333333328</v>
      </c>
      <c r="I14" s="15">
        <f t="shared" si="0"/>
        <v>646.33333333333337</v>
      </c>
    </row>
    <row r="15" spans="1:9" x14ac:dyDescent="0.15">
      <c r="A15" s="2" t="s">
        <v>20</v>
      </c>
      <c r="B15" s="7">
        <v>167177</v>
      </c>
      <c r="C15" s="14">
        <v>493</v>
      </c>
      <c r="D15" s="15">
        <v>83673</v>
      </c>
      <c r="E15" s="16">
        <v>217</v>
      </c>
      <c r="F15" s="7">
        <v>193567</v>
      </c>
      <c r="G15" s="14">
        <v>532</v>
      </c>
      <c r="H15" s="15">
        <f t="shared" si="0"/>
        <v>148139</v>
      </c>
      <c r="I15" s="15">
        <f t="shared" si="0"/>
        <v>414</v>
      </c>
    </row>
    <row r="16" spans="1:9" x14ac:dyDescent="0.15">
      <c r="A16" s="2" t="s">
        <v>21</v>
      </c>
      <c r="B16" s="7">
        <v>2108244</v>
      </c>
      <c r="C16" s="14">
        <v>1853</v>
      </c>
      <c r="D16" s="15">
        <v>1468452</v>
      </c>
      <c r="E16" s="16">
        <v>1204</v>
      </c>
      <c r="F16" s="7">
        <v>3256098</v>
      </c>
      <c r="G16" s="14">
        <v>2467</v>
      </c>
      <c r="H16" s="15">
        <f t="shared" si="0"/>
        <v>2277598</v>
      </c>
      <c r="I16" s="15">
        <f t="shared" si="0"/>
        <v>1841.3333333333333</v>
      </c>
    </row>
    <row r="17" spans="1:9" x14ac:dyDescent="0.15">
      <c r="A17" s="2" t="s">
        <v>22</v>
      </c>
      <c r="B17" s="7">
        <v>143388</v>
      </c>
      <c r="C17" s="14">
        <v>784</v>
      </c>
      <c r="D17" s="15">
        <v>192902</v>
      </c>
      <c r="E17" s="16">
        <v>645</v>
      </c>
      <c r="F17" s="7">
        <v>879662</v>
      </c>
      <c r="G17" s="14">
        <v>2250</v>
      </c>
      <c r="H17" s="15">
        <f t="shared" si="0"/>
        <v>405317.33333333331</v>
      </c>
      <c r="I17" s="15">
        <f t="shared" si="0"/>
        <v>1226.3333333333333</v>
      </c>
    </row>
    <row r="18" spans="1:9" x14ac:dyDescent="0.15">
      <c r="A18" s="2" t="s">
        <v>65</v>
      </c>
      <c r="B18" s="7">
        <v>0</v>
      </c>
      <c r="C18" s="14">
        <v>0</v>
      </c>
      <c r="D18" s="15">
        <v>0</v>
      </c>
      <c r="E18" s="16">
        <v>0</v>
      </c>
      <c r="F18" s="7">
        <v>47730</v>
      </c>
      <c r="G18" s="14">
        <v>77</v>
      </c>
      <c r="H18" s="15">
        <f t="shared" si="0"/>
        <v>15910</v>
      </c>
      <c r="I18" s="15">
        <f t="shared" si="0"/>
        <v>25.666666666666668</v>
      </c>
    </row>
    <row r="19" spans="1:9" x14ac:dyDescent="0.15">
      <c r="A19" s="2" t="s">
        <v>59</v>
      </c>
      <c r="B19" s="7">
        <v>0</v>
      </c>
      <c r="C19" s="14">
        <v>0</v>
      </c>
      <c r="D19" s="15">
        <v>0</v>
      </c>
      <c r="E19" s="16">
        <v>0</v>
      </c>
      <c r="F19" s="7">
        <v>462507</v>
      </c>
      <c r="G19" s="14">
        <v>2202</v>
      </c>
      <c r="H19" s="15">
        <f t="shared" si="0"/>
        <v>154169</v>
      </c>
      <c r="I19" s="15">
        <f t="shared" si="0"/>
        <v>734</v>
      </c>
    </row>
    <row r="20" spans="1:9" x14ac:dyDescent="0.15">
      <c r="A20" s="2" t="s">
        <v>23</v>
      </c>
      <c r="B20" s="7">
        <v>1783017</v>
      </c>
      <c r="C20" s="14">
        <v>1879</v>
      </c>
      <c r="D20" s="15">
        <v>1629080</v>
      </c>
      <c r="E20" s="16">
        <v>1523</v>
      </c>
      <c r="F20" s="7">
        <v>1723083</v>
      </c>
      <c r="G20" s="14">
        <v>1489</v>
      </c>
      <c r="H20" s="15">
        <f t="shared" si="0"/>
        <v>1711726.6666666667</v>
      </c>
      <c r="I20" s="15">
        <f t="shared" si="0"/>
        <v>1630.3333333333333</v>
      </c>
    </row>
    <row r="21" spans="1:9" x14ac:dyDescent="0.15">
      <c r="A21" s="2" t="s">
        <v>24</v>
      </c>
      <c r="B21" s="7">
        <v>87427</v>
      </c>
      <c r="C21" s="14">
        <v>114</v>
      </c>
      <c r="D21" s="15">
        <v>868678</v>
      </c>
      <c r="E21" s="16">
        <v>974</v>
      </c>
      <c r="F21" s="7">
        <v>31342</v>
      </c>
      <c r="G21" s="14">
        <v>34</v>
      </c>
      <c r="H21" s="15">
        <f t="shared" si="0"/>
        <v>329149</v>
      </c>
      <c r="I21" s="15">
        <f t="shared" si="0"/>
        <v>374</v>
      </c>
    </row>
    <row r="22" spans="1:9" x14ac:dyDescent="0.15">
      <c r="A22" s="2" t="s">
        <v>25</v>
      </c>
      <c r="B22" s="7">
        <v>99381</v>
      </c>
      <c r="C22" s="14">
        <v>401</v>
      </c>
      <c r="D22" s="15">
        <v>34659</v>
      </c>
      <c r="E22" s="16">
        <v>132</v>
      </c>
      <c r="F22" s="7">
        <v>119421</v>
      </c>
      <c r="G22" s="14">
        <v>461</v>
      </c>
      <c r="H22" s="15">
        <f t="shared" si="0"/>
        <v>84487</v>
      </c>
      <c r="I22" s="15">
        <f t="shared" si="0"/>
        <v>331.33333333333331</v>
      </c>
    </row>
    <row r="23" spans="1:9" x14ac:dyDescent="0.15">
      <c r="A23" s="2" t="s">
        <v>26</v>
      </c>
      <c r="B23" s="7">
        <v>54276</v>
      </c>
      <c r="C23" s="14">
        <v>162</v>
      </c>
      <c r="D23" s="15">
        <v>61860</v>
      </c>
      <c r="E23" s="16">
        <v>178</v>
      </c>
      <c r="F23" s="7">
        <v>53098</v>
      </c>
      <c r="G23" s="14">
        <v>152</v>
      </c>
      <c r="H23" s="15">
        <f t="shared" si="0"/>
        <v>56411.333333333336</v>
      </c>
      <c r="I23" s="15">
        <f t="shared" si="0"/>
        <v>164</v>
      </c>
    </row>
    <row r="24" spans="1:9" x14ac:dyDescent="0.15">
      <c r="A24" s="2" t="s">
        <v>27</v>
      </c>
      <c r="B24" s="7">
        <v>161093</v>
      </c>
      <c r="C24" s="14">
        <v>313</v>
      </c>
      <c r="D24" s="15">
        <v>162045</v>
      </c>
      <c r="E24" s="16">
        <v>263</v>
      </c>
      <c r="F24" s="7">
        <v>181325</v>
      </c>
      <c r="G24" s="14">
        <v>250</v>
      </c>
      <c r="H24" s="15">
        <f t="shared" si="0"/>
        <v>168154.33333333334</v>
      </c>
      <c r="I24" s="15">
        <f t="shared" si="0"/>
        <v>275.33333333333331</v>
      </c>
    </row>
    <row r="25" spans="1:9" ht="14.45" customHeight="1" x14ac:dyDescent="0.15">
      <c r="A25" s="2" t="s">
        <v>28</v>
      </c>
      <c r="B25" s="7">
        <v>2213491</v>
      </c>
      <c r="C25" s="14">
        <v>570</v>
      </c>
      <c r="D25" s="15">
        <v>1758801</v>
      </c>
      <c r="E25" s="16">
        <v>468</v>
      </c>
      <c r="F25" s="7">
        <v>11820709</v>
      </c>
      <c r="G25" s="14">
        <v>3178</v>
      </c>
      <c r="H25" s="15">
        <f t="shared" si="0"/>
        <v>5264333.666666667</v>
      </c>
      <c r="I25" s="15">
        <f t="shared" si="0"/>
        <v>1405.3333333333333</v>
      </c>
    </row>
    <row r="26" spans="1:9" x14ac:dyDescent="0.15">
      <c r="A26" s="2" t="s">
        <v>66</v>
      </c>
      <c r="B26" s="7">
        <v>0</v>
      </c>
      <c r="C26" s="14">
        <v>741</v>
      </c>
      <c r="D26" s="15">
        <v>0</v>
      </c>
      <c r="E26" s="16">
        <v>839</v>
      </c>
      <c r="F26" s="7">
        <v>104421</v>
      </c>
      <c r="G26" s="14">
        <v>0</v>
      </c>
      <c r="H26" s="15">
        <f t="shared" si="0"/>
        <v>34807</v>
      </c>
      <c r="I26" s="15">
        <f t="shared" si="0"/>
        <v>526.66666666666663</v>
      </c>
    </row>
    <row r="27" spans="1:9" ht="14.45" customHeight="1" x14ac:dyDescent="0.15">
      <c r="A27" s="2" t="s">
        <v>29</v>
      </c>
      <c r="B27" s="7">
        <v>2151836</v>
      </c>
      <c r="C27" s="14">
        <v>6810</v>
      </c>
      <c r="D27" s="15">
        <v>1992428</v>
      </c>
      <c r="E27" s="16">
        <v>6265</v>
      </c>
      <c r="F27" s="7">
        <v>2075729</v>
      </c>
      <c r="G27" s="14">
        <v>6569</v>
      </c>
      <c r="H27" s="15">
        <f t="shared" si="0"/>
        <v>2073331</v>
      </c>
      <c r="I27" s="15">
        <f t="shared" si="0"/>
        <v>6548</v>
      </c>
    </row>
    <row r="28" spans="1:9" x14ac:dyDescent="0.15">
      <c r="A28" s="2" t="s">
        <v>30</v>
      </c>
      <c r="B28" s="7">
        <v>148784</v>
      </c>
      <c r="C28" s="14">
        <v>531</v>
      </c>
      <c r="D28" s="15">
        <v>110881</v>
      </c>
      <c r="E28" s="16">
        <v>396</v>
      </c>
      <c r="F28" s="7">
        <v>27604</v>
      </c>
      <c r="G28" s="14">
        <v>93</v>
      </c>
      <c r="H28" s="15">
        <f t="shared" si="0"/>
        <v>95756.333333333328</v>
      </c>
      <c r="I28" s="15">
        <f t="shared" si="0"/>
        <v>340</v>
      </c>
    </row>
    <row r="29" spans="1:9" x14ac:dyDescent="0.15">
      <c r="A29" s="2" t="s">
        <v>31</v>
      </c>
      <c r="B29" s="7">
        <v>164446</v>
      </c>
      <c r="C29" s="14">
        <v>552</v>
      </c>
      <c r="D29" s="15">
        <v>100727</v>
      </c>
      <c r="E29" s="16">
        <v>506</v>
      </c>
      <c r="F29" s="7">
        <v>101865</v>
      </c>
      <c r="G29" s="14">
        <v>469</v>
      </c>
      <c r="H29" s="15">
        <f t="shared" si="0"/>
        <v>122346</v>
      </c>
      <c r="I29" s="15">
        <f t="shared" si="0"/>
        <v>509</v>
      </c>
    </row>
    <row r="30" spans="1:9" ht="14.45" customHeight="1" x14ac:dyDescent="0.15">
      <c r="A30" s="2" t="s">
        <v>60</v>
      </c>
      <c r="B30" s="7">
        <v>0</v>
      </c>
      <c r="C30" s="14">
        <v>0</v>
      </c>
      <c r="D30" s="15">
        <v>0</v>
      </c>
      <c r="E30" s="16">
        <v>0</v>
      </c>
      <c r="F30" s="7">
        <v>0</v>
      </c>
      <c r="G30" s="14">
        <v>0</v>
      </c>
      <c r="H30" s="15">
        <f t="shared" si="0"/>
        <v>0</v>
      </c>
      <c r="I30" s="15">
        <f t="shared" si="0"/>
        <v>0</v>
      </c>
    </row>
    <row r="31" spans="1:9" x14ac:dyDescent="0.15">
      <c r="A31" s="2" t="s">
        <v>32</v>
      </c>
      <c r="B31" s="7">
        <v>0</v>
      </c>
      <c r="C31" s="14">
        <v>0</v>
      </c>
      <c r="D31" s="15">
        <v>662410</v>
      </c>
      <c r="E31" s="16">
        <v>6133</v>
      </c>
      <c r="F31" s="7">
        <v>428109</v>
      </c>
      <c r="G31" s="14">
        <v>2130</v>
      </c>
      <c r="H31" s="15">
        <f t="shared" si="0"/>
        <v>363506.33333333331</v>
      </c>
      <c r="I31" s="15">
        <f t="shared" si="0"/>
        <v>2754.3333333333335</v>
      </c>
    </row>
    <row r="32" spans="1:9" x14ac:dyDescent="0.15">
      <c r="A32" s="2" t="s">
        <v>33</v>
      </c>
      <c r="B32" s="7">
        <v>68319</v>
      </c>
      <c r="C32" s="14">
        <v>330</v>
      </c>
      <c r="D32" s="15">
        <v>101158</v>
      </c>
      <c r="E32" s="16">
        <v>377</v>
      </c>
      <c r="F32" s="7">
        <v>215005</v>
      </c>
      <c r="G32" s="14">
        <v>678</v>
      </c>
      <c r="H32" s="15">
        <f t="shared" si="0"/>
        <v>128160.66666666667</v>
      </c>
      <c r="I32" s="15">
        <f t="shared" si="0"/>
        <v>461.66666666666669</v>
      </c>
    </row>
    <row r="33" spans="1:11" x14ac:dyDescent="0.15">
      <c r="A33" s="2" t="s">
        <v>34</v>
      </c>
      <c r="B33" s="7">
        <v>6616502</v>
      </c>
      <c r="C33" s="14">
        <v>2177</v>
      </c>
      <c r="D33" s="15">
        <v>16879800</v>
      </c>
      <c r="E33" s="16">
        <v>4639</v>
      </c>
      <c r="F33" s="7">
        <v>12495214</v>
      </c>
      <c r="G33" s="14">
        <v>2753</v>
      </c>
      <c r="H33" s="15">
        <f t="shared" si="0"/>
        <v>11997172</v>
      </c>
      <c r="I33" s="15">
        <f t="shared" si="0"/>
        <v>3189.6666666666665</v>
      </c>
      <c r="K33" s="5"/>
    </row>
    <row r="34" spans="1:11" x14ac:dyDescent="0.15">
      <c r="A34" s="2" t="s">
        <v>35</v>
      </c>
      <c r="B34" s="7">
        <v>176705</v>
      </c>
      <c r="C34" s="14">
        <v>647</v>
      </c>
      <c r="D34" s="15">
        <v>524906</v>
      </c>
      <c r="E34" s="16">
        <v>1640</v>
      </c>
      <c r="F34" s="7">
        <v>165453</v>
      </c>
      <c r="G34" s="14">
        <v>484</v>
      </c>
      <c r="H34" s="15">
        <f t="shared" si="0"/>
        <v>289021.33333333331</v>
      </c>
      <c r="I34" s="15">
        <f t="shared" si="0"/>
        <v>923.66666666666663</v>
      </c>
    </row>
    <row r="35" spans="1:11" x14ac:dyDescent="0.15">
      <c r="A35" s="2" t="s">
        <v>36</v>
      </c>
      <c r="B35" s="7">
        <v>1074038</v>
      </c>
      <c r="C35" s="14">
        <v>10428</v>
      </c>
      <c r="D35" s="15">
        <v>118841</v>
      </c>
      <c r="E35" s="16">
        <v>990</v>
      </c>
      <c r="F35" s="7">
        <v>18260</v>
      </c>
      <c r="G35" s="14">
        <v>96</v>
      </c>
      <c r="H35" s="15">
        <f t="shared" si="0"/>
        <v>403713</v>
      </c>
      <c r="I35" s="15">
        <f t="shared" si="0"/>
        <v>3838</v>
      </c>
    </row>
    <row r="36" spans="1:11" x14ac:dyDescent="0.15">
      <c r="A36" s="2" t="s">
        <v>67</v>
      </c>
      <c r="B36" s="7">
        <v>0</v>
      </c>
      <c r="C36" s="14">
        <v>0</v>
      </c>
      <c r="D36" s="15">
        <v>0</v>
      </c>
      <c r="E36" s="16">
        <v>0</v>
      </c>
      <c r="F36" s="7">
        <v>112708</v>
      </c>
      <c r="G36" s="14">
        <v>1523</v>
      </c>
      <c r="H36" s="15">
        <f t="shared" si="0"/>
        <v>37569.333333333336</v>
      </c>
      <c r="I36" s="15">
        <f t="shared" si="0"/>
        <v>507.66666666666669</v>
      </c>
    </row>
    <row r="37" spans="1:11" x14ac:dyDescent="0.15">
      <c r="A37" s="2" t="s">
        <v>37</v>
      </c>
      <c r="B37" s="7">
        <v>56667</v>
      </c>
      <c r="C37" s="14">
        <v>155</v>
      </c>
      <c r="D37" s="15">
        <v>34462</v>
      </c>
      <c r="E37" s="16">
        <v>92</v>
      </c>
      <c r="F37" s="7">
        <v>32999</v>
      </c>
      <c r="G37" s="14">
        <v>87</v>
      </c>
      <c r="H37" s="15">
        <f t="shared" si="0"/>
        <v>41376</v>
      </c>
      <c r="I37" s="15">
        <f t="shared" si="0"/>
        <v>111.33333333333333</v>
      </c>
    </row>
    <row r="38" spans="1:11" x14ac:dyDescent="0.15">
      <c r="A38" s="2" t="s">
        <v>38</v>
      </c>
      <c r="B38" s="7">
        <v>453654</v>
      </c>
      <c r="C38" s="14">
        <v>788</v>
      </c>
      <c r="D38" s="15">
        <v>9166187</v>
      </c>
      <c r="E38" s="16">
        <v>15328</v>
      </c>
      <c r="F38" s="7">
        <v>143936</v>
      </c>
      <c r="G38" s="14">
        <v>360</v>
      </c>
      <c r="H38" s="15">
        <f t="shared" si="0"/>
        <v>3254592.3333333335</v>
      </c>
      <c r="I38" s="15">
        <f t="shared" si="0"/>
        <v>5492</v>
      </c>
    </row>
    <row r="39" spans="1:11" x14ac:dyDescent="0.15">
      <c r="A39" s="2" t="s">
        <v>39</v>
      </c>
      <c r="B39" s="7">
        <v>165479</v>
      </c>
      <c r="C39" s="14">
        <v>292</v>
      </c>
      <c r="D39" s="15">
        <v>256958</v>
      </c>
      <c r="E39" s="16">
        <v>437</v>
      </c>
      <c r="F39" s="7">
        <v>85334</v>
      </c>
      <c r="G39" s="14">
        <v>134</v>
      </c>
      <c r="H39" s="15">
        <f t="shared" si="0"/>
        <v>169257</v>
      </c>
      <c r="I39" s="15">
        <f t="shared" si="0"/>
        <v>287.66666666666669</v>
      </c>
    </row>
    <row r="40" spans="1:11" x14ac:dyDescent="0.15">
      <c r="A40" s="2" t="s">
        <v>40</v>
      </c>
      <c r="B40" s="7">
        <v>161900</v>
      </c>
      <c r="C40" s="14">
        <v>683</v>
      </c>
      <c r="D40" s="15">
        <v>82726</v>
      </c>
      <c r="E40" s="16">
        <v>302</v>
      </c>
      <c r="F40" s="7">
        <v>379772</v>
      </c>
      <c r="G40" s="14">
        <v>940</v>
      </c>
      <c r="H40" s="15">
        <f t="shared" si="0"/>
        <v>208132.66666666666</v>
      </c>
      <c r="I40" s="15">
        <f t="shared" si="0"/>
        <v>641.66666666666663</v>
      </c>
    </row>
    <row r="41" spans="1:11" ht="14.45" customHeight="1" x14ac:dyDescent="0.15">
      <c r="A41" s="2" t="s">
        <v>41</v>
      </c>
      <c r="B41" s="7">
        <v>41377</v>
      </c>
      <c r="C41" s="14">
        <v>133</v>
      </c>
      <c r="D41" s="15">
        <v>34891</v>
      </c>
      <c r="E41" s="16">
        <v>106</v>
      </c>
      <c r="F41" s="7">
        <v>39480</v>
      </c>
      <c r="G41" s="14">
        <v>129</v>
      </c>
      <c r="H41" s="15">
        <f t="shared" si="0"/>
        <v>38582.666666666664</v>
      </c>
      <c r="I41" s="15">
        <f t="shared" si="0"/>
        <v>122.66666666666667</v>
      </c>
    </row>
    <row r="42" spans="1:11" x14ac:dyDescent="0.15">
      <c r="A42" s="2" t="s">
        <v>42</v>
      </c>
      <c r="B42" s="7">
        <v>304469</v>
      </c>
      <c r="C42" s="14">
        <v>548</v>
      </c>
      <c r="D42" s="15">
        <v>625509</v>
      </c>
      <c r="E42" s="16">
        <v>935</v>
      </c>
      <c r="F42" s="7">
        <v>150898</v>
      </c>
      <c r="G42" s="14">
        <v>215</v>
      </c>
      <c r="H42" s="15">
        <f t="shared" si="0"/>
        <v>360292</v>
      </c>
      <c r="I42" s="15">
        <f t="shared" si="0"/>
        <v>566</v>
      </c>
    </row>
    <row r="43" spans="1:11" x14ac:dyDescent="0.15">
      <c r="A43" s="2" t="s">
        <v>43</v>
      </c>
      <c r="B43" s="7">
        <v>180492</v>
      </c>
      <c r="C43" s="14">
        <v>190</v>
      </c>
      <c r="D43" s="15">
        <v>459686</v>
      </c>
      <c r="E43" s="16">
        <v>564</v>
      </c>
      <c r="F43" s="7">
        <v>305992</v>
      </c>
      <c r="G43" s="14">
        <v>494</v>
      </c>
      <c r="H43" s="15">
        <f t="shared" si="0"/>
        <v>315390</v>
      </c>
      <c r="I43" s="15">
        <f t="shared" si="0"/>
        <v>416</v>
      </c>
    </row>
    <row r="44" spans="1:11" x14ac:dyDescent="0.15">
      <c r="A44" s="2" t="s">
        <v>44</v>
      </c>
      <c r="B44" s="7">
        <v>0</v>
      </c>
      <c r="C44" s="14">
        <v>0</v>
      </c>
      <c r="D44" s="15">
        <v>0</v>
      </c>
      <c r="E44" s="16">
        <v>0</v>
      </c>
      <c r="F44" s="7">
        <v>22370</v>
      </c>
      <c r="G44" s="14">
        <v>53</v>
      </c>
      <c r="H44" s="15">
        <f t="shared" si="0"/>
        <v>7456.666666666667</v>
      </c>
      <c r="I44" s="15">
        <f t="shared" si="0"/>
        <v>17.666666666666668</v>
      </c>
    </row>
    <row r="45" spans="1:11" x14ac:dyDescent="0.15">
      <c r="A45" s="2" t="s">
        <v>45</v>
      </c>
      <c r="B45" s="7">
        <v>11116</v>
      </c>
      <c r="C45" s="14">
        <v>55</v>
      </c>
      <c r="D45" s="15">
        <v>29499</v>
      </c>
      <c r="E45" s="16">
        <v>92</v>
      </c>
      <c r="F45" s="7">
        <v>100262</v>
      </c>
      <c r="G45" s="14">
        <v>329</v>
      </c>
      <c r="H45" s="15">
        <f t="shared" si="0"/>
        <v>46959</v>
      </c>
      <c r="I45" s="15">
        <f t="shared" si="0"/>
        <v>158.66666666666666</v>
      </c>
    </row>
    <row r="46" spans="1:11" x14ac:dyDescent="0.15">
      <c r="A46" s="2" t="s">
        <v>46</v>
      </c>
      <c r="B46" s="7">
        <v>3750</v>
      </c>
      <c r="C46" s="14">
        <v>31</v>
      </c>
      <c r="D46" s="15">
        <v>20555</v>
      </c>
      <c r="E46" s="16">
        <v>174</v>
      </c>
      <c r="F46" s="7">
        <v>21772</v>
      </c>
      <c r="G46" s="14">
        <v>229</v>
      </c>
      <c r="H46" s="15">
        <f t="shared" si="0"/>
        <v>15359</v>
      </c>
      <c r="I46" s="15">
        <f t="shared" si="0"/>
        <v>144.66666666666666</v>
      </c>
    </row>
    <row r="47" spans="1:11" x14ac:dyDescent="0.15">
      <c r="A47" s="2" t="s">
        <v>68</v>
      </c>
      <c r="B47" s="7">
        <v>451011</v>
      </c>
      <c r="C47" s="14">
        <v>1323</v>
      </c>
      <c r="D47" s="15">
        <v>367442</v>
      </c>
      <c r="E47" s="16">
        <v>1074</v>
      </c>
      <c r="F47" s="7">
        <v>250083</v>
      </c>
      <c r="G47" s="14">
        <v>744</v>
      </c>
      <c r="H47" s="15">
        <f t="shared" si="0"/>
        <v>356178.66666666669</v>
      </c>
      <c r="I47" s="15">
        <f t="shared" si="0"/>
        <v>1047</v>
      </c>
    </row>
    <row r="48" spans="1:11" x14ac:dyDescent="0.15">
      <c r="A48" s="2" t="s">
        <v>47</v>
      </c>
      <c r="B48" s="7">
        <v>0</v>
      </c>
      <c r="C48" s="14">
        <v>0</v>
      </c>
      <c r="D48" s="15">
        <v>446798</v>
      </c>
      <c r="E48" s="16">
        <v>6121</v>
      </c>
      <c r="F48" s="7">
        <v>520955</v>
      </c>
      <c r="G48" s="14">
        <v>6058</v>
      </c>
      <c r="H48" s="15">
        <f t="shared" si="0"/>
        <v>322584.33333333331</v>
      </c>
      <c r="I48" s="15">
        <f t="shared" si="0"/>
        <v>4059.6666666666665</v>
      </c>
    </row>
    <row r="49" spans="1:9" x14ac:dyDescent="0.15">
      <c r="A49" s="2" t="s">
        <v>48</v>
      </c>
      <c r="B49" s="7">
        <v>16982</v>
      </c>
      <c r="C49" s="14">
        <v>309</v>
      </c>
      <c r="D49" s="15">
        <v>7610</v>
      </c>
      <c r="E49" s="16">
        <v>87</v>
      </c>
      <c r="F49" s="7">
        <v>10612</v>
      </c>
      <c r="G49" s="14">
        <v>90</v>
      </c>
      <c r="H49" s="15">
        <f t="shared" si="0"/>
        <v>11734.666666666666</v>
      </c>
      <c r="I49" s="15">
        <f t="shared" si="0"/>
        <v>162</v>
      </c>
    </row>
    <row r="50" spans="1:9" x14ac:dyDescent="0.15">
      <c r="A50" s="2" t="s">
        <v>49</v>
      </c>
      <c r="B50" s="7">
        <v>0</v>
      </c>
      <c r="C50" s="14">
        <v>0</v>
      </c>
      <c r="D50" s="15">
        <v>24250</v>
      </c>
      <c r="E50" s="16">
        <v>152</v>
      </c>
      <c r="F50" s="7">
        <v>11045</v>
      </c>
      <c r="G50" s="14">
        <v>46</v>
      </c>
      <c r="H50" s="15">
        <f t="shared" si="0"/>
        <v>11765</v>
      </c>
      <c r="I50" s="15">
        <f t="shared" si="0"/>
        <v>66</v>
      </c>
    </row>
    <row r="51" spans="1:9" x14ac:dyDescent="0.15">
      <c r="A51" s="2" t="s">
        <v>50</v>
      </c>
      <c r="B51" s="7">
        <v>0</v>
      </c>
      <c r="C51" s="14">
        <v>0</v>
      </c>
      <c r="D51" s="15">
        <v>0</v>
      </c>
      <c r="E51" s="16">
        <v>0</v>
      </c>
      <c r="F51" s="7">
        <v>2704465</v>
      </c>
      <c r="G51" s="14">
        <v>10818</v>
      </c>
      <c r="H51" s="15">
        <f t="shared" si="0"/>
        <v>901488.33333333337</v>
      </c>
      <c r="I51" s="15">
        <f t="shared" si="0"/>
        <v>3606</v>
      </c>
    </row>
    <row r="52" spans="1:9" x14ac:dyDescent="0.15">
      <c r="A52" s="2" t="s">
        <v>51</v>
      </c>
      <c r="B52" s="7">
        <v>238824</v>
      </c>
      <c r="C52" s="14">
        <v>862</v>
      </c>
      <c r="D52" s="15">
        <v>53410</v>
      </c>
      <c r="E52" s="16">
        <v>169</v>
      </c>
      <c r="F52" s="7">
        <v>97469</v>
      </c>
      <c r="G52" s="14">
        <v>278</v>
      </c>
      <c r="H52" s="15">
        <f t="shared" si="0"/>
        <v>129901</v>
      </c>
      <c r="I52" s="15">
        <f t="shared" si="0"/>
        <v>436.33333333333331</v>
      </c>
    </row>
    <row r="53" spans="1:9" x14ac:dyDescent="0.15">
      <c r="A53" s="2" t="s">
        <v>52</v>
      </c>
      <c r="B53" s="7">
        <v>1046985</v>
      </c>
      <c r="C53" s="14">
        <v>2637</v>
      </c>
      <c r="D53" s="15">
        <v>935374</v>
      </c>
      <c r="E53" s="16">
        <v>2344</v>
      </c>
      <c r="F53" s="7">
        <v>946528</v>
      </c>
      <c r="G53" s="14">
        <v>2396</v>
      </c>
      <c r="H53" s="15">
        <f t="shared" ref="H53:H59" si="1">(B53+D53+F53)/3</f>
        <v>976295.66666666663</v>
      </c>
      <c r="I53" s="15">
        <f t="shared" ref="I53:I60" si="2">(C53+E53+G53)/3</f>
        <v>2459</v>
      </c>
    </row>
    <row r="54" spans="1:9" x14ac:dyDescent="0.15">
      <c r="A54" s="2" t="s">
        <v>53</v>
      </c>
      <c r="B54" s="7">
        <v>128895</v>
      </c>
      <c r="C54" s="14">
        <v>257</v>
      </c>
      <c r="D54" s="15">
        <v>191244</v>
      </c>
      <c r="E54" s="16">
        <v>371</v>
      </c>
      <c r="F54" s="7">
        <v>616130</v>
      </c>
      <c r="G54" s="14">
        <v>1189</v>
      </c>
      <c r="H54" s="15">
        <f t="shared" si="1"/>
        <v>312089.66666666669</v>
      </c>
      <c r="I54" s="15">
        <f t="shared" si="2"/>
        <v>605.66666666666663</v>
      </c>
    </row>
    <row r="55" spans="1:9" x14ac:dyDescent="0.15">
      <c r="A55" s="2" t="s">
        <v>54</v>
      </c>
      <c r="B55" s="7">
        <v>685300</v>
      </c>
      <c r="C55" s="14">
        <v>1148</v>
      </c>
      <c r="D55" s="15">
        <v>1222412</v>
      </c>
      <c r="E55" s="16">
        <v>1910</v>
      </c>
      <c r="F55" s="7">
        <v>1558176</v>
      </c>
      <c r="G55" s="14">
        <v>2326</v>
      </c>
      <c r="H55" s="15">
        <f t="shared" si="1"/>
        <v>1155296</v>
      </c>
      <c r="I55" s="15">
        <f t="shared" si="2"/>
        <v>1794.6666666666667</v>
      </c>
    </row>
    <row r="56" spans="1:9" x14ac:dyDescent="0.15">
      <c r="A56" s="2" t="s">
        <v>55</v>
      </c>
      <c r="B56" s="7">
        <v>215435</v>
      </c>
      <c r="C56" s="14">
        <v>609</v>
      </c>
      <c r="D56" s="15">
        <v>8877</v>
      </c>
      <c r="E56" s="16">
        <v>27</v>
      </c>
      <c r="F56" s="7">
        <v>235818</v>
      </c>
      <c r="G56" s="14">
        <v>704</v>
      </c>
      <c r="H56" s="15">
        <f t="shared" si="1"/>
        <v>153376.66666666666</v>
      </c>
      <c r="I56" s="15">
        <f t="shared" si="2"/>
        <v>446.66666666666669</v>
      </c>
    </row>
    <row r="57" spans="1:9" x14ac:dyDescent="0.15">
      <c r="A57" s="2" t="s">
        <v>56</v>
      </c>
      <c r="B57" s="7">
        <v>260878</v>
      </c>
      <c r="C57" s="14">
        <v>594</v>
      </c>
      <c r="D57" s="15">
        <v>451922</v>
      </c>
      <c r="E57" s="16">
        <v>884</v>
      </c>
      <c r="F57" s="7">
        <v>252354</v>
      </c>
      <c r="G57" s="14">
        <v>478</v>
      </c>
      <c r="H57" s="15">
        <f t="shared" si="1"/>
        <v>321718</v>
      </c>
      <c r="I57" s="15">
        <f t="shared" si="2"/>
        <v>652</v>
      </c>
    </row>
    <row r="58" spans="1:9" x14ac:dyDescent="0.15">
      <c r="A58" s="2" t="s">
        <v>57</v>
      </c>
      <c r="B58" s="7">
        <v>168145</v>
      </c>
      <c r="C58" s="14">
        <v>398</v>
      </c>
      <c r="D58" s="15">
        <v>67359</v>
      </c>
      <c r="E58" s="16">
        <v>155</v>
      </c>
      <c r="F58" s="7">
        <v>26547</v>
      </c>
      <c r="G58" s="14">
        <v>60</v>
      </c>
      <c r="H58" s="15">
        <f t="shared" si="1"/>
        <v>87350.333333333328</v>
      </c>
      <c r="I58" s="15">
        <f t="shared" si="2"/>
        <v>204.33333333333334</v>
      </c>
    </row>
    <row r="59" spans="1:9" x14ac:dyDescent="0.15">
      <c r="A59" s="2" t="s">
        <v>58</v>
      </c>
      <c r="B59" s="7">
        <v>114016</v>
      </c>
      <c r="C59" s="14">
        <v>983</v>
      </c>
      <c r="D59" s="15">
        <v>242341</v>
      </c>
      <c r="E59" s="16">
        <v>2089</v>
      </c>
      <c r="F59" s="7">
        <v>64457</v>
      </c>
      <c r="G59" s="14">
        <v>576</v>
      </c>
      <c r="H59" s="15">
        <f t="shared" si="1"/>
        <v>140271.33333333334</v>
      </c>
      <c r="I59" s="15">
        <f t="shared" si="2"/>
        <v>1216</v>
      </c>
    </row>
    <row r="60" spans="1:9" x14ac:dyDescent="0.15">
      <c r="A60" s="3" t="s">
        <v>5</v>
      </c>
      <c r="B60" s="8">
        <f>SUM(B1:B59)</f>
        <v>25144264</v>
      </c>
      <c r="C60" s="17">
        <f>B60/30214</f>
        <v>832.20573244191439</v>
      </c>
      <c r="D60" s="18">
        <f>SUM(D1:D59)</f>
        <v>43958649</v>
      </c>
      <c r="E60" s="17">
        <f>D60/32484</f>
        <v>1353.2400258588843</v>
      </c>
      <c r="F60" s="8">
        <f>SUM(F1:F59)</f>
        <v>48180479</v>
      </c>
      <c r="G60" s="17">
        <f>F60/35517</f>
        <v>1356.5469775037307</v>
      </c>
      <c r="H60" s="18">
        <f>SUM(H2:H59)</f>
        <v>39094464</v>
      </c>
      <c r="I60" s="18">
        <f t="shared" si="2"/>
        <v>1180.6642452681765</v>
      </c>
    </row>
    <row r="61" spans="1:9" ht="31.15" customHeight="1" x14ac:dyDescent="0.15">
      <c r="A61" s="19" t="s">
        <v>63</v>
      </c>
      <c r="B61" s="19"/>
      <c r="C61" s="19"/>
      <c r="D61" s="19"/>
      <c r="E61" s="19"/>
      <c r="F61" s="19"/>
      <c r="G61" s="19"/>
      <c r="H61" s="19"/>
      <c r="I61" s="19"/>
    </row>
    <row r="62" spans="1:9" x14ac:dyDescent="0.15">
      <c r="I62" s="15"/>
    </row>
  </sheetData>
  <mergeCells count="1">
    <mergeCell ref="A61:I61"/>
  </mergeCells>
  <printOptions horizontalCentered="1" gridLines="1"/>
  <pageMargins left="0.42" right="0.49" top="1.31" bottom="0.87" header="0.5" footer="0.5"/>
  <pageSetup scale="78" fitToHeight="0" orientation="landscape" horizontalDpi="4294967293" r:id="rId1"/>
  <headerFooter scaleWithDoc="0">
    <oddHeader>&amp;C&amp;"Verdana,Bold"&amp;13Philanthropic Revenue by School, FY2013-FY2015</oddHeader>
    <oddFooter>&amp;L&amp;"Verdana,Regular"&amp;9DC PCSB Financial Audit Review Report&amp;R&amp;"Verdana,Regular"&amp;9&amp;P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autoPict="0" r:id="rId5">
            <anchor moveWithCells="1">
              <from>
                <xdr:col>0</xdr:col>
                <xdr:colOff>619125</xdr:colOff>
                <xdr:row>0</xdr:row>
                <xdr:rowOff>0</xdr:rowOff>
              </from>
              <to>
                <xdr:col>0</xdr:col>
                <xdr:colOff>1533525</xdr:colOff>
                <xdr:row>0</xdr:row>
                <xdr:rowOff>228600</xdr:rowOff>
              </to>
            </anchor>
          </controlPr>
        </control>
      </mc:Choice>
      <mc:Fallback>
        <control shapeId="1027" r:id="rId7" name="Control 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report1401397429962</vt:lpstr>
      <vt:lpstr>report1401397429962!Print_Area</vt:lpstr>
      <vt:lpstr>report1401397429962!Print_Titles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</dc:creator>
  <cp:lastModifiedBy>Mikayla Lytton</cp:lastModifiedBy>
  <cp:lastPrinted>2016-05-11T18:15:30Z</cp:lastPrinted>
  <dcterms:created xsi:type="dcterms:W3CDTF">2014-05-29T21:23:06Z</dcterms:created>
  <dcterms:modified xsi:type="dcterms:W3CDTF">2016-05-16T15:55:17Z</dcterms:modified>
</cp:coreProperties>
</file>